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Document\05.联想医疗\02.产品管理\02.SSM\03.References\对账记录\06.对账记录-20170720\"/>
    </mc:Choice>
  </mc:AlternateContent>
  <bookViews>
    <workbookView xWindow="0" yWindow="0" windowWidth="20385" windowHeight="8520" tabRatio="745" activeTab="7"/>
  </bookViews>
  <sheets>
    <sheet name="财务" sheetId="1" r:id="rId1"/>
    <sheet name="HIS现" sheetId="2" state="hidden" r:id="rId2"/>
    <sheet name="自助现" sheetId="3" state="hidden" r:id="rId3"/>
    <sheet name="银行现" sheetId="4" state="hidden" r:id="rId4"/>
    <sheet name="转账调节表" sheetId="9" r:id="rId5"/>
    <sheet name="调节明细" sheetId="11" r:id="rId6"/>
    <sheet name="HIS退" sheetId="5" r:id="rId7"/>
    <sheet name="自助退" sheetId="18" r:id="rId8"/>
    <sheet name="银行退" sheetId="28" r:id="rId9"/>
    <sheet name="银行退汇" sheetId="29" r:id="rId10"/>
    <sheet name="网银退汇" sheetId="30" r:id="rId11"/>
  </sheets>
  <definedNames>
    <definedName name="_xlnm._FilterDatabase" localSheetId="6" hidden="1">HIS退!$A$1:$K$1017</definedName>
    <definedName name="_xlnm._FilterDatabase" localSheetId="10" hidden="1">网银退汇!$A$1:$L$225</definedName>
    <definedName name="_xlnm._FilterDatabase" localSheetId="8" hidden="1">银行退!$A$1:$W$1282</definedName>
    <definedName name="_xlnm._FilterDatabase" localSheetId="9" hidden="1">银行退汇!$A$1:$N$214</definedName>
    <definedName name="_xlnm._FilterDatabase" localSheetId="7" hidden="1">自助退!$A$1:$R$1294</definedName>
  </definedNames>
  <calcPr calcId="162913"/>
</workbook>
</file>

<file path=xl/calcChain.xml><?xml version="1.0" encoding="utf-8"?>
<calcChain xmlns="http://schemas.openxmlformats.org/spreadsheetml/2006/main">
  <c r="R18" i="18" l="1"/>
  <c r="R105" i="18"/>
  <c r="R175" i="18"/>
  <c r="R281" i="18"/>
  <c r="R301" i="18"/>
  <c r="R565" i="18"/>
  <c r="R566" i="18"/>
  <c r="R567" i="18"/>
  <c r="R568" i="18"/>
  <c r="R770" i="18"/>
  <c r="R771" i="18"/>
  <c r="R1056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40" i="18"/>
  <c r="P241" i="18"/>
  <c r="P242" i="18"/>
  <c r="P243" i="18"/>
  <c r="P244" i="18"/>
  <c r="P245" i="18"/>
  <c r="P246" i="18"/>
  <c r="P247" i="18"/>
  <c r="P248" i="18"/>
  <c r="P249" i="18"/>
  <c r="P250" i="18"/>
  <c r="P251" i="18"/>
  <c r="P252" i="18"/>
  <c r="P253" i="18"/>
  <c r="P254" i="18"/>
  <c r="P255" i="18"/>
  <c r="P256" i="18"/>
  <c r="P257" i="18"/>
  <c r="P258" i="18"/>
  <c r="P259" i="18"/>
  <c r="P260" i="18"/>
  <c r="P261" i="18"/>
  <c r="P262" i="18"/>
  <c r="P263" i="18"/>
  <c r="P264" i="18"/>
  <c r="P265" i="18"/>
  <c r="P266" i="18"/>
  <c r="P267" i="18"/>
  <c r="P268" i="18"/>
  <c r="P269" i="18"/>
  <c r="P270" i="18"/>
  <c r="P271" i="18"/>
  <c r="P272" i="18"/>
  <c r="P273" i="18"/>
  <c r="P274" i="18"/>
  <c r="P275" i="18"/>
  <c r="P276" i="18"/>
  <c r="P277" i="18"/>
  <c r="P278" i="18"/>
  <c r="P279" i="18"/>
  <c r="P280" i="18"/>
  <c r="P281" i="18"/>
  <c r="P282" i="18"/>
  <c r="P283" i="18"/>
  <c r="P284" i="18"/>
  <c r="P285" i="18"/>
  <c r="P286" i="18"/>
  <c r="P287" i="18"/>
  <c r="P288" i="18"/>
  <c r="P289" i="18"/>
  <c r="P290" i="18"/>
  <c r="P291" i="18"/>
  <c r="P292" i="18"/>
  <c r="P293" i="18"/>
  <c r="P294" i="18"/>
  <c r="P295" i="18"/>
  <c r="P296" i="18"/>
  <c r="P297" i="18"/>
  <c r="P298" i="18"/>
  <c r="P299" i="18"/>
  <c r="P300" i="18"/>
  <c r="P301" i="18"/>
  <c r="P302" i="18"/>
  <c r="P303" i="18"/>
  <c r="P304" i="18"/>
  <c r="P305" i="18"/>
  <c r="P306" i="18"/>
  <c r="P307" i="18"/>
  <c r="P308" i="18"/>
  <c r="P309" i="18"/>
  <c r="P310" i="18"/>
  <c r="P311" i="18"/>
  <c r="P312" i="18"/>
  <c r="P313" i="18"/>
  <c r="P314" i="18"/>
  <c r="P315" i="18"/>
  <c r="P316" i="18"/>
  <c r="P317" i="18"/>
  <c r="P318" i="18"/>
  <c r="P319" i="18"/>
  <c r="P320" i="18"/>
  <c r="P321" i="18"/>
  <c r="P322" i="18"/>
  <c r="P323" i="18"/>
  <c r="P324" i="18"/>
  <c r="P325" i="18"/>
  <c r="P326" i="18"/>
  <c r="P327" i="18"/>
  <c r="P328" i="18"/>
  <c r="P329" i="18"/>
  <c r="P330" i="18"/>
  <c r="P331" i="18"/>
  <c r="P332" i="18"/>
  <c r="P333" i="18"/>
  <c r="P334" i="18"/>
  <c r="P335" i="18"/>
  <c r="P336" i="18"/>
  <c r="P337" i="18"/>
  <c r="P338" i="18"/>
  <c r="P339" i="18"/>
  <c r="P340" i="18"/>
  <c r="P341" i="18"/>
  <c r="P342" i="18"/>
  <c r="P343" i="18"/>
  <c r="P344" i="18"/>
  <c r="P345" i="18"/>
  <c r="P346" i="18"/>
  <c r="P347" i="18"/>
  <c r="P348" i="18"/>
  <c r="P349" i="18"/>
  <c r="P350" i="18"/>
  <c r="P351" i="18"/>
  <c r="P352" i="18"/>
  <c r="P353" i="18"/>
  <c r="P354" i="18"/>
  <c r="P355" i="18"/>
  <c r="P356" i="18"/>
  <c r="P357" i="18"/>
  <c r="P358" i="18"/>
  <c r="P359" i="18"/>
  <c r="P360" i="18"/>
  <c r="P361" i="18"/>
  <c r="P362" i="18"/>
  <c r="P363" i="18"/>
  <c r="P364" i="18"/>
  <c r="P365" i="18"/>
  <c r="P366" i="18"/>
  <c r="P367" i="18"/>
  <c r="P368" i="18"/>
  <c r="P369" i="18"/>
  <c r="P370" i="18"/>
  <c r="P371" i="18"/>
  <c r="P372" i="18"/>
  <c r="P373" i="18"/>
  <c r="P374" i="18"/>
  <c r="P375" i="18"/>
  <c r="P376" i="18"/>
  <c r="P377" i="18"/>
  <c r="P378" i="18"/>
  <c r="P379" i="18"/>
  <c r="P380" i="18"/>
  <c r="P381" i="18"/>
  <c r="P382" i="18"/>
  <c r="P383" i="18"/>
  <c r="P384" i="18"/>
  <c r="P385" i="18"/>
  <c r="P386" i="18"/>
  <c r="P387" i="18"/>
  <c r="P388" i="18"/>
  <c r="P389" i="18"/>
  <c r="P390" i="18"/>
  <c r="P391" i="18"/>
  <c r="P392" i="18"/>
  <c r="P393" i="18"/>
  <c r="P394" i="18"/>
  <c r="P395" i="18"/>
  <c r="P396" i="18"/>
  <c r="P397" i="18"/>
  <c r="P398" i="18"/>
  <c r="P399" i="18"/>
  <c r="P400" i="18"/>
  <c r="P401" i="18"/>
  <c r="P402" i="18"/>
  <c r="P403" i="18"/>
  <c r="P404" i="18"/>
  <c r="P405" i="18"/>
  <c r="P406" i="18"/>
  <c r="P407" i="18"/>
  <c r="P408" i="18"/>
  <c r="P409" i="18"/>
  <c r="P410" i="18"/>
  <c r="P411" i="18"/>
  <c r="P412" i="18"/>
  <c r="P413" i="18"/>
  <c r="P414" i="18"/>
  <c r="P415" i="18"/>
  <c r="P416" i="18"/>
  <c r="P417" i="18"/>
  <c r="P418" i="18"/>
  <c r="P419" i="18"/>
  <c r="P420" i="18"/>
  <c r="P421" i="18"/>
  <c r="P422" i="18"/>
  <c r="P423" i="18"/>
  <c r="P424" i="18"/>
  <c r="P425" i="18"/>
  <c r="P426" i="18"/>
  <c r="P427" i="18"/>
  <c r="P428" i="18"/>
  <c r="P429" i="18"/>
  <c r="P430" i="18"/>
  <c r="P431" i="18"/>
  <c r="P432" i="18"/>
  <c r="P433" i="18"/>
  <c r="P434" i="18"/>
  <c r="P435" i="18"/>
  <c r="P436" i="18"/>
  <c r="P437" i="18"/>
  <c r="P438" i="18"/>
  <c r="P439" i="18"/>
  <c r="P440" i="18"/>
  <c r="P441" i="18"/>
  <c r="P442" i="18"/>
  <c r="P443" i="18"/>
  <c r="P444" i="18"/>
  <c r="P445" i="18"/>
  <c r="P446" i="18"/>
  <c r="P447" i="18"/>
  <c r="P448" i="18"/>
  <c r="P449" i="18"/>
  <c r="P450" i="18"/>
  <c r="P451" i="18"/>
  <c r="P452" i="18"/>
  <c r="P453" i="18"/>
  <c r="P454" i="18"/>
  <c r="P455" i="18"/>
  <c r="P456" i="18"/>
  <c r="P457" i="18"/>
  <c r="P458" i="18"/>
  <c r="P459" i="18"/>
  <c r="P460" i="18"/>
  <c r="P461" i="18"/>
  <c r="P462" i="18"/>
  <c r="P463" i="18"/>
  <c r="P464" i="18"/>
  <c r="P465" i="18"/>
  <c r="P466" i="18"/>
  <c r="P467" i="18"/>
  <c r="P468" i="18"/>
  <c r="P469" i="18"/>
  <c r="P470" i="18"/>
  <c r="P471" i="18"/>
  <c r="P472" i="18"/>
  <c r="P473" i="18"/>
  <c r="P474" i="18"/>
  <c r="P475" i="18"/>
  <c r="P476" i="18"/>
  <c r="P477" i="18"/>
  <c r="P478" i="18"/>
  <c r="P479" i="18"/>
  <c r="P480" i="18"/>
  <c r="P481" i="18"/>
  <c r="P482" i="18"/>
  <c r="P483" i="18"/>
  <c r="P484" i="18"/>
  <c r="P485" i="18"/>
  <c r="P486" i="18"/>
  <c r="P487" i="18"/>
  <c r="P488" i="18"/>
  <c r="P489" i="18"/>
  <c r="P490" i="18"/>
  <c r="P491" i="18"/>
  <c r="P492" i="18"/>
  <c r="P493" i="18"/>
  <c r="P494" i="18"/>
  <c r="P495" i="18"/>
  <c r="P496" i="18"/>
  <c r="P497" i="18"/>
  <c r="P498" i="18"/>
  <c r="P499" i="18"/>
  <c r="P500" i="18"/>
  <c r="P501" i="18"/>
  <c r="P502" i="18"/>
  <c r="P503" i="18"/>
  <c r="P504" i="18"/>
  <c r="P505" i="18"/>
  <c r="P506" i="18"/>
  <c r="P507" i="18"/>
  <c r="P508" i="18"/>
  <c r="P509" i="18"/>
  <c r="P510" i="18"/>
  <c r="P511" i="18"/>
  <c r="P512" i="18"/>
  <c r="P513" i="18"/>
  <c r="P514" i="18"/>
  <c r="P515" i="18"/>
  <c r="P516" i="18"/>
  <c r="P517" i="18"/>
  <c r="P518" i="18"/>
  <c r="P519" i="18"/>
  <c r="P520" i="18"/>
  <c r="P521" i="18"/>
  <c r="P522" i="18"/>
  <c r="P523" i="18"/>
  <c r="P524" i="18"/>
  <c r="P525" i="18"/>
  <c r="P526" i="18"/>
  <c r="P527" i="18"/>
  <c r="P528" i="18"/>
  <c r="P529" i="18"/>
  <c r="P530" i="18"/>
  <c r="P531" i="18"/>
  <c r="P532" i="18"/>
  <c r="P533" i="18"/>
  <c r="P534" i="18"/>
  <c r="P535" i="18"/>
  <c r="P536" i="18"/>
  <c r="P537" i="18"/>
  <c r="P538" i="18"/>
  <c r="P539" i="18"/>
  <c r="P540" i="18"/>
  <c r="P541" i="18"/>
  <c r="P542" i="18"/>
  <c r="P543" i="18"/>
  <c r="P544" i="18"/>
  <c r="P545" i="18"/>
  <c r="P546" i="18"/>
  <c r="P547" i="18"/>
  <c r="P548" i="18"/>
  <c r="P549" i="18"/>
  <c r="P550" i="18"/>
  <c r="P551" i="18"/>
  <c r="P552" i="18"/>
  <c r="P553" i="18"/>
  <c r="P554" i="18"/>
  <c r="P555" i="18"/>
  <c r="P556" i="18"/>
  <c r="P557" i="18"/>
  <c r="P558" i="18"/>
  <c r="P559" i="18"/>
  <c r="P560" i="18"/>
  <c r="P561" i="18"/>
  <c r="P562" i="18"/>
  <c r="P563" i="18"/>
  <c r="P564" i="18"/>
  <c r="P565" i="18"/>
  <c r="P566" i="18"/>
  <c r="P567" i="18"/>
  <c r="P568" i="18"/>
  <c r="P569" i="18"/>
  <c r="P570" i="18"/>
  <c r="P571" i="18"/>
  <c r="P572" i="18"/>
  <c r="P573" i="18"/>
  <c r="P574" i="18"/>
  <c r="P575" i="18"/>
  <c r="P576" i="18"/>
  <c r="P577" i="18"/>
  <c r="P578" i="18"/>
  <c r="P579" i="18"/>
  <c r="P580" i="18"/>
  <c r="P581" i="18"/>
  <c r="P582" i="18"/>
  <c r="P583" i="18"/>
  <c r="P584" i="18"/>
  <c r="P585" i="18"/>
  <c r="P586" i="18"/>
  <c r="P587" i="18"/>
  <c r="P588" i="18"/>
  <c r="P589" i="18"/>
  <c r="P590" i="18"/>
  <c r="P591" i="18"/>
  <c r="P592" i="18"/>
  <c r="P593" i="18"/>
  <c r="P594" i="18"/>
  <c r="P595" i="18"/>
  <c r="P596" i="18"/>
  <c r="P597" i="18"/>
  <c r="P598" i="18"/>
  <c r="P599" i="18"/>
  <c r="P600" i="18"/>
  <c r="P601" i="18"/>
  <c r="P602" i="18"/>
  <c r="P603" i="18"/>
  <c r="P604" i="18"/>
  <c r="P605" i="18"/>
  <c r="P606" i="18"/>
  <c r="P607" i="18"/>
  <c r="P608" i="18"/>
  <c r="P609" i="18"/>
  <c r="P610" i="18"/>
  <c r="P611" i="18"/>
  <c r="P612" i="18"/>
  <c r="P613" i="18"/>
  <c r="P614" i="18"/>
  <c r="P615" i="18"/>
  <c r="P616" i="18"/>
  <c r="P617" i="18"/>
  <c r="P618" i="18"/>
  <c r="P619" i="18"/>
  <c r="P620" i="18"/>
  <c r="P621" i="18"/>
  <c r="P622" i="18"/>
  <c r="P623" i="18"/>
  <c r="P624" i="18"/>
  <c r="P625" i="18"/>
  <c r="P626" i="18"/>
  <c r="P627" i="18"/>
  <c r="P628" i="18"/>
  <c r="P629" i="18"/>
  <c r="P630" i="18"/>
  <c r="P631" i="18"/>
  <c r="P632" i="18"/>
  <c r="P633" i="18"/>
  <c r="P634" i="18"/>
  <c r="P635" i="18"/>
  <c r="P636" i="18"/>
  <c r="P637" i="18"/>
  <c r="P638" i="18"/>
  <c r="P639" i="18"/>
  <c r="P640" i="18"/>
  <c r="P641" i="18"/>
  <c r="P642" i="18"/>
  <c r="P643" i="18"/>
  <c r="P644" i="18"/>
  <c r="P645" i="18"/>
  <c r="P646" i="18"/>
  <c r="P647" i="18"/>
  <c r="P648" i="18"/>
  <c r="P649" i="18"/>
  <c r="P650" i="18"/>
  <c r="P651" i="18"/>
  <c r="P652" i="18"/>
  <c r="P653" i="18"/>
  <c r="P654" i="18"/>
  <c r="P655" i="18"/>
  <c r="P656" i="18"/>
  <c r="P657" i="18"/>
  <c r="P658" i="18"/>
  <c r="P659" i="18"/>
  <c r="P660" i="18"/>
  <c r="P661" i="18"/>
  <c r="P662" i="18"/>
  <c r="P663" i="18"/>
  <c r="P664" i="18"/>
  <c r="P665" i="18"/>
  <c r="P666" i="18"/>
  <c r="P667" i="18"/>
  <c r="P668" i="18"/>
  <c r="P669" i="18"/>
  <c r="P670" i="18"/>
  <c r="P671" i="18"/>
  <c r="P672" i="18"/>
  <c r="P673" i="18"/>
  <c r="P674" i="18"/>
  <c r="P675" i="18"/>
  <c r="P676" i="18"/>
  <c r="P677" i="18"/>
  <c r="P678" i="18"/>
  <c r="P679" i="18"/>
  <c r="P680" i="18"/>
  <c r="P681" i="18"/>
  <c r="P682" i="18"/>
  <c r="P683" i="18"/>
  <c r="P684" i="18"/>
  <c r="P685" i="18"/>
  <c r="P686" i="18"/>
  <c r="P687" i="18"/>
  <c r="P688" i="18"/>
  <c r="P689" i="18"/>
  <c r="P690" i="18"/>
  <c r="P691" i="18"/>
  <c r="P692" i="18"/>
  <c r="P693" i="18"/>
  <c r="P694" i="18"/>
  <c r="P695" i="18"/>
  <c r="P696" i="18"/>
  <c r="P697" i="18"/>
  <c r="P698" i="18"/>
  <c r="P699" i="18"/>
  <c r="P700" i="18"/>
  <c r="P701" i="18"/>
  <c r="P702" i="18"/>
  <c r="P703" i="18"/>
  <c r="P704" i="18"/>
  <c r="P705" i="18"/>
  <c r="P706" i="18"/>
  <c r="P707" i="18"/>
  <c r="P708" i="18"/>
  <c r="P709" i="18"/>
  <c r="P710" i="18"/>
  <c r="P711" i="18"/>
  <c r="P712" i="18"/>
  <c r="P713" i="18"/>
  <c r="P714" i="18"/>
  <c r="P715" i="18"/>
  <c r="P716" i="18"/>
  <c r="P717" i="18"/>
  <c r="P718" i="18"/>
  <c r="P719" i="18"/>
  <c r="P720" i="18"/>
  <c r="P721" i="18"/>
  <c r="P722" i="18"/>
  <c r="P723" i="18"/>
  <c r="P724" i="18"/>
  <c r="P725" i="18"/>
  <c r="P726" i="18"/>
  <c r="P727" i="18"/>
  <c r="P728" i="18"/>
  <c r="P729" i="18"/>
  <c r="P730" i="18"/>
  <c r="P731" i="18"/>
  <c r="P732" i="18"/>
  <c r="P733" i="18"/>
  <c r="P734" i="18"/>
  <c r="P735" i="18"/>
  <c r="P736" i="18"/>
  <c r="P737" i="18"/>
  <c r="P738" i="18"/>
  <c r="P739" i="18"/>
  <c r="P740" i="18"/>
  <c r="P741" i="18"/>
  <c r="P742" i="18"/>
  <c r="P743" i="18"/>
  <c r="P744" i="18"/>
  <c r="P745" i="18"/>
  <c r="P746" i="18"/>
  <c r="P747" i="18"/>
  <c r="P748" i="18"/>
  <c r="P749" i="18"/>
  <c r="P750" i="18"/>
  <c r="P751" i="18"/>
  <c r="P752" i="18"/>
  <c r="P753" i="18"/>
  <c r="P754" i="18"/>
  <c r="P755" i="18"/>
  <c r="P756" i="18"/>
  <c r="P757" i="18"/>
  <c r="P758" i="18"/>
  <c r="P759" i="18"/>
  <c r="P760" i="18"/>
  <c r="P761" i="18"/>
  <c r="P762" i="18"/>
  <c r="P763" i="18"/>
  <c r="P764" i="18"/>
  <c r="P765" i="18"/>
  <c r="P766" i="18"/>
  <c r="P767" i="18"/>
  <c r="P768" i="18"/>
  <c r="P769" i="18"/>
  <c r="P770" i="18"/>
  <c r="P771" i="18"/>
  <c r="P772" i="18"/>
  <c r="P773" i="18"/>
  <c r="P774" i="18"/>
  <c r="P775" i="18"/>
  <c r="P776" i="18"/>
  <c r="P777" i="18"/>
  <c r="P778" i="18"/>
  <c r="P779" i="18"/>
  <c r="P780" i="18"/>
  <c r="P781" i="18"/>
  <c r="P782" i="18"/>
  <c r="P783" i="18"/>
  <c r="P784" i="18"/>
  <c r="P785" i="18"/>
  <c r="P786" i="18"/>
  <c r="P787" i="18"/>
  <c r="P788" i="18"/>
  <c r="P789" i="18"/>
  <c r="P790" i="18"/>
  <c r="P791" i="18"/>
  <c r="P792" i="18"/>
  <c r="P793" i="18"/>
  <c r="P794" i="18"/>
  <c r="P795" i="18"/>
  <c r="P796" i="18"/>
  <c r="P797" i="18"/>
  <c r="P798" i="18"/>
  <c r="P799" i="18"/>
  <c r="P800" i="18"/>
  <c r="P801" i="18"/>
  <c r="P802" i="18"/>
  <c r="P803" i="18"/>
  <c r="P804" i="18"/>
  <c r="P805" i="18"/>
  <c r="P806" i="18"/>
  <c r="P807" i="18"/>
  <c r="P808" i="18"/>
  <c r="P809" i="18"/>
  <c r="P810" i="18"/>
  <c r="P811" i="18"/>
  <c r="P812" i="18"/>
  <c r="P813" i="18"/>
  <c r="P814" i="18"/>
  <c r="P815" i="18"/>
  <c r="P816" i="18"/>
  <c r="P817" i="18"/>
  <c r="P818" i="18"/>
  <c r="P819" i="18"/>
  <c r="P820" i="18"/>
  <c r="P821" i="18"/>
  <c r="P822" i="18"/>
  <c r="P823" i="18"/>
  <c r="P824" i="18"/>
  <c r="P825" i="18"/>
  <c r="P826" i="18"/>
  <c r="P827" i="18"/>
  <c r="P828" i="18"/>
  <c r="P829" i="18"/>
  <c r="P830" i="18"/>
  <c r="P831" i="18"/>
  <c r="P832" i="18"/>
  <c r="P833" i="18"/>
  <c r="P834" i="18"/>
  <c r="P835" i="18"/>
  <c r="P836" i="18"/>
  <c r="P837" i="18"/>
  <c r="P838" i="18"/>
  <c r="P839" i="18"/>
  <c r="P840" i="18"/>
  <c r="P841" i="18"/>
  <c r="P842" i="18"/>
  <c r="P843" i="18"/>
  <c r="P844" i="18"/>
  <c r="P845" i="18"/>
  <c r="P846" i="18"/>
  <c r="P847" i="18"/>
  <c r="P848" i="18"/>
  <c r="P849" i="18"/>
  <c r="P850" i="18"/>
  <c r="P851" i="18"/>
  <c r="P852" i="18"/>
  <c r="P853" i="18"/>
  <c r="P854" i="18"/>
  <c r="P855" i="18"/>
  <c r="P856" i="18"/>
  <c r="P857" i="18"/>
  <c r="P858" i="18"/>
  <c r="P859" i="18"/>
  <c r="P860" i="18"/>
  <c r="P861" i="18"/>
  <c r="P862" i="18"/>
  <c r="P863" i="18"/>
  <c r="P864" i="18"/>
  <c r="P865" i="18"/>
  <c r="P866" i="18"/>
  <c r="P867" i="18"/>
  <c r="P868" i="18"/>
  <c r="P869" i="18"/>
  <c r="P870" i="18"/>
  <c r="P871" i="18"/>
  <c r="P872" i="18"/>
  <c r="P873" i="18"/>
  <c r="P874" i="18"/>
  <c r="P875" i="18"/>
  <c r="P876" i="18"/>
  <c r="P877" i="18"/>
  <c r="P878" i="18"/>
  <c r="P879" i="18"/>
  <c r="P880" i="18"/>
  <c r="P881" i="18"/>
  <c r="P882" i="18"/>
  <c r="P883" i="18"/>
  <c r="P884" i="18"/>
  <c r="P885" i="18"/>
  <c r="P886" i="18"/>
  <c r="P887" i="18"/>
  <c r="P888" i="18"/>
  <c r="P889" i="18"/>
  <c r="P890" i="18"/>
  <c r="P891" i="18"/>
  <c r="P892" i="18"/>
  <c r="P893" i="18"/>
  <c r="P894" i="18"/>
  <c r="P895" i="18"/>
  <c r="P896" i="18"/>
  <c r="P897" i="18"/>
  <c r="P898" i="18"/>
  <c r="P899" i="18"/>
  <c r="P900" i="18"/>
  <c r="P901" i="18"/>
  <c r="P902" i="18"/>
  <c r="P903" i="18"/>
  <c r="P904" i="18"/>
  <c r="P905" i="18"/>
  <c r="P906" i="18"/>
  <c r="P907" i="18"/>
  <c r="P908" i="18"/>
  <c r="P909" i="18"/>
  <c r="P910" i="18"/>
  <c r="P911" i="18"/>
  <c r="P912" i="18"/>
  <c r="P913" i="18"/>
  <c r="P914" i="18"/>
  <c r="P915" i="18"/>
  <c r="P916" i="18"/>
  <c r="P917" i="18"/>
  <c r="P918" i="18"/>
  <c r="P919" i="18"/>
  <c r="P920" i="18"/>
  <c r="P921" i="18"/>
  <c r="P922" i="18"/>
  <c r="P923" i="18"/>
  <c r="P924" i="18"/>
  <c r="P925" i="18"/>
  <c r="P926" i="18"/>
  <c r="P927" i="18"/>
  <c r="P928" i="18"/>
  <c r="P929" i="18"/>
  <c r="P930" i="18"/>
  <c r="P931" i="18"/>
  <c r="P932" i="18"/>
  <c r="P933" i="18"/>
  <c r="P934" i="18"/>
  <c r="P935" i="18"/>
  <c r="P936" i="18"/>
  <c r="P937" i="18"/>
  <c r="P938" i="18"/>
  <c r="P939" i="18"/>
  <c r="P940" i="18"/>
  <c r="P941" i="18"/>
  <c r="P942" i="18"/>
  <c r="P943" i="18"/>
  <c r="P944" i="18"/>
  <c r="P945" i="18"/>
  <c r="P946" i="18"/>
  <c r="P947" i="18"/>
  <c r="P948" i="18"/>
  <c r="P949" i="18"/>
  <c r="P950" i="18"/>
  <c r="P951" i="18"/>
  <c r="P952" i="18"/>
  <c r="P953" i="18"/>
  <c r="P954" i="18"/>
  <c r="P955" i="18"/>
  <c r="P956" i="18"/>
  <c r="P957" i="18"/>
  <c r="P958" i="18"/>
  <c r="P959" i="18"/>
  <c r="P960" i="18"/>
  <c r="P961" i="18"/>
  <c r="P962" i="18"/>
  <c r="P963" i="18"/>
  <c r="P964" i="18"/>
  <c r="P965" i="18"/>
  <c r="P966" i="18"/>
  <c r="P967" i="18"/>
  <c r="P968" i="18"/>
  <c r="P969" i="18"/>
  <c r="P970" i="18"/>
  <c r="P971" i="18"/>
  <c r="P972" i="18"/>
  <c r="P973" i="18"/>
  <c r="P974" i="18"/>
  <c r="P975" i="18"/>
  <c r="P976" i="18"/>
  <c r="P977" i="18"/>
  <c r="P978" i="18"/>
  <c r="P979" i="18"/>
  <c r="P980" i="18"/>
  <c r="P981" i="18"/>
  <c r="P982" i="18"/>
  <c r="P983" i="18"/>
  <c r="P984" i="18"/>
  <c r="P985" i="18"/>
  <c r="P986" i="18"/>
  <c r="P987" i="18"/>
  <c r="P988" i="18"/>
  <c r="P989" i="18"/>
  <c r="P990" i="18"/>
  <c r="P991" i="18"/>
  <c r="P992" i="18"/>
  <c r="P993" i="18"/>
  <c r="P994" i="18"/>
  <c r="P995" i="18"/>
  <c r="P996" i="18"/>
  <c r="P997" i="18"/>
  <c r="P998" i="18"/>
  <c r="P999" i="18"/>
  <c r="P1000" i="18"/>
  <c r="P1001" i="18"/>
  <c r="P1002" i="18"/>
  <c r="P1003" i="18"/>
  <c r="P1004" i="18"/>
  <c r="P1005" i="18"/>
  <c r="P1006" i="18"/>
  <c r="P1007" i="18"/>
  <c r="P1008" i="18"/>
  <c r="P1009" i="18"/>
  <c r="P1010" i="18"/>
  <c r="P1011" i="18"/>
  <c r="P1012" i="18"/>
  <c r="P1013" i="18"/>
  <c r="P1014" i="18"/>
  <c r="P1015" i="18"/>
  <c r="P1016" i="18"/>
  <c r="P1017" i="18"/>
  <c r="P1018" i="18"/>
  <c r="P1019" i="18"/>
  <c r="P1020" i="18"/>
  <c r="P1021" i="18"/>
  <c r="P1022" i="18"/>
  <c r="P1023" i="18"/>
  <c r="P1024" i="18"/>
  <c r="P1025" i="18"/>
  <c r="P1026" i="18"/>
  <c r="P1027" i="18"/>
  <c r="P1028" i="18"/>
  <c r="P1029" i="18"/>
  <c r="P1030" i="18"/>
  <c r="P1031" i="18"/>
  <c r="P1032" i="18"/>
  <c r="P1033" i="18"/>
  <c r="P1034" i="18"/>
  <c r="P1035" i="18"/>
  <c r="P1036" i="18"/>
  <c r="P1037" i="18"/>
  <c r="P1038" i="18"/>
  <c r="P1039" i="18"/>
  <c r="P1040" i="18"/>
  <c r="P1041" i="18"/>
  <c r="P1042" i="18"/>
  <c r="P1043" i="18"/>
  <c r="P1044" i="18"/>
  <c r="P1045" i="18"/>
  <c r="P1046" i="18"/>
  <c r="P1047" i="18"/>
  <c r="P1048" i="18"/>
  <c r="P1049" i="18"/>
  <c r="P1050" i="18"/>
  <c r="P1051" i="18"/>
  <c r="P1052" i="18"/>
  <c r="P1053" i="18"/>
  <c r="P1054" i="18"/>
  <c r="P1055" i="18"/>
  <c r="P1056" i="18"/>
  <c r="P1057" i="18"/>
  <c r="P1058" i="18"/>
  <c r="P1059" i="18"/>
  <c r="P1060" i="18"/>
  <c r="P1061" i="18"/>
  <c r="P1062" i="18"/>
  <c r="P1063" i="18"/>
  <c r="P1064" i="18"/>
  <c r="P1065" i="18"/>
  <c r="P1066" i="18"/>
  <c r="P1067" i="18"/>
  <c r="P1068" i="18"/>
  <c r="P1069" i="18"/>
  <c r="P1070" i="18"/>
  <c r="P1071" i="18"/>
  <c r="P1072" i="18"/>
  <c r="P1073" i="18"/>
  <c r="P1074" i="18"/>
  <c r="P1075" i="18"/>
  <c r="P1076" i="18"/>
  <c r="P1077" i="18"/>
  <c r="P1078" i="18"/>
  <c r="P1079" i="18"/>
  <c r="P1080" i="18"/>
  <c r="P1081" i="18"/>
  <c r="P1082" i="18"/>
  <c r="P1083" i="18"/>
  <c r="P1084" i="18"/>
  <c r="P1085" i="18"/>
  <c r="P1086" i="18"/>
  <c r="P1087" i="18"/>
  <c r="P1088" i="18"/>
  <c r="P1089" i="18"/>
  <c r="P1090" i="18"/>
  <c r="P1091" i="18"/>
  <c r="P1092" i="18"/>
  <c r="P1093" i="18"/>
  <c r="P1094" i="18"/>
  <c r="P1095" i="18"/>
  <c r="P1096" i="18"/>
  <c r="P1097" i="18"/>
  <c r="P1098" i="18"/>
  <c r="P1099" i="18"/>
  <c r="P1100" i="18"/>
  <c r="P1101" i="18"/>
  <c r="P1102" i="18"/>
  <c r="P1103" i="18"/>
  <c r="P1104" i="18"/>
  <c r="P1105" i="18"/>
  <c r="P1106" i="18"/>
  <c r="P1107" i="18"/>
  <c r="P1108" i="18"/>
  <c r="P1109" i="18"/>
  <c r="P1110" i="18"/>
  <c r="P1111" i="18"/>
  <c r="P1112" i="18"/>
  <c r="P1113" i="18"/>
  <c r="P1114" i="18"/>
  <c r="P1115" i="18"/>
  <c r="P1116" i="18"/>
  <c r="P1117" i="18"/>
  <c r="P1118" i="18"/>
  <c r="P1119" i="18"/>
  <c r="P1120" i="18"/>
  <c r="P1121" i="18"/>
  <c r="P1122" i="18"/>
  <c r="P1123" i="18"/>
  <c r="P1124" i="18"/>
  <c r="P1125" i="18"/>
  <c r="P1126" i="18"/>
  <c r="P1127" i="18"/>
  <c r="P1128" i="18"/>
  <c r="P1129" i="18"/>
  <c r="P1130" i="18"/>
  <c r="P1131" i="18"/>
  <c r="P1132" i="18"/>
  <c r="P1133" i="18"/>
  <c r="P1134" i="18"/>
  <c r="P1135" i="18"/>
  <c r="P1136" i="18"/>
  <c r="P1137" i="18"/>
  <c r="P1138" i="18"/>
  <c r="P1139" i="18"/>
  <c r="P1140" i="18"/>
  <c r="P1141" i="18"/>
  <c r="P1142" i="18"/>
  <c r="P1143" i="18"/>
  <c r="P1144" i="18"/>
  <c r="P1145" i="18"/>
  <c r="P1146" i="18"/>
  <c r="P1147" i="18"/>
  <c r="P1148" i="18"/>
  <c r="P1149" i="18"/>
  <c r="P1150" i="18"/>
  <c r="P1151" i="18"/>
  <c r="P1152" i="18"/>
  <c r="P1153" i="18"/>
  <c r="P1154" i="18"/>
  <c r="P1155" i="18"/>
  <c r="P1156" i="18"/>
  <c r="P1157" i="18"/>
  <c r="P1158" i="18"/>
  <c r="P1159" i="18"/>
  <c r="P1160" i="18"/>
  <c r="P1161" i="18"/>
  <c r="P1162" i="18"/>
  <c r="P1163" i="18"/>
  <c r="P1164" i="18"/>
  <c r="P1165" i="18"/>
  <c r="P1166" i="18"/>
  <c r="P1167" i="18"/>
  <c r="P1168" i="18"/>
  <c r="P1169" i="18"/>
  <c r="P1170" i="18"/>
  <c r="P1171" i="18"/>
  <c r="P1172" i="18"/>
  <c r="P1173" i="18"/>
  <c r="P1174" i="18"/>
  <c r="P1175" i="18"/>
  <c r="P1176" i="18"/>
  <c r="P1177" i="18"/>
  <c r="P1178" i="18"/>
  <c r="P1179" i="18"/>
  <c r="P1180" i="18"/>
  <c r="P1181" i="18"/>
  <c r="P1182" i="18"/>
  <c r="P1183" i="18"/>
  <c r="P1184" i="18"/>
  <c r="P1185" i="18"/>
  <c r="P1186" i="18"/>
  <c r="P1187" i="18"/>
  <c r="P1188" i="18"/>
  <c r="P1189" i="18"/>
  <c r="P1190" i="18"/>
  <c r="P1191" i="18"/>
  <c r="P1192" i="18"/>
  <c r="P1193" i="18"/>
  <c r="P1194" i="18"/>
  <c r="P1195" i="18"/>
  <c r="P1196" i="18"/>
  <c r="P1197" i="18"/>
  <c r="P1198" i="18"/>
  <c r="P1199" i="18"/>
  <c r="P1200" i="18"/>
  <c r="P1201" i="18"/>
  <c r="P1202" i="18"/>
  <c r="P1203" i="18"/>
  <c r="P1204" i="18"/>
  <c r="P1205" i="18"/>
  <c r="P1206" i="18"/>
  <c r="P1207" i="18"/>
  <c r="P1208" i="18"/>
  <c r="P1209" i="18"/>
  <c r="P1210" i="18"/>
  <c r="P1211" i="18"/>
  <c r="P1212" i="18"/>
  <c r="P1213" i="18"/>
  <c r="P1214" i="18"/>
  <c r="P1215" i="18"/>
  <c r="P1216" i="18"/>
  <c r="P1217" i="18"/>
  <c r="P1218" i="18"/>
  <c r="P1219" i="18"/>
  <c r="P1220" i="18"/>
  <c r="P1221" i="18"/>
  <c r="P1222" i="18"/>
  <c r="P1223" i="18"/>
  <c r="P1224" i="18"/>
  <c r="P1225" i="18"/>
  <c r="P1226" i="18"/>
  <c r="P1227" i="18"/>
  <c r="P1228" i="18"/>
  <c r="P1229" i="18"/>
  <c r="P1230" i="18"/>
  <c r="P1231" i="18"/>
  <c r="P1232" i="18"/>
  <c r="P1233" i="18"/>
  <c r="P1234" i="18"/>
  <c r="P1235" i="18"/>
  <c r="P1236" i="18"/>
  <c r="P1237" i="18"/>
  <c r="P1238" i="18"/>
  <c r="P1239" i="18"/>
  <c r="P1240" i="18"/>
  <c r="P1241" i="18"/>
  <c r="P1242" i="18"/>
  <c r="P1243" i="18"/>
  <c r="P1244" i="18"/>
  <c r="P1245" i="18"/>
  <c r="P1246" i="18"/>
  <c r="P1247" i="18"/>
  <c r="P1248" i="18"/>
  <c r="P1249" i="18"/>
  <c r="P1250" i="18"/>
  <c r="P1251" i="18"/>
  <c r="P1252" i="18"/>
  <c r="P1253" i="18"/>
  <c r="P1254" i="18"/>
  <c r="P1255" i="18"/>
  <c r="P1256" i="18"/>
  <c r="P1257" i="18"/>
  <c r="P1258" i="18"/>
  <c r="P1259" i="18"/>
  <c r="P1260" i="18"/>
  <c r="P1261" i="18"/>
  <c r="P1262" i="18"/>
  <c r="P1263" i="18"/>
  <c r="P1264" i="18"/>
  <c r="P1265" i="18"/>
  <c r="P1266" i="18"/>
  <c r="P1267" i="18"/>
  <c r="P1268" i="18"/>
  <c r="P1269" i="18"/>
  <c r="P1270" i="18"/>
  <c r="P1271" i="18"/>
  <c r="P1272" i="18"/>
  <c r="P1273" i="18"/>
  <c r="P1274" i="18"/>
  <c r="P1275" i="18"/>
  <c r="P1276" i="18"/>
  <c r="P1277" i="18"/>
  <c r="P1278" i="18"/>
  <c r="P1279" i="18"/>
  <c r="P1280" i="18"/>
  <c r="P1281" i="18"/>
  <c r="P1282" i="18"/>
  <c r="P1283" i="18"/>
  <c r="P1284" i="18"/>
  <c r="P1285" i="18"/>
  <c r="P1286" i="18"/>
  <c r="P1287" i="18"/>
  <c r="P1288" i="18"/>
  <c r="P1289" i="18"/>
  <c r="P1290" i="18"/>
  <c r="P1291" i="18"/>
  <c r="P1292" i="18"/>
  <c r="P1293" i="18"/>
  <c r="P1294" i="18"/>
  <c r="P2" i="18"/>
  <c r="Q18" i="18"/>
  <c r="Q105" i="18"/>
  <c r="Q175" i="18"/>
  <c r="Q281" i="18"/>
  <c r="Q301" i="18"/>
  <c r="Q565" i="18"/>
  <c r="Q566" i="18"/>
  <c r="Q567" i="18"/>
  <c r="Q568" i="18"/>
  <c r="Q770" i="18"/>
  <c r="Q771" i="18"/>
  <c r="Q1056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O233" i="18"/>
  <c r="O234" i="18"/>
  <c r="O235" i="18"/>
  <c r="O236" i="18"/>
  <c r="O237" i="18"/>
  <c r="O238" i="18"/>
  <c r="O239" i="18"/>
  <c r="O240" i="18"/>
  <c r="O241" i="18"/>
  <c r="O242" i="18"/>
  <c r="O243" i="18"/>
  <c r="O244" i="18"/>
  <c r="O245" i="18"/>
  <c r="O246" i="18"/>
  <c r="O247" i="18"/>
  <c r="O248" i="18"/>
  <c r="O249" i="18"/>
  <c r="O250" i="18"/>
  <c r="O251" i="18"/>
  <c r="O252" i="18"/>
  <c r="O253" i="18"/>
  <c r="O254" i="18"/>
  <c r="O255" i="18"/>
  <c r="O256" i="18"/>
  <c r="O257" i="18"/>
  <c r="O258" i="18"/>
  <c r="O259" i="18"/>
  <c r="O260" i="18"/>
  <c r="O261" i="18"/>
  <c r="O262" i="18"/>
  <c r="O263" i="18"/>
  <c r="O264" i="18"/>
  <c r="O265" i="18"/>
  <c r="O266" i="18"/>
  <c r="O267" i="18"/>
  <c r="O268" i="18"/>
  <c r="O269" i="18"/>
  <c r="O270" i="18"/>
  <c r="O271" i="18"/>
  <c r="O272" i="18"/>
  <c r="O273" i="18"/>
  <c r="O274" i="18"/>
  <c r="O275" i="18"/>
  <c r="O276" i="18"/>
  <c r="O277" i="18"/>
  <c r="O278" i="18"/>
  <c r="O279" i="18"/>
  <c r="O280" i="18"/>
  <c r="O281" i="18"/>
  <c r="O282" i="18"/>
  <c r="O283" i="18"/>
  <c r="O284" i="18"/>
  <c r="O285" i="18"/>
  <c r="O286" i="18"/>
  <c r="O287" i="18"/>
  <c r="O288" i="18"/>
  <c r="O289" i="18"/>
  <c r="O290" i="18"/>
  <c r="O291" i="18"/>
  <c r="O292" i="18"/>
  <c r="O293" i="18"/>
  <c r="O294" i="18"/>
  <c r="O295" i="18"/>
  <c r="O296" i="18"/>
  <c r="O297" i="18"/>
  <c r="O298" i="18"/>
  <c r="O299" i="18"/>
  <c r="O300" i="18"/>
  <c r="O301" i="18"/>
  <c r="O302" i="18"/>
  <c r="O303" i="18"/>
  <c r="O304" i="18"/>
  <c r="O305" i="18"/>
  <c r="O306" i="18"/>
  <c r="O307" i="18"/>
  <c r="O308" i="18"/>
  <c r="O309" i="18"/>
  <c r="O310" i="18"/>
  <c r="O311" i="18"/>
  <c r="O312" i="18"/>
  <c r="O313" i="18"/>
  <c r="O314" i="18"/>
  <c r="O315" i="18"/>
  <c r="O316" i="18"/>
  <c r="O317" i="18"/>
  <c r="O318" i="18"/>
  <c r="O319" i="18"/>
  <c r="O320" i="18"/>
  <c r="O321" i="18"/>
  <c r="O322" i="18"/>
  <c r="O323" i="18"/>
  <c r="O324" i="18"/>
  <c r="O325" i="18"/>
  <c r="O326" i="18"/>
  <c r="O327" i="18"/>
  <c r="O328" i="18"/>
  <c r="O329" i="18"/>
  <c r="O330" i="18"/>
  <c r="O331" i="18"/>
  <c r="O332" i="18"/>
  <c r="O333" i="18"/>
  <c r="O334" i="18"/>
  <c r="O335" i="18"/>
  <c r="O336" i="18"/>
  <c r="O337" i="18"/>
  <c r="O338" i="18"/>
  <c r="O339" i="18"/>
  <c r="O340" i="18"/>
  <c r="O341" i="18"/>
  <c r="O342" i="18"/>
  <c r="O343" i="18"/>
  <c r="O344" i="18"/>
  <c r="O345" i="18"/>
  <c r="O346" i="18"/>
  <c r="O347" i="18"/>
  <c r="O348" i="18"/>
  <c r="O349" i="18"/>
  <c r="O350" i="18"/>
  <c r="O351" i="18"/>
  <c r="O352" i="18"/>
  <c r="O353" i="18"/>
  <c r="O354" i="18"/>
  <c r="O355" i="18"/>
  <c r="O356" i="18"/>
  <c r="O357" i="18"/>
  <c r="O358" i="18"/>
  <c r="O359" i="18"/>
  <c r="O360" i="18"/>
  <c r="O361" i="18"/>
  <c r="O362" i="18"/>
  <c r="O363" i="18"/>
  <c r="O364" i="18"/>
  <c r="O365" i="18"/>
  <c r="O366" i="18"/>
  <c r="O367" i="18"/>
  <c r="O368" i="18"/>
  <c r="O369" i="18"/>
  <c r="O370" i="18"/>
  <c r="O371" i="18"/>
  <c r="O372" i="18"/>
  <c r="O373" i="18"/>
  <c r="O374" i="18"/>
  <c r="O375" i="18"/>
  <c r="O376" i="18"/>
  <c r="O377" i="18"/>
  <c r="O378" i="18"/>
  <c r="O379" i="18"/>
  <c r="O380" i="18"/>
  <c r="O381" i="18"/>
  <c r="O382" i="18"/>
  <c r="O383" i="18"/>
  <c r="O384" i="18"/>
  <c r="O385" i="18"/>
  <c r="O386" i="18"/>
  <c r="O387" i="18"/>
  <c r="O388" i="18"/>
  <c r="O389" i="18"/>
  <c r="O390" i="18"/>
  <c r="O391" i="18"/>
  <c r="O392" i="18"/>
  <c r="O393" i="18"/>
  <c r="O394" i="18"/>
  <c r="O395" i="18"/>
  <c r="O396" i="18"/>
  <c r="O397" i="18"/>
  <c r="O398" i="18"/>
  <c r="O399" i="18"/>
  <c r="O400" i="18"/>
  <c r="O401" i="18"/>
  <c r="O402" i="18"/>
  <c r="O403" i="18"/>
  <c r="O404" i="18"/>
  <c r="O405" i="18"/>
  <c r="O406" i="18"/>
  <c r="O407" i="18"/>
  <c r="O408" i="18"/>
  <c r="O409" i="18"/>
  <c r="O410" i="18"/>
  <c r="O411" i="18"/>
  <c r="O412" i="18"/>
  <c r="O413" i="18"/>
  <c r="O414" i="18"/>
  <c r="O415" i="18"/>
  <c r="O416" i="18"/>
  <c r="O417" i="18"/>
  <c r="O418" i="18"/>
  <c r="O419" i="18"/>
  <c r="O420" i="18"/>
  <c r="O421" i="18"/>
  <c r="O422" i="18"/>
  <c r="O423" i="18"/>
  <c r="O424" i="18"/>
  <c r="O425" i="18"/>
  <c r="O426" i="18"/>
  <c r="O427" i="18"/>
  <c r="O428" i="18"/>
  <c r="O429" i="18"/>
  <c r="O430" i="18"/>
  <c r="O431" i="18"/>
  <c r="O432" i="18"/>
  <c r="O433" i="18"/>
  <c r="O434" i="18"/>
  <c r="O435" i="18"/>
  <c r="O436" i="18"/>
  <c r="O437" i="18"/>
  <c r="O438" i="18"/>
  <c r="O439" i="18"/>
  <c r="O440" i="18"/>
  <c r="O441" i="18"/>
  <c r="O442" i="18"/>
  <c r="O443" i="18"/>
  <c r="O444" i="18"/>
  <c r="O445" i="18"/>
  <c r="O446" i="18"/>
  <c r="O447" i="18"/>
  <c r="O448" i="18"/>
  <c r="O449" i="18"/>
  <c r="O450" i="18"/>
  <c r="O451" i="18"/>
  <c r="O452" i="18"/>
  <c r="O453" i="18"/>
  <c r="O454" i="18"/>
  <c r="O455" i="18"/>
  <c r="O456" i="18"/>
  <c r="O457" i="18"/>
  <c r="O458" i="18"/>
  <c r="O459" i="18"/>
  <c r="O460" i="18"/>
  <c r="O461" i="18"/>
  <c r="O462" i="18"/>
  <c r="O463" i="18"/>
  <c r="O464" i="18"/>
  <c r="O465" i="18"/>
  <c r="O466" i="18"/>
  <c r="O467" i="18"/>
  <c r="O468" i="18"/>
  <c r="O469" i="18"/>
  <c r="O470" i="18"/>
  <c r="O471" i="18"/>
  <c r="O472" i="18"/>
  <c r="O473" i="18"/>
  <c r="O474" i="18"/>
  <c r="O475" i="18"/>
  <c r="O476" i="18"/>
  <c r="O477" i="18"/>
  <c r="O478" i="18"/>
  <c r="O479" i="18"/>
  <c r="O480" i="18"/>
  <c r="O481" i="18"/>
  <c r="O482" i="18"/>
  <c r="O483" i="18"/>
  <c r="O484" i="18"/>
  <c r="O485" i="18"/>
  <c r="O486" i="18"/>
  <c r="O487" i="18"/>
  <c r="O488" i="18"/>
  <c r="O489" i="18"/>
  <c r="O490" i="18"/>
  <c r="O491" i="18"/>
  <c r="O492" i="18"/>
  <c r="O493" i="18"/>
  <c r="O494" i="18"/>
  <c r="O495" i="18"/>
  <c r="O496" i="18"/>
  <c r="O497" i="18"/>
  <c r="O498" i="18"/>
  <c r="O499" i="18"/>
  <c r="O500" i="18"/>
  <c r="O501" i="18"/>
  <c r="O502" i="18"/>
  <c r="O503" i="18"/>
  <c r="O504" i="18"/>
  <c r="O505" i="18"/>
  <c r="O506" i="18"/>
  <c r="O507" i="18"/>
  <c r="O508" i="18"/>
  <c r="O509" i="18"/>
  <c r="O510" i="18"/>
  <c r="O511" i="18"/>
  <c r="O512" i="18"/>
  <c r="O513" i="18"/>
  <c r="O514" i="18"/>
  <c r="O515" i="18"/>
  <c r="O516" i="18"/>
  <c r="O517" i="18"/>
  <c r="O518" i="18"/>
  <c r="O519" i="18"/>
  <c r="O520" i="18"/>
  <c r="O521" i="18"/>
  <c r="O522" i="18"/>
  <c r="O523" i="18"/>
  <c r="O524" i="18"/>
  <c r="O525" i="18"/>
  <c r="O526" i="18"/>
  <c r="O527" i="18"/>
  <c r="O528" i="18"/>
  <c r="O529" i="18"/>
  <c r="O530" i="18"/>
  <c r="O531" i="18"/>
  <c r="O532" i="18"/>
  <c r="O533" i="18"/>
  <c r="O534" i="18"/>
  <c r="O535" i="18"/>
  <c r="O536" i="18"/>
  <c r="O537" i="18"/>
  <c r="O538" i="18"/>
  <c r="O539" i="18"/>
  <c r="O540" i="18"/>
  <c r="O541" i="18"/>
  <c r="O542" i="18"/>
  <c r="O543" i="18"/>
  <c r="O544" i="18"/>
  <c r="O545" i="18"/>
  <c r="O546" i="18"/>
  <c r="O547" i="18"/>
  <c r="O548" i="18"/>
  <c r="O549" i="18"/>
  <c r="O550" i="18"/>
  <c r="O551" i="18"/>
  <c r="O552" i="18"/>
  <c r="O553" i="18"/>
  <c r="O554" i="18"/>
  <c r="O555" i="18"/>
  <c r="O556" i="18"/>
  <c r="O557" i="18"/>
  <c r="O558" i="18"/>
  <c r="O559" i="18"/>
  <c r="O560" i="18"/>
  <c r="O561" i="18"/>
  <c r="O562" i="18"/>
  <c r="O563" i="18"/>
  <c r="O564" i="18"/>
  <c r="O565" i="18"/>
  <c r="O566" i="18"/>
  <c r="O567" i="18"/>
  <c r="O568" i="18"/>
  <c r="O569" i="18"/>
  <c r="O570" i="18"/>
  <c r="O571" i="18"/>
  <c r="O572" i="18"/>
  <c r="O573" i="18"/>
  <c r="O574" i="18"/>
  <c r="O575" i="18"/>
  <c r="O576" i="18"/>
  <c r="O577" i="18"/>
  <c r="O578" i="18"/>
  <c r="O579" i="18"/>
  <c r="O580" i="18"/>
  <c r="O581" i="18"/>
  <c r="O582" i="18"/>
  <c r="O583" i="18"/>
  <c r="O584" i="18"/>
  <c r="O585" i="18"/>
  <c r="O586" i="18"/>
  <c r="O587" i="18"/>
  <c r="O588" i="18"/>
  <c r="O589" i="18"/>
  <c r="O590" i="18"/>
  <c r="O591" i="18"/>
  <c r="O592" i="18"/>
  <c r="O593" i="18"/>
  <c r="O594" i="18"/>
  <c r="O595" i="18"/>
  <c r="O596" i="18"/>
  <c r="O597" i="18"/>
  <c r="O598" i="18"/>
  <c r="O599" i="18"/>
  <c r="O600" i="18"/>
  <c r="O601" i="18"/>
  <c r="O602" i="18"/>
  <c r="O603" i="18"/>
  <c r="O604" i="18"/>
  <c r="O605" i="18"/>
  <c r="O606" i="18"/>
  <c r="O607" i="18"/>
  <c r="O608" i="18"/>
  <c r="O609" i="18"/>
  <c r="O610" i="18"/>
  <c r="O611" i="18"/>
  <c r="O612" i="18"/>
  <c r="O613" i="18"/>
  <c r="O614" i="18"/>
  <c r="O615" i="18"/>
  <c r="O616" i="18"/>
  <c r="O617" i="18"/>
  <c r="O618" i="18"/>
  <c r="O619" i="18"/>
  <c r="O620" i="18"/>
  <c r="O621" i="18"/>
  <c r="O622" i="18"/>
  <c r="O623" i="18"/>
  <c r="O624" i="18"/>
  <c r="O625" i="18"/>
  <c r="O626" i="18"/>
  <c r="O627" i="18"/>
  <c r="O628" i="18"/>
  <c r="O629" i="18"/>
  <c r="O630" i="18"/>
  <c r="O631" i="18"/>
  <c r="O632" i="18"/>
  <c r="O633" i="18"/>
  <c r="O634" i="18"/>
  <c r="O635" i="18"/>
  <c r="O636" i="18"/>
  <c r="O637" i="18"/>
  <c r="O638" i="18"/>
  <c r="O639" i="18"/>
  <c r="O640" i="18"/>
  <c r="O641" i="18"/>
  <c r="O642" i="18"/>
  <c r="O643" i="18"/>
  <c r="O644" i="18"/>
  <c r="O645" i="18"/>
  <c r="O646" i="18"/>
  <c r="O647" i="18"/>
  <c r="O648" i="18"/>
  <c r="O649" i="18"/>
  <c r="O650" i="18"/>
  <c r="O651" i="18"/>
  <c r="O652" i="18"/>
  <c r="O653" i="18"/>
  <c r="O654" i="18"/>
  <c r="O655" i="18"/>
  <c r="O656" i="18"/>
  <c r="O657" i="18"/>
  <c r="O658" i="18"/>
  <c r="O659" i="18"/>
  <c r="O660" i="18"/>
  <c r="O661" i="18"/>
  <c r="O662" i="18"/>
  <c r="O663" i="18"/>
  <c r="O664" i="18"/>
  <c r="O665" i="18"/>
  <c r="O666" i="18"/>
  <c r="O667" i="18"/>
  <c r="O668" i="18"/>
  <c r="O669" i="18"/>
  <c r="O670" i="18"/>
  <c r="O671" i="18"/>
  <c r="O672" i="18"/>
  <c r="O673" i="18"/>
  <c r="O674" i="18"/>
  <c r="O675" i="18"/>
  <c r="O676" i="18"/>
  <c r="O677" i="18"/>
  <c r="O678" i="18"/>
  <c r="O679" i="18"/>
  <c r="O680" i="18"/>
  <c r="O681" i="18"/>
  <c r="O682" i="18"/>
  <c r="O683" i="18"/>
  <c r="O684" i="18"/>
  <c r="O685" i="18"/>
  <c r="O686" i="18"/>
  <c r="O687" i="18"/>
  <c r="O688" i="18"/>
  <c r="O689" i="18"/>
  <c r="O690" i="18"/>
  <c r="O691" i="18"/>
  <c r="O692" i="18"/>
  <c r="O693" i="18"/>
  <c r="O694" i="18"/>
  <c r="O695" i="18"/>
  <c r="O696" i="18"/>
  <c r="O697" i="18"/>
  <c r="O698" i="18"/>
  <c r="O699" i="18"/>
  <c r="O700" i="18"/>
  <c r="O701" i="18"/>
  <c r="O702" i="18"/>
  <c r="O703" i="18"/>
  <c r="O704" i="18"/>
  <c r="O705" i="18"/>
  <c r="O706" i="18"/>
  <c r="O707" i="18"/>
  <c r="O708" i="18"/>
  <c r="O709" i="18"/>
  <c r="O710" i="18"/>
  <c r="O711" i="18"/>
  <c r="O712" i="18"/>
  <c r="O713" i="18"/>
  <c r="O714" i="18"/>
  <c r="O715" i="18"/>
  <c r="O716" i="18"/>
  <c r="O717" i="18"/>
  <c r="O718" i="18"/>
  <c r="O719" i="18"/>
  <c r="O720" i="18"/>
  <c r="O721" i="18"/>
  <c r="O722" i="18"/>
  <c r="O723" i="18"/>
  <c r="O724" i="18"/>
  <c r="O725" i="18"/>
  <c r="O726" i="18"/>
  <c r="O727" i="18"/>
  <c r="O728" i="18"/>
  <c r="O729" i="18"/>
  <c r="O730" i="18"/>
  <c r="O731" i="18"/>
  <c r="O732" i="18"/>
  <c r="O733" i="18"/>
  <c r="O734" i="18"/>
  <c r="O735" i="18"/>
  <c r="O736" i="18"/>
  <c r="O737" i="18"/>
  <c r="O738" i="18"/>
  <c r="O739" i="18"/>
  <c r="O740" i="18"/>
  <c r="O741" i="18"/>
  <c r="O742" i="18"/>
  <c r="O743" i="18"/>
  <c r="O744" i="18"/>
  <c r="O745" i="18"/>
  <c r="O746" i="18"/>
  <c r="O747" i="18"/>
  <c r="O748" i="18"/>
  <c r="O749" i="18"/>
  <c r="O750" i="18"/>
  <c r="O751" i="18"/>
  <c r="O752" i="18"/>
  <c r="O753" i="18"/>
  <c r="O754" i="18"/>
  <c r="O755" i="18"/>
  <c r="O756" i="18"/>
  <c r="O757" i="18"/>
  <c r="O758" i="18"/>
  <c r="O759" i="18"/>
  <c r="O760" i="18"/>
  <c r="O761" i="18"/>
  <c r="O762" i="18"/>
  <c r="O763" i="18"/>
  <c r="O764" i="18"/>
  <c r="O765" i="18"/>
  <c r="O766" i="18"/>
  <c r="O767" i="18"/>
  <c r="O768" i="18"/>
  <c r="O769" i="18"/>
  <c r="O770" i="18"/>
  <c r="O771" i="18"/>
  <c r="O772" i="18"/>
  <c r="O773" i="18"/>
  <c r="O774" i="18"/>
  <c r="O775" i="18"/>
  <c r="O776" i="18"/>
  <c r="O777" i="18"/>
  <c r="O778" i="18"/>
  <c r="O779" i="18"/>
  <c r="O780" i="18"/>
  <c r="O781" i="18"/>
  <c r="O782" i="18"/>
  <c r="O783" i="18"/>
  <c r="O784" i="18"/>
  <c r="O785" i="18"/>
  <c r="O786" i="18"/>
  <c r="O787" i="18"/>
  <c r="O788" i="18"/>
  <c r="O789" i="18"/>
  <c r="O790" i="18"/>
  <c r="O791" i="18"/>
  <c r="O792" i="18"/>
  <c r="O793" i="18"/>
  <c r="O794" i="18"/>
  <c r="O795" i="18"/>
  <c r="O796" i="18"/>
  <c r="O797" i="18"/>
  <c r="O798" i="18"/>
  <c r="O799" i="18"/>
  <c r="O800" i="18"/>
  <c r="O801" i="18"/>
  <c r="O802" i="18"/>
  <c r="O803" i="18"/>
  <c r="O804" i="18"/>
  <c r="O805" i="18"/>
  <c r="O806" i="18"/>
  <c r="O807" i="18"/>
  <c r="O808" i="18"/>
  <c r="O809" i="18"/>
  <c r="O810" i="18"/>
  <c r="O811" i="18"/>
  <c r="O812" i="18"/>
  <c r="O813" i="18"/>
  <c r="O814" i="18"/>
  <c r="O815" i="18"/>
  <c r="O816" i="18"/>
  <c r="O817" i="18"/>
  <c r="O818" i="18"/>
  <c r="O819" i="18"/>
  <c r="O820" i="18"/>
  <c r="O821" i="18"/>
  <c r="O822" i="18"/>
  <c r="O823" i="18"/>
  <c r="O824" i="18"/>
  <c r="O825" i="18"/>
  <c r="O826" i="18"/>
  <c r="O827" i="18"/>
  <c r="O828" i="18"/>
  <c r="O829" i="18"/>
  <c r="O830" i="18"/>
  <c r="O831" i="18"/>
  <c r="O832" i="18"/>
  <c r="O833" i="18"/>
  <c r="O834" i="18"/>
  <c r="O835" i="18"/>
  <c r="O836" i="18"/>
  <c r="O837" i="18"/>
  <c r="O838" i="18"/>
  <c r="O839" i="18"/>
  <c r="O840" i="18"/>
  <c r="O841" i="18"/>
  <c r="O842" i="18"/>
  <c r="O843" i="18"/>
  <c r="O844" i="18"/>
  <c r="O845" i="18"/>
  <c r="O846" i="18"/>
  <c r="O847" i="18"/>
  <c r="O848" i="18"/>
  <c r="O849" i="18"/>
  <c r="O850" i="18"/>
  <c r="O851" i="18"/>
  <c r="O852" i="18"/>
  <c r="O853" i="18"/>
  <c r="O854" i="18"/>
  <c r="O855" i="18"/>
  <c r="O856" i="18"/>
  <c r="O857" i="18"/>
  <c r="O858" i="18"/>
  <c r="O859" i="18"/>
  <c r="O860" i="18"/>
  <c r="O861" i="18"/>
  <c r="O862" i="18"/>
  <c r="O863" i="18"/>
  <c r="O864" i="18"/>
  <c r="O865" i="18"/>
  <c r="O866" i="18"/>
  <c r="O867" i="18"/>
  <c r="O868" i="18"/>
  <c r="O869" i="18"/>
  <c r="O870" i="18"/>
  <c r="O871" i="18"/>
  <c r="O872" i="18"/>
  <c r="O873" i="18"/>
  <c r="O874" i="18"/>
  <c r="O875" i="18"/>
  <c r="O876" i="18"/>
  <c r="O877" i="18"/>
  <c r="O878" i="18"/>
  <c r="O879" i="18"/>
  <c r="O880" i="18"/>
  <c r="O881" i="18"/>
  <c r="O882" i="18"/>
  <c r="O883" i="18"/>
  <c r="O884" i="18"/>
  <c r="O885" i="18"/>
  <c r="O886" i="18"/>
  <c r="O887" i="18"/>
  <c r="O888" i="18"/>
  <c r="O889" i="18"/>
  <c r="O890" i="18"/>
  <c r="O891" i="18"/>
  <c r="O892" i="18"/>
  <c r="O893" i="18"/>
  <c r="O894" i="18"/>
  <c r="O895" i="18"/>
  <c r="O896" i="18"/>
  <c r="O897" i="18"/>
  <c r="O898" i="18"/>
  <c r="O899" i="18"/>
  <c r="O900" i="18"/>
  <c r="O901" i="18"/>
  <c r="O902" i="18"/>
  <c r="O903" i="18"/>
  <c r="O904" i="18"/>
  <c r="O905" i="18"/>
  <c r="O906" i="18"/>
  <c r="O907" i="18"/>
  <c r="O908" i="18"/>
  <c r="O909" i="18"/>
  <c r="O910" i="18"/>
  <c r="O911" i="18"/>
  <c r="O912" i="18"/>
  <c r="O913" i="18"/>
  <c r="O914" i="18"/>
  <c r="O915" i="18"/>
  <c r="O916" i="18"/>
  <c r="O917" i="18"/>
  <c r="O918" i="18"/>
  <c r="O919" i="18"/>
  <c r="O920" i="18"/>
  <c r="O921" i="18"/>
  <c r="O922" i="18"/>
  <c r="O923" i="18"/>
  <c r="O924" i="18"/>
  <c r="O925" i="18"/>
  <c r="O926" i="18"/>
  <c r="O927" i="18"/>
  <c r="O928" i="18"/>
  <c r="O929" i="18"/>
  <c r="O930" i="18"/>
  <c r="O931" i="18"/>
  <c r="O932" i="18"/>
  <c r="O933" i="18"/>
  <c r="O934" i="18"/>
  <c r="O935" i="18"/>
  <c r="O936" i="18"/>
  <c r="O937" i="18"/>
  <c r="O938" i="18"/>
  <c r="O939" i="18"/>
  <c r="O940" i="18"/>
  <c r="O941" i="18"/>
  <c r="O942" i="18"/>
  <c r="O943" i="18"/>
  <c r="O944" i="18"/>
  <c r="O945" i="18"/>
  <c r="O946" i="18"/>
  <c r="O947" i="18"/>
  <c r="O948" i="18"/>
  <c r="O949" i="18"/>
  <c r="O950" i="18"/>
  <c r="O951" i="18"/>
  <c r="O952" i="18"/>
  <c r="O953" i="18"/>
  <c r="O954" i="18"/>
  <c r="O955" i="18"/>
  <c r="O956" i="18"/>
  <c r="O957" i="18"/>
  <c r="O958" i="18"/>
  <c r="O959" i="18"/>
  <c r="O960" i="18"/>
  <c r="O961" i="18"/>
  <c r="O962" i="18"/>
  <c r="O963" i="18"/>
  <c r="O964" i="18"/>
  <c r="O965" i="18"/>
  <c r="O966" i="18"/>
  <c r="O967" i="18"/>
  <c r="O968" i="18"/>
  <c r="O969" i="18"/>
  <c r="O970" i="18"/>
  <c r="O971" i="18"/>
  <c r="O972" i="18"/>
  <c r="O973" i="18"/>
  <c r="O974" i="18"/>
  <c r="O975" i="18"/>
  <c r="O976" i="18"/>
  <c r="O977" i="18"/>
  <c r="O978" i="18"/>
  <c r="O979" i="18"/>
  <c r="O980" i="18"/>
  <c r="O981" i="18"/>
  <c r="O982" i="18"/>
  <c r="O983" i="18"/>
  <c r="O984" i="18"/>
  <c r="O985" i="18"/>
  <c r="O986" i="18"/>
  <c r="O987" i="18"/>
  <c r="O988" i="18"/>
  <c r="O989" i="18"/>
  <c r="O990" i="18"/>
  <c r="O991" i="18"/>
  <c r="O992" i="18"/>
  <c r="O993" i="18"/>
  <c r="O994" i="18"/>
  <c r="O995" i="18"/>
  <c r="O996" i="18"/>
  <c r="O997" i="18"/>
  <c r="O998" i="18"/>
  <c r="O999" i="18"/>
  <c r="O1000" i="18"/>
  <c r="O1001" i="18"/>
  <c r="O1002" i="18"/>
  <c r="O1003" i="18"/>
  <c r="O1004" i="18"/>
  <c r="O1005" i="18"/>
  <c r="O1006" i="18"/>
  <c r="O1007" i="18"/>
  <c r="O1008" i="18"/>
  <c r="O1009" i="18"/>
  <c r="O1010" i="18"/>
  <c r="O1011" i="18"/>
  <c r="O1012" i="18"/>
  <c r="O1013" i="18"/>
  <c r="O1014" i="18"/>
  <c r="O1015" i="18"/>
  <c r="O1016" i="18"/>
  <c r="O1017" i="18"/>
  <c r="O1018" i="18"/>
  <c r="O1019" i="18"/>
  <c r="O1020" i="18"/>
  <c r="O1021" i="18"/>
  <c r="O1022" i="18"/>
  <c r="O1023" i="18"/>
  <c r="O1024" i="18"/>
  <c r="O1025" i="18"/>
  <c r="O1026" i="18"/>
  <c r="O1027" i="18"/>
  <c r="O1028" i="18"/>
  <c r="O1029" i="18"/>
  <c r="O1030" i="18"/>
  <c r="O1031" i="18"/>
  <c r="O1032" i="18"/>
  <c r="O1033" i="18"/>
  <c r="O1034" i="18"/>
  <c r="O1035" i="18"/>
  <c r="O1036" i="18"/>
  <c r="O1037" i="18"/>
  <c r="O1038" i="18"/>
  <c r="O1039" i="18"/>
  <c r="O1040" i="18"/>
  <c r="O1041" i="18"/>
  <c r="O1042" i="18"/>
  <c r="O1043" i="18"/>
  <c r="O1044" i="18"/>
  <c r="O1045" i="18"/>
  <c r="O1046" i="18"/>
  <c r="O1047" i="18"/>
  <c r="O1048" i="18"/>
  <c r="O1049" i="18"/>
  <c r="O1050" i="18"/>
  <c r="O1051" i="18"/>
  <c r="O1052" i="18"/>
  <c r="O1053" i="18"/>
  <c r="O1054" i="18"/>
  <c r="O1055" i="18"/>
  <c r="O1056" i="18"/>
  <c r="O1057" i="18"/>
  <c r="O1058" i="18"/>
  <c r="O1059" i="18"/>
  <c r="O1060" i="18"/>
  <c r="O1061" i="18"/>
  <c r="O1062" i="18"/>
  <c r="O1063" i="18"/>
  <c r="O1064" i="18"/>
  <c r="O1065" i="18"/>
  <c r="O1066" i="18"/>
  <c r="O1067" i="18"/>
  <c r="O1068" i="18"/>
  <c r="O1069" i="18"/>
  <c r="O1070" i="18"/>
  <c r="O1071" i="18"/>
  <c r="O1072" i="18"/>
  <c r="O1073" i="18"/>
  <c r="O1074" i="18"/>
  <c r="O1075" i="18"/>
  <c r="O1076" i="18"/>
  <c r="O1077" i="18"/>
  <c r="O1078" i="18"/>
  <c r="O1079" i="18"/>
  <c r="O1080" i="18"/>
  <c r="O1081" i="18"/>
  <c r="O1082" i="18"/>
  <c r="O1083" i="18"/>
  <c r="O1084" i="18"/>
  <c r="O1085" i="18"/>
  <c r="O1086" i="18"/>
  <c r="O1087" i="18"/>
  <c r="O1088" i="18"/>
  <c r="O1089" i="18"/>
  <c r="O1090" i="18"/>
  <c r="O1091" i="18"/>
  <c r="O1092" i="18"/>
  <c r="O1093" i="18"/>
  <c r="O1094" i="18"/>
  <c r="O1095" i="18"/>
  <c r="O1096" i="18"/>
  <c r="O1097" i="18"/>
  <c r="O1098" i="18"/>
  <c r="O1099" i="18"/>
  <c r="O1100" i="18"/>
  <c r="O1101" i="18"/>
  <c r="O1102" i="18"/>
  <c r="O1103" i="18"/>
  <c r="O1104" i="18"/>
  <c r="O1105" i="18"/>
  <c r="O1106" i="18"/>
  <c r="O1107" i="18"/>
  <c r="O1108" i="18"/>
  <c r="O1109" i="18"/>
  <c r="O1110" i="18"/>
  <c r="O1111" i="18"/>
  <c r="O1112" i="18"/>
  <c r="O1113" i="18"/>
  <c r="O1114" i="18"/>
  <c r="O1115" i="18"/>
  <c r="O1116" i="18"/>
  <c r="O1117" i="18"/>
  <c r="O1118" i="18"/>
  <c r="O1119" i="18"/>
  <c r="O1120" i="18"/>
  <c r="O1121" i="18"/>
  <c r="O1122" i="18"/>
  <c r="O1123" i="18"/>
  <c r="O1124" i="18"/>
  <c r="O1125" i="18"/>
  <c r="O1126" i="18"/>
  <c r="O1127" i="18"/>
  <c r="O1128" i="18"/>
  <c r="O1129" i="18"/>
  <c r="O1130" i="18"/>
  <c r="O1131" i="18"/>
  <c r="O1132" i="18"/>
  <c r="O1133" i="18"/>
  <c r="O1134" i="18"/>
  <c r="O1135" i="18"/>
  <c r="O1136" i="18"/>
  <c r="O1137" i="18"/>
  <c r="O1138" i="18"/>
  <c r="O1139" i="18"/>
  <c r="O1140" i="18"/>
  <c r="O1141" i="18"/>
  <c r="O1142" i="18"/>
  <c r="O1143" i="18"/>
  <c r="O1144" i="18"/>
  <c r="O1145" i="18"/>
  <c r="O1146" i="18"/>
  <c r="O1147" i="18"/>
  <c r="O1148" i="18"/>
  <c r="O1149" i="18"/>
  <c r="O1150" i="18"/>
  <c r="O1151" i="18"/>
  <c r="O1152" i="18"/>
  <c r="O1153" i="18"/>
  <c r="O1154" i="18"/>
  <c r="O1155" i="18"/>
  <c r="O1156" i="18"/>
  <c r="O1157" i="18"/>
  <c r="O1158" i="18"/>
  <c r="O1159" i="18"/>
  <c r="O1160" i="18"/>
  <c r="O1161" i="18"/>
  <c r="O1162" i="18"/>
  <c r="O1163" i="18"/>
  <c r="O1164" i="18"/>
  <c r="O1165" i="18"/>
  <c r="O1166" i="18"/>
  <c r="O1167" i="18"/>
  <c r="O1168" i="18"/>
  <c r="O1169" i="18"/>
  <c r="O1170" i="18"/>
  <c r="O1171" i="18"/>
  <c r="O1172" i="18"/>
  <c r="O1173" i="18"/>
  <c r="O1174" i="18"/>
  <c r="O1175" i="18"/>
  <c r="O1176" i="18"/>
  <c r="O1177" i="18"/>
  <c r="O1178" i="18"/>
  <c r="O1179" i="18"/>
  <c r="O1180" i="18"/>
  <c r="O1181" i="18"/>
  <c r="O1182" i="18"/>
  <c r="O1183" i="18"/>
  <c r="O1184" i="18"/>
  <c r="O1185" i="18"/>
  <c r="O1186" i="18"/>
  <c r="O1187" i="18"/>
  <c r="O1188" i="18"/>
  <c r="O1189" i="18"/>
  <c r="O1190" i="18"/>
  <c r="O1191" i="18"/>
  <c r="O1192" i="18"/>
  <c r="O1193" i="18"/>
  <c r="O1194" i="18"/>
  <c r="O1195" i="18"/>
  <c r="O1196" i="18"/>
  <c r="O1197" i="18"/>
  <c r="O1198" i="18"/>
  <c r="O1199" i="18"/>
  <c r="O1200" i="18"/>
  <c r="O1201" i="18"/>
  <c r="O1202" i="18"/>
  <c r="O1203" i="18"/>
  <c r="O1204" i="18"/>
  <c r="O1205" i="18"/>
  <c r="O1206" i="18"/>
  <c r="O1207" i="18"/>
  <c r="O1208" i="18"/>
  <c r="O1209" i="18"/>
  <c r="O1210" i="18"/>
  <c r="O1211" i="18"/>
  <c r="O1212" i="18"/>
  <c r="O1213" i="18"/>
  <c r="O1214" i="18"/>
  <c r="O1215" i="18"/>
  <c r="O1216" i="18"/>
  <c r="O1217" i="18"/>
  <c r="O1218" i="18"/>
  <c r="O1219" i="18"/>
  <c r="O1220" i="18"/>
  <c r="O1221" i="18"/>
  <c r="O1222" i="18"/>
  <c r="O1223" i="18"/>
  <c r="O1224" i="18"/>
  <c r="O1225" i="18"/>
  <c r="O1226" i="18"/>
  <c r="O1227" i="18"/>
  <c r="O1228" i="18"/>
  <c r="O1229" i="18"/>
  <c r="O1230" i="18"/>
  <c r="O1231" i="18"/>
  <c r="O1232" i="18"/>
  <c r="O1233" i="18"/>
  <c r="O1234" i="18"/>
  <c r="O1235" i="18"/>
  <c r="O1236" i="18"/>
  <c r="O1237" i="18"/>
  <c r="O1238" i="18"/>
  <c r="O1239" i="18"/>
  <c r="O1240" i="18"/>
  <c r="O1241" i="18"/>
  <c r="O1242" i="18"/>
  <c r="O1243" i="18"/>
  <c r="O1244" i="18"/>
  <c r="O1245" i="18"/>
  <c r="O1246" i="18"/>
  <c r="O1247" i="18"/>
  <c r="O1248" i="18"/>
  <c r="O1249" i="18"/>
  <c r="O1250" i="18"/>
  <c r="O1251" i="18"/>
  <c r="O1252" i="18"/>
  <c r="O1253" i="18"/>
  <c r="O1254" i="18"/>
  <c r="O1255" i="18"/>
  <c r="O1256" i="18"/>
  <c r="O1257" i="18"/>
  <c r="O1258" i="18"/>
  <c r="O1259" i="18"/>
  <c r="O1260" i="18"/>
  <c r="O1261" i="18"/>
  <c r="O1262" i="18"/>
  <c r="O1263" i="18"/>
  <c r="O1264" i="18"/>
  <c r="O1265" i="18"/>
  <c r="O1266" i="18"/>
  <c r="O1267" i="18"/>
  <c r="O1268" i="18"/>
  <c r="O1269" i="18"/>
  <c r="O1270" i="18"/>
  <c r="O1271" i="18"/>
  <c r="O1272" i="18"/>
  <c r="O1273" i="18"/>
  <c r="O1274" i="18"/>
  <c r="O1275" i="18"/>
  <c r="O1276" i="18"/>
  <c r="O1277" i="18"/>
  <c r="O1278" i="18"/>
  <c r="O1279" i="18"/>
  <c r="O1280" i="18"/>
  <c r="O1281" i="18"/>
  <c r="O1282" i="18"/>
  <c r="O1283" i="18"/>
  <c r="O1284" i="18"/>
  <c r="O1285" i="18"/>
  <c r="O1286" i="18"/>
  <c r="O1287" i="18"/>
  <c r="O1288" i="18"/>
  <c r="O1289" i="18"/>
  <c r="O1290" i="18"/>
  <c r="O1291" i="18"/>
  <c r="O1292" i="18"/>
  <c r="O1293" i="18"/>
  <c r="O1294" i="18"/>
  <c r="O2" i="18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J114" i="30"/>
  <c r="J115" i="30"/>
  <c r="J116" i="30"/>
  <c r="J117" i="30"/>
  <c r="J118" i="30"/>
  <c r="J119" i="30"/>
  <c r="J120" i="30"/>
  <c r="J121" i="30"/>
  <c r="J122" i="30"/>
  <c r="J123" i="30"/>
  <c r="J124" i="30"/>
  <c r="J125" i="30"/>
  <c r="J126" i="30"/>
  <c r="J127" i="30"/>
  <c r="J128" i="30"/>
  <c r="J129" i="30"/>
  <c r="J130" i="30"/>
  <c r="J131" i="30"/>
  <c r="J132" i="30"/>
  <c r="J133" i="30"/>
  <c r="J134" i="30"/>
  <c r="J135" i="30"/>
  <c r="J136" i="30"/>
  <c r="J137" i="30"/>
  <c r="J138" i="30"/>
  <c r="J139" i="30"/>
  <c r="J140" i="30"/>
  <c r="J141" i="30"/>
  <c r="J142" i="30"/>
  <c r="J143" i="30"/>
  <c r="J144" i="30"/>
  <c r="J145" i="30"/>
  <c r="J146" i="30"/>
  <c r="J147" i="30"/>
  <c r="J148" i="30"/>
  <c r="J149" i="30"/>
  <c r="J150" i="30"/>
  <c r="J151" i="30"/>
  <c r="J152" i="30"/>
  <c r="J153" i="30"/>
  <c r="J154" i="30"/>
  <c r="J155" i="30"/>
  <c r="J156" i="30"/>
  <c r="J157" i="30"/>
  <c r="J158" i="30"/>
  <c r="J159" i="30"/>
  <c r="J160" i="30"/>
  <c r="J161" i="30"/>
  <c r="J162" i="30"/>
  <c r="J163" i="30"/>
  <c r="J164" i="30"/>
  <c r="J165" i="30"/>
  <c r="J166" i="30"/>
  <c r="J167" i="30"/>
  <c r="J168" i="30"/>
  <c r="J169" i="30"/>
  <c r="J170" i="30"/>
  <c r="J171" i="30"/>
  <c r="J172" i="30"/>
  <c r="J173" i="30"/>
  <c r="J174" i="30"/>
  <c r="J175" i="30"/>
  <c r="J176" i="30"/>
  <c r="J177" i="30"/>
  <c r="J178" i="30"/>
  <c r="J179" i="30"/>
  <c r="J180" i="30"/>
  <c r="J181" i="30"/>
  <c r="J182" i="30"/>
  <c r="J183" i="30"/>
  <c r="J184" i="30"/>
  <c r="J185" i="30"/>
  <c r="J186" i="30"/>
  <c r="J187" i="30"/>
  <c r="J188" i="30"/>
  <c r="J189" i="30"/>
  <c r="J190" i="30"/>
  <c r="J191" i="30"/>
  <c r="J192" i="30"/>
  <c r="J193" i="30"/>
  <c r="J194" i="30"/>
  <c r="J195" i="30"/>
  <c r="J196" i="30"/>
  <c r="J197" i="30"/>
  <c r="J198" i="30"/>
  <c r="J199" i="30"/>
  <c r="J200" i="30"/>
  <c r="J201" i="30"/>
  <c r="J202" i="30"/>
  <c r="J203" i="30"/>
  <c r="J204" i="30"/>
  <c r="J205" i="30"/>
  <c r="J206" i="30"/>
  <c r="J207" i="30"/>
  <c r="J208" i="30"/>
  <c r="J209" i="30"/>
  <c r="J210" i="30"/>
  <c r="J211" i="30"/>
  <c r="J212" i="30"/>
  <c r="J213" i="30"/>
  <c r="J214" i="30"/>
  <c r="J215" i="30"/>
  <c r="J216" i="30"/>
  <c r="J217" i="30"/>
  <c r="J218" i="30"/>
  <c r="J219" i="30"/>
  <c r="J220" i="30"/>
  <c r="J221" i="30"/>
  <c r="J222" i="30"/>
  <c r="J223" i="30"/>
  <c r="J224" i="30"/>
  <c r="J225" i="30"/>
  <c r="J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" i="30"/>
  <c r="J3" i="5" l="1"/>
  <c r="K3" i="5" s="1"/>
  <c r="J4" i="5"/>
  <c r="K4" i="5" s="1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J38" i="5"/>
  <c r="K38" i="5" s="1"/>
  <c r="J39" i="5"/>
  <c r="K39" i="5" s="1"/>
  <c r="J40" i="5"/>
  <c r="K40" i="5" s="1"/>
  <c r="J41" i="5"/>
  <c r="K41" i="5" s="1"/>
  <c r="J42" i="5"/>
  <c r="K42" i="5" s="1"/>
  <c r="J43" i="5"/>
  <c r="K43" i="5" s="1"/>
  <c r="J44" i="5"/>
  <c r="K44" i="5" s="1"/>
  <c r="J45" i="5"/>
  <c r="K45" i="5" s="1"/>
  <c r="J46" i="5"/>
  <c r="K46" i="5" s="1"/>
  <c r="J47" i="5"/>
  <c r="K47" i="5" s="1"/>
  <c r="J48" i="5"/>
  <c r="K48" i="5" s="1"/>
  <c r="J49" i="5"/>
  <c r="K49" i="5" s="1"/>
  <c r="J50" i="5"/>
  <c r="K50" i="5" s="1"/>
  <c r="J51" i="5"/>
  <c r="K51" i="5" s="1"/>
  <c r="J52" i="5"/>
  <c r="K52" i="5" s="1"/>
  <c r="J53" i="5"/>
  <c r="K53" i="5" s="1"/>
  <c r="J54" i="5"/>
  <c r="K54" i="5" s="1"/>
  <c r="J55" i="5"/>
  <c r="K55" i="5" s="1"/>
  <c r="J56" i="5"/>
  <c r="K56" i="5" s="1"/>
  <c r="J57" i="5"/>
  <c r="K57" i="5" s="1"/>
  <c r="J58" i="5"/>
  <c r="K58" i="5" s="1"/>
  <c r="J59" i="5"/>
  <c r="K59" i="5" s="1"/>
  <c r="J60" i="5"/>
  <c r="K60" i="5" s="1"/>
  <c r="J61" i="5"/>
  <c r="K61" i="5" s="1"/>
  <c r="J62" i="5"/>
  <c r="K62" i="5" s="1"/>
  <c r="J63" i="5"/>
  <c r="K63" i="5" s="1"/>
  <c r="J64" i="5"/>
  <c r="K64" i="5" s="1"/>
  <c r="J65" i="5"/>
  <c r="K65" i="5" s="1"/>
  <c r="J66" i="5"/>
  <c r="K66" i="5" s="1"/>
  <c r="J67" i="5"/>
  <c r="K67" i="5" s="1"/>
  <c r="J68" i="5"/>
  <c r="K68" i="5" s="1"/>
  <c r="J69" i="5"/>
  <c r="K69" i="5" s="1"/>
  <c r="J70" i="5"/>
  <c r="K70" i="5" s="1"/>
  <c r="J71" i="5"/>
  <c r="K71" i="5" s="1"/>
  <c r="J72" i="5"/>
  <c r="K72" i="5" s="1"/>
  <c r="J73" i="5"/>
  <c r="K73" i="5" s="1"/>
  <c r="J74" i="5"/>
  <c r="K74" i="5" s="1"/>
  <c r="J75" i="5"/>
  <c r="K75" i="5" s="1"/>
  <c r="J76" i="5"/>
  <c r="K76" i="5" s="1"/>
  <c r="J77" i="5"/>
  <c r="K77" i="5" s="1"/>
  <c r="J78" i="5"/>
  <c r="K78" i="5" s="1"/>
  <c r="J79" i="5"/>
  <c r="K79" i="5" s="1"/>
  <c r="J80" i="5"/>
  <c r="K80" i="5" s="1"/>
  <c r="J81" i="5"/>
  <c r="K81" i="5" s="1"/>
  <c r="J82" i="5"/>
  <c r="K82" i="5" s="1"/>
  <c r="J83" i="5"/>
  <c r="K83" i="5" s="1"/>
  <c r="J84" i="5"/>
  <c r="K84" i="5" s="1"/>
  <c r="J85" i="5"/>
  <c r="K85" i="5" s="1"/>
  <c r="J86" i="5"/>
  <c r="K86" i="5" s="1"/>
  <c r="J87" i="5"/>
  <c r="K87" i="5" s="1"/>
  <c r="J88" i="5"/>
  <c r="K88" i="5" s="1"/>
  <c r="J89" i="5"/>
  <c r="K89" i="5" s="1"/>
  <c r="J90" i="5"/>
  <c r="K90" i="5" s="1"/>
  <c r="J91" i="5"/>
  <c r="K91" i="5" s="1"/>
  <c r="J92" i="5"/>
  <c r="K92" i="5" s="1"/>
  <c r="J93" i="5"/>
  <c r="K93" i="5" s="1"/>
  <c r="J94" i="5"/>
  <c r="K94" i="5" s="1"/>
  <c r="J95" i="5"/>
  <c r="K95" i="5" s="1"/>
  <c r="J96" i="5"/>
  <c r="K96" i="5" s="1"/>
  <c r="J97" i="5"/>
  <c r="K97" i="5" s="1"/>
  <c r="J98" i="5"/>
  <c r="K98" i="5" s="1"/>
  <c r="J99" i="5"/>
  <c r="K99" i="5" s="1"/>
  <c r="J100" i="5"/>
  <c r="K100" i="5" s="1"/>
  <c r="J101" i="5"/>
  <c r="K101" i="5" s="1"/>
  <c r="J102" i="5"/>
  <c r="K102" i="5" s="1"/>
  <c r="J103" i="5"/>
  <c r="K103" i="5" s="1"/>
  <c r="J104" i="5"/>
  <c r="K104" i="5" s="1"/>
  <c r="J105" i="5"/>
  <c r="K105" i="5" s="1"/>
  <c r="J106" i="5"/>
  <c r="K106" i="5" s="1"/>
  <c r="J107" i="5"/>
  <c r="K107" i="5" s="1"/>
  <c r="J108" i="5"/>
  <c r="K108" i="5" s="1"/>
  <c r="J109" i="5"/>
  <c r="K109" i="5" s="1"/>
  <c r="J110" i="5"/>
  <c r="K110" i="5" s="1"/>
  <c r="J111" i="5"/>
  <c r="K111" i="5" s="1"/>
  <c r="J112" i="5"/>
  <c r="K112" i="5" s="1"/>
  <c r="J113" i="5"/>
  <c r="K113" i="5" s="1"/>
  <c r="J114" i="5"/>
  <c r="K114" i="5" s="1"/>
  <c r="J115" i="5"/>
  <c r="K115" i="5" s="1"/>
  <c r="J116" i="5"/>
  <c r="K116" i="5" s="1"/>
  <c r="J117" i="5"/>
  <c r="K117" i="5" s="1"/>
  <c r="J118" i="5"/>
  <c r="K118" i="5" s="1"/>
  <c r="J119" i="5"/>
  <c r="K119" i="5" s="1"/>
  <c r="J120" i="5"/>
  <c r="K120" i="5" s="1"/>
  <c r="J121" i="5"/>
  <c r="K121" i="5" s="1"/>
  <c r="J122" i="5"/>
  <c r="K122" i="5" s="1"/>
  <c r="J123" i="5"/>
  <c r="K123" i="5" s="1"/>
  <c r="J124" i="5"/>
  <c r="K124" i="5" s="1"/>
  <c r="J125" i="5"/>
  <c r="K125" i="5" s="1"/>
  <c r="J126" i="5"/>
  <c r="K126" i="5" s="1"/>
  <c r="J127" i="5"/>
  <c r="K127" i="5" s="1"/>
  <c r="J128" i="5"/>
  <c r="K128" i="5" s="1"/>
  <c r="J129" i="5"/>
  <c r="K129" i="5" s="1"/>
  <c r="J130" i="5"/>
  <c r="K130" i="5" s="1"/>
  <c r="J131" i="5"/>
  <c r="K131" i="5" s="1"/>
  <c r="J132" i="5"/>
  <c r="K132" i="5" s="1"/>
  <c r="J133" i="5"/>
  <c r="K133" i="5" s="1"/>
  <c r="J134" i="5"/>
  <c r="K134" i="5" s="1"/>
  <c r="J135" i="5"/>
  <c r="K135" i="5" s="1"/>
  <c r="J136" i="5"/>
  <c r="K136" i="5" s="1"/>
  <c r="J137" i="5"/>
  <c r="K137" i="5" s="1"/>
  <c r="J138" i="5"/>
  <c r="K138" i="5" s="1"/>
  <c r="J139" i="5"/>
  <c r="K139" i="5" s="1"/>
  <c r="J140" i="5"/>
  <c r="K140" i="5" s="1"/>
  <c r="J141" i="5"/>
  <c r="K141" i="5" s="1"/>
  <c r="J142" i="5"/>
  <c r="K142" i="5" s="1"/>
  <c r="J143" i="5"/>
  <c r="K143" i="5" s="1"/>
  <c r="J144" i="5"/>
  <c r="K144" i="5" s="1"/>
  <c r="J145" i="5"/>
  <c r="K145" i="5" s="1"/>
  <c r="J146" i="5"/>
  <c r="K146" i="5" s="1"/>
  <c r="J147" i="5"/>
  <c r="K147" i="5" s="1"/>
  <c r="J148" i="5"/>
  <c r="K148" i="5" s="1"/>
  <c r="J149" i="5"/>
  <c r="K149" i="5" s="1"/>
  <c r="J150" i="5"/>
  <c r="K150" i="5" s="1"/>
  <c r="J151" i="5"/>
  <c r="K151" i="5" s="1"/>
  <c r="J152" i="5"/>
  <c r="K152" i="5" s="1"/>
  <c r="J153" i="5"/>
  <c r="K153" i="5" s="1"/>
  <c r="J154" i="5"/>
  <c r="K154" i="5" s="1"/>
  <c r="J155" i="5"/>
  <c r="K155" i="5" s="1"/>
  <c r="J156" i="5"/>
  <c r="K156" i="5" s="1"/>
  <c r="J157" i="5"/>
  <c r="K157" i="5" s="1"/>
  <c r="J158" i="5"/>
  <c r="K158" i="5" s="1"/>
  <c r="J159" i="5"/>
  <c r="K159" i="5" s="1"/>
  <c r="J160" i="5"/>
  <c r="K160" i="5" s="1"/>
  <c r="J161" i="5"/>
  <c r="K161" i="5" s="1"/>
  <c r="J162" i="5"/>
  <c r="K162" i="5" s="1"/>
  <c r="J163" i="5"/>
  <c r="K163" i="5" s="1"/>
  <c r="J164" i="5"/>
  <c r="K164" i="5" s="1"/>
  <c r="J165" i="5"/>
  <c r="K165" i="5" s="1"/>
  <c r="J166" i="5"/>
  <c r="K166" i="5" s="1"/>
  <c r="J167" i="5"/>
  <c r="K167" i="5" s="1"/>
  <c r="J168" i="5"/>
  <c r="K168" i="5" s="1"/>
  <c r="J169" i="5"/>
  <c r="K169" i="5" s="1"/>
  <c r="J170" i="5"/>
  <c r="K170" i="5" s="1"/>
  <c r="J171" i="5"/>
  <c r="K171" i="5" s="1"/>
  <c r="J172" i="5"/>
  <c r="K172" i="5" s="1"/>
  <c r="J173" i="5"/>
  <c r="K173" i="5" s="1"/>
  <c r="J174" i="5"/>
  <c r="K174" i="5" s="1"/>
  <c r="J175" i="5"/>
  <c r="K175" i="5" s="1"/>
  <c r="J176" i="5"/>
  <c r="K176" i="5" s="1"/>
  <c r="J177" i="5"/>
  <c r="K177" i="5" s="1"/>
  <c r="J178" i="5"/>
  <c r="K178" i="5" s="1"/>
  <c r="J179" i="5"/>
  <c r="K179" i="5" s="1"/>
  <c r="J180" i="5"/>
  <c r="K180" i="5" s="1"/>
  <c r="J181" i="5"/>
  <c r="K181" i="5" s="1"/>
  <c r="J182" i="5"/>
  <c r="K182" i="5" s="1"/>
  <c r="J183" i="5"/>
  <c r="K183" i="5" s="1"/>
  <c r="J184" i="5"/>
  <c r="K184" i="5" s="1"/>
  <c r="J185" i="5"/>
  <c r="K185" i="5" s="1"/>
  <c r="J186" i="5"/>
  <c r="K186" i="5" s="1"/>
  <c r="J187" i="5"/>
  <c r="K187" i="5" s="1"/>
  <c r="J188" i="5"/>
  <c r="K188" i="5" s="1"/>
  <c r="J189" i="5"/>
  <c r="K189" i="5" s="1"/>
  <c r="J190" i="5"/>
  <c r="K190" i="5" s="1"/>
  <c r="J191" i="5"/>
  <c r="K191" i="5" s="1"/>
  <c r="J192" i="5"/>
  <c r="K192" i="5" s="1"/>
  <c r="J193" i="5"/>
  <c r="K193" i="5" s="1"/>
  <c r="J194" i="5"/>
  <c r="K194" i="5" s="1"/>
  <c r="J195" i="5"/>
  <c r="K195" i="5" s="1"/>
  <c r="J196" i="5"/>
  <c r="K196" i="5" s="1"/>
  <c r="J197" i="5"/>
  <c r="K197" i="5" s="1"/>
  <c r="J198" i="5"/>
  <c r="K198" i="5" s="1"/>
  <c r="J199" i="5"/>
  <c r="K199" i="5" s="1"/>
  <c r="J200" i="5"/>
  <c r="K200" i="5" s="1"/>
  <c r="J201" i="5"/>
  <c r="K201" i="5" s="1"/>
  <c r="J202" i="5"/>
  <c r="K202" i="5" s="1"/>
  <c r="J203" i="5"/>
  <c r="K203" i="5" s="1"/>
  <c r="J204" i="5"/>
  <c r="K204" i="5" s="1"/>
  <c r="J205" i="5"/>
  <c r="K205" i="5" s="1"/>
  <c r="J206" i="5"/>
  <c r="K206" i="5" s="1"/>
  <c r="J207" i="5"/>
  <c r="K207" i="5" s="1"/>
  <c r="J208" i="5"/>
  <c r="K208" i="5" s="1"/>
  <c r="J209" i="5"/>
  <c r="K209" i="5" s="1"/>
  <c r="J210" i="5"/>
  <c r="K210" i="5" s="1"/>
  <c r="J211" i="5"/>
  <c r="K211" i="5" s="1"/>
  <c r="J212" i="5"/>
  <c r="K212" i="5" s="1"/>
  <c r="J213" i="5"/>
  <c r="K213" i="5" s="1"/>
  <c r="J214" i="5"/>
  <c r="K214" i="5" s="1"/>
  <c r="J215" i="5"/>
  <c r="K215" i="5" s="1"/>
  <c r="J216" i="5"/>
  <c r="K216" i="5" s="1"/>
  <c r="J217" i="5"/>
  <c r="K217" i="5" s="1"/>
  <c r="J218" i="5"/>
  <c r="K218" i="5" s="1"/>
  <c r="J219" i="5"/>
  <c r="K219" i="5" s="1"/>
  <c r="J220" i="5"/>
  <c r="K220" i="5" s="1"/>
  <c r="J221" i="5"/>
  <c r="K221" i="5" s="1"/>
  <c r="J222" i="5"/>
  <c r="K222" i="5" s="1"/>
  <c r="J223" i="5"/>
  <c r="K223" i="5" s="1"/>
  <c r="J224" i="5"/>
  <c r="K224" i="5" s="1"/>
  <c r="J225" i="5"/>
  <c r="K225" i="5" s="1"/>
  <c r="J226" i="5"/>
  <c r="K226" i="5" s="1"/>
  <c r="J227" i="5"/>
  <c r="K227" i="5" s="1"/>
  <c r="J228" i="5"/>
  <c r="K228" i="5" s="1"/>
  <c r="J229" i="5"/>
  <c r="K229" i="5" s="1"/>
  <c r="J230" i="5"/>
  <c r="K230" i="5" s="1"/>
  <c r="J231" i="5"/>
  <c r="K231" i="5" s="1"/>
  <c r="J232" i="5"/>
  <c r="K232" i="5" s="1"/>
  <c r="J233" i="5"/>
  <c r="K233" i="5" s="1"/>
  <c r="J234" i="5"/>
  <c r="K234" i="5" s="1"/>
  <c r="J235" i="5"/>
  <c r="K235" i="5" s="1"/>
  <c r="J236" i="5"/>
  <c r="K236" i="5" s="1"/>
  <c r="J237" i="5"/>
  <c r="K237" i="5" s="1"/>
  <c r="J238" i="5"/>
  <c r="K238" i="5" s="1"/>
  <c r="J239" i="5"/>
  <c r="K239" i="5" s="1"/>
  <c r="J240" i="5"/>
  <c r="K240" i="5" s="1"/>
  <c r="J241" i="5"/>
  <c r="K241" i="5" s="1"/>
  <c r="J242" i="5"/>
  <c r="K242" i="5" s="1"/>
  <c r="J243" i="5"/>
  <c r="K243" i="5" s="1"/>
  <c r="J244" i="5"/>
  <c r="K244" i="5" s="1"/>
  <c r="J245" i="5"/>
  <c r="K245" i="5" s="1"/>
  <c r="J246" i="5"/>
  <c r="K246" i="5" s="1"/>
  <c r="J247" i="5"/>
  <c r="K247" i="5" s="1"/>
  <c r="J248" i="5"/>
  <c r="K248" i="5" s="1"/>
  <c r="J249" i="5"/>
  <c r="K249" i="5" s="1"/>
  <c r="J250" i="5"/>
  <c r="K250" i="5" s="1"/>
  <c r="J251" i="5"/>
  <c r="K251" i="5" s="1"/>
  <c r="J252" i="5"/>
  <c r="K252" i="5" s="1"/>
  <c r="J253" i="5"/>
  <c r="K253" i="5" s="1"/>
  <c r="J254" i="5"/>
  <c r="K254" i="5" s="1"/>
  <c r="J255" i="5"/>
  <c r="K255" i="5" s="1"/>
  <c r="J256" i="5"/>
  <c r="K256" i="5" s="1"/>
  <c r="J257" i="5"/>
  <c r="K257" i="5" s="1"/>
  <c r="J258" i="5"/>
  <c r="K258" i="5" s="1"/>
  <c r="J259" i="5"/>
  <c r="K259" i="5" s="1"/>
  <c r="J260" i="5"/>
  <c r="K260" i="5" s="1"/>
  <c r="J261" i="5"/>
  <c r="K261" i="5" s="1"/>
  <c r="J262" i="5"/>
  <c r="K262" i="5" s="1"/>
  <c r="J263" i="5"/>
  <c r="K263" i="5" s="1"/>
  <c r="J264" i="5"/>
  <c r="K264" i="5" s="1"/>
  <c r="J265" i="5"/>
  <c r="K265" i="5" s="1"/>
  <c r="J266" i="5"/>
  <c r="K266" i="5" s="1"/>
  <c r="J267" i="5"/>
  <c r="K267" i="5" s="1"/>
  <c r="J268" i="5"/>
  <c r="K268" i="5" s="1"/>
  <c r="J269" i="5"/>
  <c r="K269" i="5" s="1"/>
  <c r="J270" i="5"/>
  <c r="K270" i="5" s="1"/>
  <c r="J271" i="5"/>
  <c r="K271" i="5" s="1"/>
  <c r="J272" i="5"/>
  <c r="K272" i="5" s="1"/>
  <c r="J273" i="5"/>
  <c r="K273" i="5" s="1"/>
  <c r="J274" i="5"/>
  <c r="K274" i="5" s="1"/>
  <c r="J275" i="5"/>
  <c r="K275" i="5" s="1"/>
  <c r="J276" i="5"/>
  <c r="K276" i="5" s="1"/>
  <c r="J277" i="5"/>
  <c r="K277" i="5" s="1"/>
  <c r="J278" i="5"/>
  <c r="K278" i="5" s="1"/>
  <c r="J279" i="5"/>
  <c r="K279" i="5" s="1"/>
  <c r="J280" i="5"/>
  <c r="K280" i="5" s="1"/>
  <c r="J281" i="5"/>
  <c r="K281" i="5" s="1"/>
  <c r="J282" i="5"/>
  <c r="K282" i="5" s="1"/>
  <c r="J283" i="5"/>
  <c r="K283" i="5" s="1"/>
  <c r="J284" i="5"/>
  <c r="K284" i="5" s="1"/>
  <c r="J285" i="5"/>
  <c r="K285" i="5" s="1"/>
  <c r="J286" i="5"/>
  <c r="K286" i="5" s="1"/>
  <c r="J287" i="5"/>
  <c r="K287" i="5" s="1"/>
  <c r="J288" i="5"/>
  <c r="K288" i="5" s="1"/>
  <c r="J289" i="5"/>
  <c r="K289" i="5" s="1"/>
  <c r="J290" i="5"/>
  <c r="K290" i="5" s="1"/>
  <c r="J291" i="5"/>
  <c r="K291" i="5" s="1"/>
  <c r="J292" i="5"/>
  <c r="K292" i="5" s="1"/>
  <c r="J293" i="5"/>
  <c r="K293" i="5" s="1"/>
  <c r="J294" i="5"/>
  <c r="K294" i="5" s="1"/>
  <c r="J295" i="5"/>
  <c r="K295" i="5" s="1"/>
  <c r="J296" i="5"/>
  <c r="K296" i="5" s="1"/>
  <c r="J297" i="5"/>
  <c r="K297" i="5" s="1"/>
  <c r="J298" i="5"/>
  <c r="K298" i="5" s="1"/>
  <c r="J299" i="5"/>
  <c r="K299" i="5" s="1"/>
  <c r="J300" i="5"/>
  <c r="K300" i="5" s="1"/>
  <c r="J301" i="5"/>
  <c r="K301" i="5" s="1"/>
  <c r="J302" i="5"/>
  <c r="K302" i="5" s="1"/>
  <c r="J303" i="5"/>
  <c r="K303" i="5" s="1"/>
  <c r="J304" i="5"/>
  <c r="K304" i="5" s="1"/>
  <c r="J305" i="5"/>
  <c r="K305" i="5" s="1"/>
  <c r="J306" i="5"/>
  <c r="K306" i="5" s="1"/>
  <c r="J307" i="5"/>
  <c r="K307" i="5" s="1"/>
  <c r="J308" i="5"/>
  <c r="K308" i="5" s="1"/>
  <c r="J309" i="5"/>
  <c r="K309" i="5" s="1"/>
  <c r="J310" i="5"/>
  <c r="K310" i="5" s="1"/>
  <c r="J311" i="5"/>
  <c r="K311" i="5" s="1"/>
  <c r="J312" i="5"/>
  <c r="K312" i="5" s="1"/>
  <c r="J313" i="5"/>
  <c r="K313" i="5" s="1"/>
  <c r="J314" i="5"/>
  <c r="K314" i="5" s="1"/>
  <c r="J315" i="5"/>
  <c r="K315" i="5" s="1"/>
  <c r="J316" i="5"/>
  <c r="K316" i="5" s="1"/>
  <c r="J317" i="5"/>
  <c r="K317" i="5" s="1"/>
  <c r="J318" i="5"/>
  <c r="K318" i="5" s="1"/>
  <c r="J319" i="5"/>
  <c r="K319" i="5" s="1"/>
  <c r="J320" i="5"/>
  <c r="K320" i="5" s="1"/>
  <c r="J321" i="5"/>
  <c r="K321" i="5" s="1"/>
  <c r="J322" i="5"/>
  <c r="K322" i="5" s="1"/>
  <c r="J323" i="5"/>
  <c r="K323" i="5" s="1"/>
  <c r="J324" i="5"/>
  <c r="K324" i="5" s="1"/>
  <c r="J325" i="5"/>
  <c r="K325" i="5" s="1"/>
  <c r="J326" i="5"/>
  <c r="K326" i="5" s="1"/>
  <c r="J327" i="5"/>
  <c r="K327" i="5" s="1"/>
  <c r="J328" i="5"/>
  <c r="K328" i="5" s="1"/>
  <c r="J329" i="5"/>
  <c r="K329" i="5" s="1"/>
  <c r="J330" i="5"/>
  <c r="K330" i="5" s="1"/>
  <c r="J331" i="5"/>
  <c r="K331" i="5" s="1"/>
  <c r="J332" i="5"/>
  <c r="K332" i="5" s="1"/>
  <c r="J333" i="5"/>
  <c r="K333" i="5" s="1"/>
  <c r="J334" i="5"/>
  <c r="K334" i="5" s="1"/>
  <c r="J335" i="5"/>
  <c r="K335" i="5" s="1"/>
  <c r="J336" i="5"/>
  <c r="K336" i="5" s="1"/>
  <c r="J337" i="5"/>
  <c r="K337" i="5" s="1"/>
  <c r="J338" i="5"/>
  <c r="K338" i="5" s="1"/>
  <c r="J339" i="5"/>
  <c r="K339" i="5" s="1"/>
  <c r="J340" i="5"/>
  <c r="K340" i="5" s="1"/>
  <c r="J341" i="5"/>
  <c r="K341" i="5" s="1"/>
  <c r="J342" i="5"/>
  <c r="K342" i="5" s="1"/>
  <c r="J343" i="5"/>
  <c r="K343" i="5" s="1"/>
  <c r="J344" i="5"/>
  <c r="K344" i="5" s="1"/>
  <c r="J345" i="5"/>
  <c r="K345" i="5" s="1"/>
  <c r="J346" i="5"/>
  <c r="K346" i="5" s="1"/>
  <c r="J347" i="5"/>
  <c r="K347" i="5" s="1"/>
  <c r="J348" i="5"/>
  <c r="K348" i="5" s="1"/>
  <c r="J349" i="5"/>
  <c r="K349" i="5" s="1"/>
  <c r="J350" i="5"/>
  <c r="K350" i="5" s="1"/>
  <c r="J351" i="5"/>
  <c r="K351" i="5" s="1"/>
  <c r="J352" i="5"/>
  <c r="K352" i="5" s="1"/>
  <c r="J353" i="5"/>
  <c r="K353" i="5" s="1"/>
  <c r="J354" i="5"/>
  <c r="K354" i="5" s="1"/>
  <c r="J355" i="5"/>
  <c r="K355" i="5" s="1"/>
  <c r="J356" i="5"/>
  <c r="K356" i="5" s="1"/>
  <c r="J357" i="5"/>
  <c r="K357" i="5" s="1"/>
  <c r="J358" i="5"/>
  <c r="K358" i="5" s="1"/>
  <c r="J359" i="5"/>
  <c r="K359" i="5" s="1"/>
  <c r="J360" i="5"/>
  <c r="K360" i="5" s="1"/>
  <c r="J361" i="5"/>
  <c r="K361" i="5" s="1"/>
  <c r="J362" i="5"/>
  <c r="K362" i="5" s="1"/>
  <c r="J363" i="5"/>
  <c r="K363" i="5" s="1"/>
  <c r="J364" i="5"/>
  <c r="K364" i="5" s="1"/>
  <c r="J365" i="5"/>
  <c r="K365" i="5" s="1"/>
  <c r="J366" i="5"/>
  <c r="K366" i="5" s="1"/>
  <c r="J367" i="5"/>
  <c r="K367" i="5" s="1"/>
  <c r="J368" i="5"/>
  <c r="K368" i="5" s="1"/>
  <c r="J369" i="5"/>
  <c r="K369" i="5" s="1"/>
  <c r="J370" i="5"/>
  <c r="K370" i="5" s="1"/>
  <c r="J371" i="5"/>
  <c r="K371" i="5" s="1"/>
  <c r="J372" i="5"/>
  <c r="K372" i="5" s="1"/>
  <c r="J373" i="5"/>
  <c r="K373" i="5" s="1"/>
  <c r="J374" i="5"/>
  <c r="K374" i="5" s="1"/>
  <c r="J375" i="5"/>
  <c r="K375" i="5" s="1"/>
  <c r="J376" i="5"/>
  <c r="K376" i="5" s="1"/>
  <c r="J377" i="5"/>
  <c r="K377" i="5" s="1"/>
  <c r="J378" i="5"/>
  <c r="K378" i="5" s="1"/>
  <c r="J379" i="5"/>
  <c r="K379" i="5" s="1"/>
  <c r="J380" i="5"/>
  <c r="K380" i="5" s="1"/>
  <c r="J381" i="5"/>
  <c r="K381" i="5" s="1"/>
  <c r="J382" i="5"/>
  <c r="K382" i="5" s="1"/>
  <c r="J383" i="5"/>
  <c r="K383" i="5" s="1"/>
  <c r="J384" i="5"/>
  <c r="K384" i="5" s="1"/>
  <c r="J385" i="5"/>
  <c r="K385" i="5" s="1"/>
  <c r="J386" i="5"/>
  <c r="K386" i="5" s="1"/>
  <c r="J387" i="5"/>
  <c r="K387" i="5" s="1"/>
  <c r="J388" i="5"/>
  <c r="K388" i="5" s="1"/>
  <c r="J389" i="5"/>
  <c r="K389" i="5" s="1"/>
  <c r="J390" i="5"/>
  <c r="K390" i="5" s="1"/>
  <c r="J391" i="5"/>
  <c r="K391" i="5" s="1"/>
  <c r="J392" i="5"/>
  <c r="K392" i="5" s="1"/>
  <c r="J393" i="5"/>
  <c r="K393" i="5" s="1"/>
  <c r="J394" i="5"/>
  <c r="K394" i="5" s="1"/>
  <c r="J395" i="5"/>
  <c r="K395" i="5" s="1"/>
  <c r="J396" i="5"/>
  <c r="K396" i="5" s="1"/>
  <c r="J397" i="5"/>
  <c r="K397" i="5" s="1"/>
  <c r="J398" i="5"/>
  <c r="K398" i="5" s="1"/>
  <c r="J399" i="5"/>
  <c r="K399" i="5" s="1"/>
  <c r="J400" i="5"/>
  <c r="K400" i="5" s="1"/>
  <c r="J401" i="5"/>
  <c r="K401" i="5" s="1"/>
  <c r="J402" i="5"/>
  <c r="K402" i="5" s="1"/>
  <c r="J403" i="5"/>
  <c r="K403" i="5" s="1"/>
  <c r="J404" i="5"/>
  <c r="K404" i="5" s="1"/>
  <c r="J405" i="5"/>
  <c r="K405" i="5" s="1"/>
  <c r="J406" i="5"/>
  <c r="K406" i="5" s="1"/>
  <c r="J407" i="5"/>
  <c r="K407" i="5" s="1"/>
  <c r="J408" i="5"/>
  <c r="K408" i="5" s="1"/>
  <c r="J409" i="5"/>
  <c r="K409" i="5" s="1"/>
  <c r="J410" i="5"/>
  <c r="K410" i="5" s="1"/>
  <c r="J411" i="5"/>
  <c r="K411" i="5" s="1"/>
  <c r="J412" i="5"/>
  <c r="K412" i="5" s="1"/>
  <c r="J413" i="5"/>
  <c r="K413" i="5" s="1"/>
  <c r="J414" i="5"/>
  <c r="K414" i="5" s="1"/>
  <c r="J415" i="5"/>
  <c r="K415" i="5" s="1"/>
  <c r="J416" i="5"/>
  <c r="K416" i="5" s="1"/>
  <c r="J417" i="5"/>
  <c r="K417" i="5" s="1"/>
  <c r="J418" i="5"/>
  <c r="K418" i="5" s="1"/>
  <c r="J419" i="5"/>
  <c r="K419" i="5" s="1"/>
  <c r="J420" i="5"/>
  <c r="K420" i="5" s="1"/>
  <c r="J421" i="5"/>
  <c r="K421" i="5" s="1"/>
  <c r="J422" i="5"/>
  <c r="K422" i="5" s="1"/>
  <c r="J423" i="5"/>
  <c r="K423" i="5" s="1"/>
  <c r="J424" i="5"/>
  <c r="K424" i="5" s="1"/>
  <c r="J425" i="5"/>
  <c r="K425" i="5" s="1"/>
  <c r="J426" i="5"/>
  <c r="K426" i="5" s="1"/>
  <c r="J427" i="5"/>
  <c r="K427" i="5" s="1"/>
  <c r="J428" i="5"/>
  <c r="K428" i="5" s="1"/>
  <c r="J429" i="5"/>
  <c r="K429" i="5" s="1"/>
  <c r="J430" i="5"/>
  <c r="K430" i="5" s="1"/>
  <c r="J431" i="5"/>
  <c r="K431" i="5" s="1"/>
  <c r="J432" i="5"/>
  <c r="K432" i="5" s="1"/>
  <c r="J433" i="5"/>
  <c r="K433" i="5" s="1"/>
  <c r="J434" i="5"/>
  <c r="K434" i="5" s="1"/>
  <c r="J435" i="5"/>
  <c r="K435" i="5" s="1"/>
  <c r="J436" i="5"/>
  <c r="K436" i="5" s="1"/>
  <c r="J437" i="5"/>
  <c r="K437" i="5" s="1"/>
  <c r="J438" i="5"/>
  <c r="K438" i="5" s="1"/>
  <c r="J439" i="5"/>
  <c r="K439" i="5" s="1"/>
  <c r="J440" i="5"/>
  <c r="K440" i="5" s="1"/>
  <c r="J441" i="5"/>
  <c r="K441" i="5" s="1"/>
  <c r="J442" i="5"/>
  <c r="K442" i="5" s="1"/>
  <c r="J443" i="5"/>
  <c r="K443" i="5" s="1"/>
  <c r="J444" i="5"/>
  <c r="K444" i="5" s="1"/>
  <c r="J445" i="5"/>
  <c r="K445" i="5" s="1"/>
  <c r="J446" i="5"/>
  <c r="K446" i="5" s="1"/>
  <c r="J447" i="5"/>
  <c r="K447" i="5" s="1"/>
  <c r="J448" i="5"/>
  <c r="K448" i="5" s="1"/>
  <c r="J449" i="5"/>
  <c r="K449" i="5" s="1"/>
  <c r="J450" i="5"/>
  <c r="K450" i="5" s="1"/>
  <c r="J451" i="5"/>
  <c r="K451" i="5" s="1"/>
  <c r="J452" i="5"/>
  <c r="K452" i="5" s="1"/>
  <c r="J453" i="5"/>
  <c r="K453" i="5" s="1"/>
  <c r="J454" i="5"/>
  <c r="K454" i="5" s="1"/>
  <c r="J455" i="5"/>
  <c r="K455" i="5" s="1"/>
  <c r="J456" i="5"/>
  <c r="K456" i="5" s="1"/>
  <c r="J457" i="5"/>
  <c r="K457" i="5" s="1"/>
  <c r="J458" i="5"/>
  <c r="K458" i="5" s="1"/>
  <c r="J459" i="5"/>
  <c r="K459" i="5" s="1"/>
  <c r="J460" i="5"/>
  <c r="K460" i="5" s="1"/>
  <c r="J461" i="5"/>
  <c r="K461" i="5" s="1"/>
  <c r="J462" i="5"/>
  <c r="K462" i="5" s="1"/>
  <c r="J463" i="5"/>
  <c r="K463" i="5" s="1"/>
  <c r="J464" i="5"/>
  <c r="K464" i="5" s="1"/>
  <c r="J465" i="5"/>
  <c r="K465" i="5" s="1"/>
  <c r="J466" i="5"/>
  <c r="K466" i="5" s="1"/>
  <c r="J467" i="5"/>
  <c r="K467" i="5" s="1"/>
  <c r="J468" i="5"/>
  <c r="K468" i="5" s="1"/>
  <c r="J469" i="5"/>
  <c r="K469" i="5" s="1"/>
  <c r="J470" i="5"/>
  <c r="K470" i="5" s="1"/>
  <c r="J471" i="5"/>
  <c r="K471" i="5" s="1"/>
  <c r="J472" i="5"/>
  <c r="K472" i="5" s="1"/>
  <c r="J473" i="5"/>
  <c r="K473" i="5" s="1"/>
  <c r="J474" i="5"/>
  <c r="K474" i="5" s="1"/>
  <c r="J475" i="5"/>
  <c r="K475" i="5" s="1"/>
  <c r="J476" i="5"/>
  <c r="K476" i="5" s="1"/>
  <c r="J477" i="5"/>
  <c r="K477" i="5" s="1"/>
  <c r="J478" i="5"/>
  <c r="K478" i="5" s="1"/>
  <c r="J479" i="5"/>
  <c r="K479" i="5" s="1"/>
  <c r="J480" i="5"/>
  <c r="K480" i="5" s="1"/>
  <c r="J481" i="5"/>
  <c r="K481" i="5" s="1"/>
  <c r="J482" i="5"/>
  <c r="K482" i="5" s="1"/>
  <c r="J483" i="5"/>
  <c r="K483" i="5" s="1"/>
  <c r="J484" i="5"/>
  <c r="K484" i="5" s="1"/>
  <c r="J485" i="5"/>
  <c r="K485" i="5" s="1"/>
  <c r="J486" i="5"/>
  <c r="K486" i="5" s="1"/>
  <c r="J487" i="5"/>
  <c r="K487" i="5" s="1"/>
  <c r="J488" i="5"/>
  <c r="K488" i="5" s="1"/>
  <c r="J489" i="5"/>
  <c r="K489" i="5" s="1"/>
  <c r="J490" i="5"/>
  <c r="K490" i="5" s="1"/>
  <c r="J491" i="5"/>
  <c r="K491" i="5" s="1"/>
  <c r="J492" i="5"/>
  <c r="K492" i="5" s="1"/>
  <c r="J493" i="5"/>
  <c r="K493" i="5" s="1"/>
  <c r="J494" i="5"/>
  <c r="K494" i="5" s="1"/>
  <c r="J495" i="5"/>
  <c r="K495" i="5" s="1"/>
  <c r="J496" i="5"/>
  <c r="K496" i="5" s="1"/>
  <c r="J497" i="5"/>
  <c r="K497" i="5" s="1"/>
  <c r="J498" i="5"/>
  <c r="K498" i="5" s="1"/>
  <c r="J499" i="5"/>
  <c r="K499" i="5" s="1"/>
  <c r="J500" i="5"/>
  <c r="K500" i="5" s="1"/>
  <c r="J501" i="5"/>
  <c r="K501" i="5" s="1"/>
  <c r="J502" i="5"/>
  <c r="K502" i="5" s="1"/>
  <c r="J503" i="5"/>
  <c r="K503" i="5" s="1"/>
  <c r="J504" i="5"/>
  <c r="K504" i="5" s="1"/>
  <c r="J505" i="5"/>
  <c r="K505" i="5" s="1"/>
  <c r="J506" i="5"/>
  <c r="K506" i="5" s="1"/>
  <c r="J507" i="5"/>
  <c r="K507" i="5" s="1"/>
  <c r="J508" i="5"/>
  <c r="K508" i="5" s="1"/>
  <c r="J509" i="5"/>
  <c r="K509" i="5" s="1"/>
  <c r="J510" i="5"/>
  <c r="K510" i="5" s="1"/>
  <c r="J511" i="5"/>
  <c r="K511" i="5" s="1"/>
  <c r="J512" i="5"/>
  <c r="K512" i="5" s="1"/>
  <c r="J513" i="5"/>
  <c r="K513" i="5" s="1"/>
  <c r="J514" i="5"/>
  <c r="K514" i="5" s="1"/>
  <c r="J515" i="5"/>
  <c r="K515" i="5" s="1"/>
  <c r="J516" i="5"/>
  <c r="K516" i="5" s="1"/>
  <c r="J517" i="5"/>
  <c r="K517" i="5" s="1"/>
  <c r="J518" i="5"/>
  <c r="K518" i="5" s="1"/>
  <c r="J519" i="5"/>
  <c r="K519" i="5" s="1"/>
  <c r="J520" i="5"/>
  <c r="K520" i="5" s="1"/>
  <c r="J521" i="5"/>
  <c r="K521" i="5" s="1"/>
  <c r="J522" i="5"/>
  <c r="K522" i="5" s="1"/>
  <c r="J523" i="5"/>
  <c r="K523" i="5" s="1"/>
  <c r="J524" i="5"/>
  <c r="K524" i="5" s="1"/>
  <c r="J525" i="5"/>
  <c r="K525" i="5" s="1"/>
  <c r="J526" i="5"/>
  <c r="K526" i="5" s="1"/>
  <c r="J527" i="5"/>
  <c r="K527" i="5" s="1"/>
  <c r="J528" i="5"/>
  <c r="K528" i="5" s="1"/>
  <c r="J529" i="5"/>
  <c r="K529" i="5" s="1"/>
  <c r="J530" i="5"/>
  <c r="K530" i="5" s="1"/>
  <c r="J531" i="5"/>
  <c r="K531" i="5" s="1"/>
  <c r="J532" i="5"/>
  <c r="K532" i="5" s="1"/>
  <c r="J533" i="5"/>
  <c r="K533" i="5" s="1"/>
  <c r="J534" i="5"/>
  <c r="K534" i="5" s="1"/>
  <c r="J535" i="5"/>
  <c r="K535" i="5" s="1"/>
  <c r="J536" i="5"/>
  <c r="K536" i="5" s="1"/>
  <c r="J537" i="5"/>
  <c r="K537" i="5" s="1"/>
  <c r="J538" i="5"/>
  <c r="K538" i="5" s="1"/>
  <c r="J539" i="5"/>
  <c r="K539" i="5" s="1"/>
  <c r="J540" i="5"/>
  <c r="K540" i="5" s="1"/>
  <c r="J541" i="5"/>
  <c r="K541" i="5" s="1"/>
  <c r="J542" i="5"/>
  <c r="K542" i="5" s="1"/>
  <c r="J543" i="5"/>
  <c r="K543" i="5" s="1"/>
  <c r="J544" i="5"/>
  <c r="K544" i="5" s="1"/>
  <c r="J545" i="5"/>
  <c r="K545" i="5" s="1"/>
  <c r="J546" i="5"/>
  <c r="K546" i="5" s="1"/>
  <c r="J547" i="5"/>
  <c r="K547" i="5" s="1"/>
  <c r="J548" i="5"/>
  <c r="K548" i="5" s="1"/>
  <c r="J549" i="5"/>
  <c r="K549" i="5" s="1"/>
  <c r="J550" i="5"/>
  <c r="K550" i="5" s="1"/>
  <c r="J551" i="5"/>
  <c r="K551" i="5" s="1"/>
  <c r="J552" i="5"/>
  <c r="K552" i="5" s="1"/>
  <c r="J553" i="5"/>
  <c r="K553" i="5" s="1"/>
  <c r="J554" i="5"/>
  <c r="K554" i="5" s="1"/>
  <c r="J555" i="5"/>
  <c r="K555" i="5" s="1"/>
  <c r="J556" i="5"/>
  <c r="K556" i="5" s="1"/>
  <c r="J557" i="5"/>
  <c r="K557" i="5" s="1"/>
  <c r="J558" i="5"/>
  <c r="K558" i="5" s="1"/>
  <c r="J559" i="5"/>
  <c r="K559" i="5" s="1"/>
  <c r="J560" i="5"/>
  <c r="K560" i="5" s="1"/>
  <c r="J561" i="5"/>
  <c r="K561" i="5" s="1"/>
  <c r="J562" i="5"/>
  <c r="K562" i="5" s="1"/>
  <c r="J563" i="5"/>
  <c r="K563" i="5" s="1"/>
  <c r="J564" i="5"/>
  <c r="K564" i="5" s="1"/>
  <c r="J565" i="5"/>
  <c r="K565" i="5" s="1"/>
  <c r="J566" i="5"/>
  <c r="K566" i="5" s="1"/>
  <c r="J567" i="5"/>
  <c r="K567" i="5" s="1"/>
  <c r="J568" i="5"/>
  <c r="K568" i="5" s="1"/>
  <c r="J569" i="5"/>
  <c r="K569" i="5" s="1"/>
  <c r="J570" i="5"/>
  <c r="K570" i="5" s="1"/>
  <c r="J571" i="5"/>
  <c r="K571" i="5" s="1"/>
  <c r="J572" i="5"/>
  <c r="K572" i="5" s="1"/>
  <c r="J573" i="5"/>
  <c r="K573" i="5" s="1"/>
  <c r="J574" i="5"/>
  <c r="K574" i="5" s="1"/>
  <c r="J575" i="5"/>
  <c r="K575" i="5" s="1"/>
  <c r="J576" i="5"/>
  <c r="K576" i="5" s="1"/>
  <c r="J577" i="5"/>
  <c r="K577" i="5" s="1"/>
  <c r="J578" i="5"/>
  <c r="K578" i="5" s="1"/>
  <c r="J579" i="5"/>
  <c r="K579" i="5" s="1"/>
  <c r="J580" i="5"/>
  <c r="K580" i="5" s="1"/>
  <c r="J581" i="5"/>
  <c r="K581" i="5" s="1"/>
  <c r="J582" i="5"/>
  <c r="K582" i="5" s="1"/>
  <c r="J583" i="5"/>
  <c r="K583" i="5" s="1"/>
  <c r="J584" i="5"/>
  <c r="K584" i="5" s="1"/>
  <c r="J585" i="5"/>
  <c r="K585" i="5" s="1"/>
  <c r="J586" i="5"/>
  <c r="K586" i="5" s="1"/>
  <c r="J587" i="5"/>
  <c r="K587" i="5" s="1"/>
  <c r="J588" i="5"/>
  <c r="K588" i="5" s="1"/>
  <c r="J589" i="5"/>
  <c r="K589" i="5" s="1"/>
  <c r="J590" i="5"/>
  <c r="K590" i="5" s="1"/>
  <c r="J591" i="5"/>
  <c r="K591" i="5" s="1"/>
  <c r="J592" i="5"/>
  <c r="K592" i="5" s="1"/>
  <c r="J593" i="5"/>
  <c r="K593" i="5" s="1"/>
  <c r="J594" i="5"/>
  <c r="K594" i="5" s="1"/>
  <c r="J595" i="5"/>
  <c r="K595" i="5" s="1"/>
  <c r="J596" i="5"/>
  <c r="K596" i="5" s="1"/>
  <c r="J597" i="5"/>
  <c r="K597" i="5" s="1"/>
  <c r="J598" i="5"/>
  <c r="K598" i="5" s="1"/>
  <c r="J599" i="5"/>
  <c r="K599" i="5" s="1"/>
  <c r="J600" i="5"/>
  <c r="K600" i="5" s="1"/>
  <c r="J601" i="5"/>
  <c r="K601" i="5" s="1"/>
  <c r="J602" i="5"/>
  <c r="K602" i="5" s="1"/>
  <c r="J603" i="5"/>
  <c r="K603" i="5" s="1"/>
  <c r="J604" i="5"/>
  <c r="K604" i="5" s="1"/>
  <c r="J605" i="5"/>
  <c r="K605" i="5" s="1"/>
  <c r="J606" i="5"/>
  <c r="K606" i="5" s="1"/>
  <c r="J607" i="5"/>
  <c r="K607" i="5" s="1"/>
  <c r="J608" i="5"/>
  <c r="K608" i="5" s="1"/>
  <c r="J609" i="5"/>
  <c r="K609" i="5" s="1"/>
  <c r="J610" i="5"/>
  <c r="K610" i="5" s="1"/>
  <c r="J611" i="5"/>
  <c r="K611" i="5" s="1"/>
  <c r="J612" i="5"/>
  <c r="K612" i="5" s="1"/>
  <c r="J613" i="5"/>
  <c r="K613" i="5" s="1"/>
  <c r="J614" i="5"/>
  <c r="K614" i="5" s="1"/>
  <c r="J615" i="5"/>
  <c r="K615" i="5" s="1"/>
  <c r="J616" i="5"/>
  <c r="K616" i="5" s="1"/>
  <c r="J617" i="5"/>
  <c r="K617" i="5" s="1"/>
  <c r="J618" i="5"/>
  <c r="K618" i="5" s="1"/>
  <c r="J619" i="5"/>
  <c r="K619" i="5" s="1"/>
  <c r="J620" i="5"/>
  <c r="K620" i="5" s="1"/>
  <c r="J621" i="5"/>
  <c r="K621" i="5" s="1"/>
  <c r="J622" i="5"/>
  <c r="K622" i="5" s="1"/>
  <c r="J623" i="5"/>
  <c r="K623" i="5" s="1"/>
  <c r="J624" i="5"/>
  <c r="K624" i="5" s="1"/>
  <c r="J625" i="5"/>
  <c r="K625" i="5" s="1"/>
  <c r="J626" i="5"/>
  <c r="K626" i="5" s="1"/>
  <c r="J627" i="5"/>
  <c r="K627" i="5" s="1"/>
  <c r="J628" i="5"/>
  <c r="K628" i="5" s="1"/>
  <c r="J629" i="5"/>
  <c r="K629" i="5" s="1"/>
  <c r="J630" i="5"/>
  <c r="K630" i="5" s="1"/>
  <c r="J631" i="5"/>
  <c r="K631" i="5" s="1"/>
  <c r="J632" i="5"/>
  <c r="K632" i="5" s="1"/>
  <c r="J633" i="5"/>
  <c r="K633" i="5" s="1"/>
  <c r="J634" i="5"/>
  <c r="K634" i="5" s="1"/>
  <c r="J635" i="5"/>
  <c r="K635" i="5" s="1"/>
  <c r="J636" i="5"/>
  <c r="K636" i="5" s="1"/>
  <c r="J637" i="5"/>
  <c r="K637" i="5" s="1"/>
  <c r="J638" i="5"/>
  <c r="K638" i="5" s="1"/>
  <c r="J639" i="5"/>
  <c r="K639" i="5" s="1"/>
  <c r="J640" i="5"/>
  <c r="K640" i="5" s="1"/>
  <c r="J641" i="5"/>
  <c r="K641" i="5" s="1"/>
  <c r="J642" i="5"/>
  <c r="K642" i="5" s="1"/>
  <c r="J643" i="5"/>
  <c r="K643" i="5" s="1"/>
  <c r="J644" i="5"/>
  <c r="K644" i="5" s="1"/>
  <c r="J645" i="5"/>
  <c r="K645" i="5" s="1"/>
  <c r="J646" i="5"/>
  <c r="K646" i="5" s="1"/>
  <c r="J647" i="5"/>
  <c r="K647" i="5" s="1"/>
  <c r="J648" i="5"/>
  <c r="K648" i="5" s="1"/>
  <c r="J649" i="5"/>
  <c r="K649" i="5" s="1"/>
  <c r="J650" i="5"/>
  <c r="K650" i="5" s="1"/>
  <c r="J651" i="5"/>
  <c r="K651" i="5" s="1"/>
  <c r="J652" i="5"/>
  <c r="K652" i="5" s="1"/>
  <c r="J653" i="5"/>
  <c r="K653" i="5" s="1"/>
  <c r="J654" i="5"/>
  <c r="K654" i="5" s="1"/>
  <c r="J655" i="5"/>
  <c r="K655" i="5" s="1"/>
  <c r="J656" i="5"/>
  <c r="K656" i="5" s="1"/>
  <c r="J657" i="5"/>
  <c r="K657" i="5" s="1"/>
  <c r="J658" i="5"/>
  <c r="K658" i="5" s="1"/>
  <c r="J659" i="5"/>
  <c r="K659" i="5" s="1"/>
  <c r="J660" i="5"/>
  <c r="K660" i="5" s="1"/>
  <c r="J661" i="5"/>
  <c r="K661" i="5" s="1"/>
  <c r="J662" i="5"/>
  <c r="K662" i="5" s="1"/>
  <c r="J663" i="5"/>
  <c r="K663" i="5" s="1"/>
  <c r="J664" i="5"/>
  <c r="K664" i="5" s="1"/>
  <c r="J665" i="5"/>
  <c r="K665" i="5" s="1"/>
  <c r="J666" i="5"/>
  <c r="K666" i="5" s="1"/>
  <c r="J667" i="5"/>
  <c r="K667" i="5" s="1"/>
  <c r="J668" i="5"/>
  <c r="K668" i="5" s="1"/>
  <c r="J669" i="5"/>
  <c r="K669" i="5" s="1"/>
  <c r="J670" i="5"/>
  <c r="K670" i="5" s="1"/>
  <c r="J671" i="5"/>
  <c r="K671" i="5" s="1"/>
  <c r="J672" i="5"/>
  <c r="K672" i="5" s="1"/>
  <c r="J673" i="5"/>
  <c r="K673" i="5" s="1"/>
  <c r="J674" i="5"/>
  <c r="K674" i="5" s="1"/>
  <c r="J675" i="5"/>
  <c r="K675" i="5" s="1"/>
  <c r="J676" i="5"/>
  <c r="K676" i="5" s="1"/>
  <c r="J677" i="5"/>
  <c r="K677" i="5" s="1"/>
  <c r="J678" i="5"/>
  <c r="K678" i="5" s="1"/>
  <c r="J679" i="5"/>
  <c r="K679" i="5" s="1"/>
  <c r="J680" i="5"/>
  <c r="K680" i="5" s="1"/>
  <c r="J681" i="5"/>
  <c r="K681" i="5" s="1"/>
  <c r="J682" i="5"/>
  <c r="K682" i="5" s="1"/>
  <c r="J683" i="5"/>
  <c r="K683" i="5" s="1"/>
  <c r="J684" i="5"/>
  <c r="K684" i="5" s="1"/>
  <c r="J685" i="5"/>
  <c r="K685" i="5" s="1"/>
  <c r="J686" i="5"/>
  <c r="K686" i="5" s="1"/>
  <c r="J687" i="5"/>
  <c r="K687" i="5" s="1"/>
  <c r="J688" i="5"/>
  <c r="K688" i="5" s="1"/>
  <c r="J689" i="5"/>
  <c r="K689" i="5" s="1"/>
  <c r="J690" i="5"/>
  <c r="K690" i="5" s="1"/>
  <c r="J691" i="5"/>
  <c r="K691" i="5" s="1"/>
  <c r="J692" i="5"/>
  <c r="K692" i="5" s="1"/>
  <c r="J693" i="5"/>
  <c r="K693" i="5" s="1"/>
  <c r="J694" i="5"/>
  <c r="K694" i="5" s="1"/>
  <c r="J695" i="5"/>
  <c r="K695" i="5" s="1"/>
  <c r="J696" i="5"/>
  <c r="K696" i="5" s="1"/>
  <c r="J697" i="5"/>
  <c r="K697" i="5" s="1"/>
  <c r="J698" i="5"/>
  <c r="K698" i="5" s="1"/>
  <c r="J699" i="5"/>
  <c r="K699" i="5" s="1"/>
  <c r="J700" i="5"/>
  <c r="K700" i="5" s="1"/>
  <c r="J701" i="5"/>
  <c r="K701" i="5" s="1"/>
  <c r="J702" i="5"/>
  <c r="K702" i="5" s="1"/>
  <c r="J703" i="5"/>
  <c r="K703" i="5" s="1"/>
  <c r="J704" i="5"/>
  <c r="K704" i="5" s="1"/>
  <c r="J705" i="5"/>
  <c r="K705" i="5" s="1"/>
  <c r="J706" i="5"/>
  <c r="K706" i="5" s="1"/>
  <c r="J707" i="5"/>
  <c r="K707" i="5" s="1"/>
  <c r="J708" i="5"/>
  <c r="K708" i="5" s="1"/>
  <c r="J709" i="5"/>
  <c r="K709" i="5" s="1"/>
  <c r="J710" i="5"/>
  <c r="K710" i="5" s="1"/>
  <c r="J711" i="5"/>
  <c r="K711" i="5" s="1"/>
  <c r="J712" i="5"/>
  <c r="K712" i="5" s="1"/>
  <c r="J713" i="5"/>
  <c r="K713" i="5" s="1"/>
  <c r="J714" i="5"/>
  <c r="K714" i="5" s="1"/>
  <c r="J715" i="5"/>
  <c r="K715" i="5" s="1"/>
  <c r="J716" i="5"/>
  <c r="K716" i="5" s="1"/>
  <c r="J717" i="5"/>
  <c r="K717" i="5" s="1"/>
  <c r="J718" i="5"/>
  <c r="K718" i="5" s="1"/>
  <c r="J719" i="5"/>
  <c r="K719" i="5" s="1"/>
  <c r="J720" i="5"/>
  <c r="K720" i="5" s="1"/>
  <c r="J721" i="5"/>
  <c r="K721" i="5" s="1"/>
  <c r="J722" i="5"/>
  <c r="K722" i="5" s="1"/>
  <c r="J723" i="5"/>
  <c r="K723" i="5" s="1"/>
  <c r="J724" i="5"/>
  <c r="K724" i="5" s="1"/>
  <c r="J725" i="5"/>
  <c r="K725" i="5" s="1"/>
  <c r="J726" i="5"/>
  <c r="K726" i="5" s="1"/>
  <c r="J727" i="5"/>
  <c r="K727" i="5" s="1"/>
  <c r="J728" i="5"/>
  <c r="K728" i="5" s="1"/>
  <c r="J729" i="5"/>
  <c r="K729" i="5" s="1"/>
  <c r="J730" i="5"/>
  <c r="K730" i="5" s="1"/>
  <c r="J731" i="5"/>
  <c r="K731" i="5" s="1"/>
  <c r="J732" i="5"/>
  <c r="K732" i="5" s="1"/>
  <c r="J733" i="5"/>
  <c r="K733" i="5" s="1"/>
  <c r="J734" i="5"/>
  <c r="K734" i="5" s="1"/>
  <c r="J735" i="5"/>
  <c r="K735" i="5" s="1"/>
  <c r="J736" i="5"/>
  <c r="K736" i="5" s="1"/>
  <c r="J737" i="5"/>
  <c r="K737" i="5" s="1"/>
  <c r="J738" i="5"/>
  <c r="K738" i="5" s="1"/>
  <c r="J739" i="5"/>
  <c r="K739" i="5" s="1"/>
  <c r="J740" i="5"/>
  <c r="K740" i="5" s="1"/>
  <c r="J741" i="5"/>
  <c r="K741" i="5" s="1"/>
  <c r="J742" i="5"/>
  <c r="K742" i="5" s="1"/>
  <c r="J743" i="5"/>
  <c r="K743" i="5" s="1"/>
  <c r="J744" i="5"/>
  <c r="K744" i="5" s="1"/>
  <c r="J745" i="5"/>
  <c r="K745" i="5" s="1"/>
  <c r="J746" i="5"/>
  <c r="K746" i="5" s="1"/>
  <c r="J747" i="5"/>
  <c r="K747" i="5" s="1"/>
  <c r="J748" i="5"/>
  <c r="K748" i="5" s="1"/>
  <c r="J749" i="5"/>
  <c r="K749" i="5" s="1"/>
  <c r="J750" i="5"/>
  <c r="K750" i="5" s="1"/>
  <c r="J751" i="5"/>
  <c r="K751" i="5" s="1"/>
  <c r="J752" i="5"/>
  <c r="K752" i="5" s="1"/>
  <c r="J753" i="5"/>
  <c r="K753" i="5" s="1"/>
  <c r="J754" i="5"/>
  <c r="K754" i="5" s="1"/>
  <c r="J755" i="5"/>
  <c r="K755" i="5" s="1"/>
  <c r="J756" i="5"/>
  <c r="K756" i="5" s="1"/>
  <c r="J757" i="5"/>
  <c r="K757" i="5" s="1"/>
  <c r="J758" i="5"/>
  <c r="K758" i="5" s="1"/>
  <c r="J759" i="5"/>
  <c r="K759" i="5" s="1"/>
  <c r="J760" i="5"/>
  <c r="K760" i="5" s="1"/>
  <c r="J761" i="5"/>
  <c r="K761" i="5" s="1"/>
  <c r="J762" i="5"/>
  <c r="K762" i="5" s="1"/>
  <c r="J763" i="5"/>
  <c r="K763" i="5" s="1"/>
  <c r="J764" i="5"/>
  <c r="K764" i="5" s="1"/>
  <c r="J765" i="5"/>
  <c r="K765" i="5" s="1"/>
  <c r="J766" i="5"/>
  <c r="K766" i="5" s="1"/>
  <c r="J767" i="5"/>
  <c r="K767" i="5" s="1"/>
  <c r="J768" i="5"/>
  <c r="K768" i="5" s="1"/>
  <c r="J769" i="5"/>
  <c r="K769" i="5" s="1"/>
  <c r="J770" i="5"/>
  <c r="K770" i="5" s="1"/>
  <c r="J771" i="5"/>
  <c r="K771" i="5" s="1"/>
  <c r="J772" i="5"/>
  <c r="K772" i="5" s="1"/>
  <c r="J773" i="5"/>
  <c r="K773" i="5" s="1"/>
  <c r="J774" i="5"/>
  <c r="K774" i="5" s="1"/>
  <c r="J775" i="5"/>
  <c r="K775" i="5" s="1"/>
  <c r="J776" i="5"/>
  <c r="K776" i="5" s="1"/>
  <c r="J777" i="5"/>
  <c r="K777" i="5" s="1"/>
  <c r="J778" i="5"/>
  <c r="K778" i="5" s="1"/>
  <c r="J779" i="5"/>
  <c r="K779" i="5" s="1"/>
  <c r="J780" i="5"/>
  <c r="K780" i="5" s="1"/>
  <c r="J781" i="5"/>
  <c r="K781" i="5" s="1"/>
  <c r="J782" i="5"/>
  <c r="K782" i="5" s="1"/>
  <c r="J783" i="5"/>
  <c r="K783" i="5" s="1"/>
  <c r="J784" i="5"/>
  <c r="K784" i="5" s="1"/>
  <c r="J785" i="5"/>
  <c r="K785" i="5" s="1"/>
  <c r="J786" i="5"/>
  <c r="K786" i="5" s="1"/>
  <c r="J787" i="5"/>
  <c r="K787" i="5" s="1"/>
  <c r="J788" i="5"/>
  <c r="K788" i="5" s="1"/>
  <c r="J789" i="5"/>
  <c r="K789" i="5" s="1"/>
  <c r="J790" i="5"/>
  <c r="K790" i="5" s="1"/>
  <c r="J791" i="5"/>
  <c r="K791" i="5" s="1"/>
  <c r="J792" i="5"/>
  <c r="K792" i="5" s="1"/>
  <c r="J793" i="5"/>
  <c r="K793" i="5" s="1"/>
  <c r="J794" i="5"/>
  <c r="K794" i="5" s="1"/>
  <c r="J795" i="5"/>
  <c r="K795" i="5" s="1"/>
  <c r="J796" i="5"/>
  <c r="K796" i="5" s="1"/>
  <c r="J797" i="5"/>
  <c r="K797" i="5" s="1"/>
  <c r="J798" i="5"/>
  <c r="K798" i="5" s="1"/>
  <c r="J799" i="5"/>
  <c r="K799" i="5" s="1"/>
  <c r="J800" i="5"/>
  <c r="K800" i="5" s="1"/>
  <c r="J801" i="5"/>
  <c r="K801" i="5" s="1"/>
  <c r="J802" i="5"/>
  <c r="K802" i="5" s="1"/>
  <c r="J803" i="5"/>
  <c r="K803" i="5" s="1"/>
  <c r="J804" i="5"/>
  <c r="K804" i="5" s="1"/>
  <c r="J805" i="5"/>
  <c r="K805" i="5" s="1"/>
  <c r="J806" i="5"/>
  <c r="K806" i="5" s="1"/>
  <c r="J807" i="5"/>
  <c r="K807" i="5" s="1"/>
  <c r="J808" i="5"/>
  <c r="K808" i="5" s="1"/>
  <c r="J809" i="5"/>
  <c r="K809" i="5" s="1"/>
  <c r="J810" i="5"/>
  <c r="K810" i="5" s="1"/>
  <c r="J811" i="5"/>
  <c r="K811" i="5" s="1"/>
  <c r="J812" i="5"/>
  <c r="K812" i="5" s="1"/>
  <c r="J813" i="5"/>
  <c r="K813" i="5" s="1"/>
  <c r="J814" i="5"/>
  <c r="K814" i="5" s="1"/>
  <c r="J815" i="5"/>
  <c r="K815" i="5" s="1"/>
  <c r="J816" i="5"/>
  <c r="K816" i="5" s="1"/>
  <c r="J817" i="5"/>
  <c r="K817" i="5" s="1"/>
  <c r="J818" i="5"/>
  <c r="K818" i="5" s="1"/>
  <c r="J819" i="5"/>
  <c r="K819" i="5" s="1"/>
  <c r="J820" i="5"/>
  <c r="K820" i="5" s="1"/>
  <c r="J821" i="5"/>
  <c r="K821" i="5" s="1"/>
  <c r="J822" i="5"/>
  <c r="K822" i="5" s="1"/>
  <c r="J823" i="5"/>
  <c r="K823" i="5" s="1"/>
  <c r="J824" i="5"/>
  <c r="K824" i="5" s="1"/>
  <c r="J825" i="5"/>
  <c r="K825" i="5" s="1"/>
  <c r="J826" i="5"/>
  <c r="K826" i="5" s="1"/>
  <c r="J827" i="5"/>
  <c r="K827" i="5" s="1"/>
  <c r="J828" i="5"/>
  <c r="K828" i="5" s="1"/>
  <c r="J829" i="5"/>
  <c r="K829" i="5" s="1"/>
  <c r="J830" i="5"/>
  <c r="K830" i="5" s="1"/>
  <c r="J831" i="5"/>
  <c r="K831" i="5" s="1"/>
  <c r="J832" i="5"/>
  <c r="K832" i="5" s="1"/>
  <c r="J833" i="5"/>
  <c r="K833" i="5" s="1"/>
  <c r="J834" i="5"/>
  <c r="K834" i="5" s="1"/>
  <c r="J835" i="5"/>
  <c r="K835" i="5" s="1"/>
  <c r="J836" i="5"/>
  <c r="K836" i="5" s="1"/>
  <c r="J837" i="5"/>
  <c r="K837" i="5" s="1"/>
  <c r="J838" i="5"/>
  <c r="K838" i="5" s="1"/>
  <c r="J839" i="5"/>
  <c r="K839" i="5" s="1"/>
  <c r="J840" i="5"/>
  <c r="K840" i="5" s="1"/>
  <c r="J841" i="5"/>
  <c r="K841" i="5" s="1"/>
  <c r="J842" i="5"/>
  <c r="K842" i="5" s="1"/>
  <c r="J843" i="5"/>
  <c r="K843" i="5" s="1"/>
  <c r="J844" i="5"/>
  <c r="K844" i="5" s="1"/>
  <c r="J845" i="5"/>
  <c r="K845" i="5" s="1"/>
  <c r="J846" i="5"/>
  <c r="K846" i="5" s="1"/>
  <c r="J847" i="5"/>
  <c r="K847" i="5" s="1"/>
  <c r="J848" i="5"/>
  <c r="K848" i="5" s="1"/>
  <c r="J849" i="5"/>
  <c r="K849" i="5" s="1"/>
  <c r="J850" i="5"/>
  <c r="K850" i="5" s="1"/>
  <c r="J851" i="5"/>
  <c r="K851" i="5" s="1"/>
  <c r="J852" i="5"/>
  <c r="K852" i="5" s="1"/>
  <c r="J853" i="5"/>
  <c r="K853" i="5" s="1"/>
  <c r="J854" i="5"/>
  <c r="K854" i="5" s="1"/>
  <c r="J855" i="5"/>
  <c r="K855" i="5" s="1"/>
  <c r="J856" i="5"/>
  <c r="K856" i="5" s="1"/>
  <c r="J857" i="5"/>
  <c r="K857" i="5" s="1"/>
  <c r="J858" i="5"/>
  <c r="K858" i="5" s="1"/>
  <c r="J859" i="5"/>
  <c r="K859" i="5" s="1"/>
  <c r="J860" i="5"/>
  <c r="K860" i="5" s="1"/>
  <c r="J861" i="5"/>
  <c r="K861" i="5" s="1"/>
  <c r="J862" i="5"/>
  <c r="K862" i="5" s="1"/>
  <c r="J863" i="5"/>
  <c r="K863" i="5" s="1"/>
  <c r="J864" i="5"/>
  <c r="K864" i="5" s="1"/>
  <c r="J865" i="5"/>
  <c r="K865" i="5" s="1"/>
  <c r="J866" i="5"/>
  <c r="K866" i="5" s="1"/>
  <c r="J867" i="5"/>
  <c r="K867" i="5" s="1"/>
  <c r="J868" i="5"/>
  <c r="K868" i="5" s="1"/>
  <c r="J869" i="5"/>
  <c r="K869" i="5" s="1"/>
  <c r="J870" i="5"/>
  <c r="K870" i="5" s="1"/>
  <c r="J871" i="5"/>
  <c r="K871" i="5" s="1"/>
  <c r="J872" i="5"/>
  <c r="K872" i="5" s="1"/>
  <c r="J873" i="5"/>
  <c r="K873" i="5" s="1"/>
  <c r="J874" i="5"/>
  <c r="K874" i="5" s="1"/>
  <c r="J875" i="5"/>
  <c r="K875" i="5" s="1"/>
  <c r="J876" i="5"/>
  <c r="K876" i="5" s="1"/>
  <c r="J877" i="5"/>
  <c r="K877" i="5" s="1"/>
  <c r="J878" i="5"/>
  <c r="K878" i="5" s="1"/>
  <c r="J879" i="5"/>
  <c r="K879" i="5" s="1"/>
  <c r="J880" i="5"/>
  <c r="K880" i="5" s="1"/>
  <c r="J881" i="5"/>
  <c r="K881" i="5" s="1"/>
  <c r="J882" i="5"/>
  <c r="K882" i="5" s="1"/>
  <c r="J883" i="5"/>
  <c r="K883" i="5" s="1"/>
  <c r="J884" i="5"/>
  <c r="K884" i="5" s="1"/>
  <c r="J885" i="5"/>
  <c r="K885" i="5" s="1"/>
  <c r="J886" i="5"/>
  <c r="K886" i="5" s="1"/>
  <c r="J887" i="5"/>
  <c r="K887" i="5" s="1"/>
  <c r="J888" i="5"/>
  <c r="K888" i="5" s="1"/>
  <c r="J889" i="5"/>
  <c r="K889" i="5" s="1"/>
  <c r="J890" i="5"/>
  <c r="K890" i="5" s="1"/>
  <c r="J891" i="5"/>
  <c r="K891" i="5" s="1"/>
  <c r="J892" i="5"/>
  <c r="K892" i="5" s="1"/>
  <c r="J893" i="5"/>
  <c r="K893" i="5" s="1"/>
  <c r="J894" i="5"/>
  <c r="K894" i="5" s="1"/>
  <c r="J895" i="5"/>
  <c r="K895" i="5" s="1"/>
  <c r="J896" i="5"/>
  <c r="K896" i="5" s="1"/>
  <c r="J897" i="5"/>
  <c r="K897" i="5" s="1"/>
  <c r="J898" i="5"/>
  <c r="K898" i="5" s="1"/>
  <c r="J899" i="5"/>
  <c r="K899" i="5" s="1"/>
  <c r="J900" i="5"/>
  <c r="K900" i="5" s="1"/>
  <c r="J901" i="5"/>
  <c r="K901" i="5" s="1"/>
  <c r="J902" i="5"/>
  <c r="K902" i="5" s="1"/>
  <c r="J903" i="5"/>
  <c r="K903" i="5" s="1"/>
  <c r="J904" i="5"/>
  <c r="K904" i="5" s="1"/>
  <c r="J905" i="5"/>
  <c r="K905" i="5" s="1"/>
  <c r="J906" i="5"/>
  <c r="K906" i="5" s="1"/>
  <c r="J907" i="5"/>
  <c r="K907" i="5" s="1"/>
  <c r="J908" i="5"/>
  <c r="K908" i="5" s="1"/>
  <c r="J909" i="5"/>
  <c r="K909" i="5" s="1"/>
  <c r="J910" i="5"/>
  <c r="K910" i="5" s="1"/>
  <c r="J911" i="5"/>
  <c r="K911" i="5" s="1"/>
  <c r="J912" i="5"/>
  <c r="K912" i="5" s="1"/>
  <c r="J913" i="5"/>
  <c r="K913" i="5" s="1"/>
  <c r="J914" i="5"/>
  <c r="K914" i="5" s="1"/>
  <c r="J915" i="5"/>
  <c r="K915" i="5" s="1"/>
  <c r="J916" i="5"/>
  <c r="K916" i="5" s="1"/>
  <c r="J917" i="5"/>
  <c r="K917" i="5" s="1"/>
  <c r="J918" i="5"/>
  <c r="K918" i="5" s="1"/>
  <c r="J919" i="5"/>
  <c r="K919" i="5" s="1"/>
  <c r="J920" i="5"/>
  <c r="K920" i="5" s="1"/>
  <c r="J921" i="5"/>
  <c r="K921" i="5" s="1"/>
  <c r="J922" i="5"/>
  <c r="K922" i="5" s="1"/>
  <c r="J923" i="5"/>
  <c r="K923" i="5" s="1"/>
  <c r="J924" i="5"/>
  <c r="K924" i="5" s="1"/>
  <c r="J925" i="5"/>
  <c r="K925" i="5" s="1"/>
  <c r="J926" i="5"/>
  <c r="K926" i="5" s="1"/>
  <c r="J927" i="5"/>
  <c r="K927" i="5" s="1"/>
  <c r="J928" i="5"/>
  <c r="K928" i="5" s="1"/>
  <c r="J929" i="5"/>
  <c r="K929" i="5" s="1"/>
  <c r="J930" i="5"/>
  <c r="K930" i="5" s="1"/>
  <c r="J931" i="5"/>
  <c r="K931" i="5" s="1"/>
  <c r="J932" i="5"/>
  <c r="K932" i="5" s="1"/>
  <c r="J933" i="5"/>
  <c r="K933" i="5" s="1"/>
  <c r="J934" i="5"/>
  <c r="K934" i="5" s="1"/>
  <c r="J935" i="5"/>
  <c r="K935" i="5" s="1"/>
  <c r="J936" i="5"/>
  <c r="K936" i="5" s="1"/>
  <c r="J937" i="5"/>
  <c r="K937" i="5" s="1"/>
  <c r="J938" i="5"/>
  <c r="K938" i="5" s="1"/>
  <c r="J939" i="5"/>
  <c r="K939" i="5" s="1"/>
  <c r="J940" i="5"/>
  <c r="K940" i="5" s="1"/>
  <c r="J941" i="5"/>
  <c r="K941" i="5" s="1"/>
  <c r="J942" i="5"/>
  <c r="K942" i="5" s="1"/>
  <c r="J943" i="5"/>
  <c r="K943" i="5" s="1"/>
  <c r="J944" i="5"/>
  <c r="K944" i="5" s="1"/>
  <c r="J945" i="5"/>
  <c r="K945" i="5" s="1"/>
  <c r="J946" i="5"/>
  <c r="K946" i="5" s="1"/>
  <c r="J947" i="5"/>
  <c r="K947" i="5" s="1"/>
  <c r="J948" i="5"/>
  <c r="K948" i="5" s="1"/>
  <c r="J949" i="5"/>
  <c r="K949" i="5" s="1"/>
  <c r="J950" i="5"/>
  <c r="K950" i="5" s="1"/>
  <c r="J951" i="5"/>
  <c r="K951" i="5" s="1"/>
  <c r="J952" i="5"/>
  <c r="K952" i="5" s="1"/>
  <c r="J953" i="5"/>
  <c r="K953" i="5" s="1"/>
  <c r="J954" i="5"/>
  <c r="K954" i="5" s="1"/>
  <c r="J955" i="5"/>
  <c r="K955" i="5" s="1"/>
  <c r="J956" i="5"/>
  <c r="K956" i="5" s="1"/>
  <c r="J957" i="5"/>
  <c r="K957" i="5" s="1"/>
  <c r="J958" i="5"/>
  <c r="K958" i="5" s="1"/>
  <c r="J959" i="5"/>
  <c r="K959" i="5" s="1"/>
  <c r="J960" i="5"/>
  <c r="K960" i="5" s="1"/>
  <c r="J961" i="5"/>
  <c r="K961" i="5" s="1"/>
  <c r="J962" i="5"/>
  <c r="K962" i="5" s="1"/>
  <c r="J963" i="5"/>
  <c r="K963" i="5" s="1"/>
  <c r="J964" i="5"/>
  <c r="K964" i="5" s="1"/>
  <c r="J965" i="5"/>
  <c r="K965" i="5" s="1"/>
  <c r="J966" i="5"/>
  <c r="K966" i="5" s="1"/>
  <c r="J967" i="5"/>
  <c r="K967" i="5" s="1"/>
  <c r="J968" i="5"/>
  <c r="K968" i="5" s="1"/>
  <c r="J969" i="5"/>
  <c r="K969" i="5" s="1"/>
  <c r="J970" i="5"/>
  <c r="K970" i="5" s="1"/>
  <c r="J971" i="5"/>
  <c r="K971" i="5" s="1"/>
  <c r="J972" i="5"/>
  <c r="K972" i="5" s="1"/>
  <c r="J973" i="5"/>
  <c r="K973" i="5" s="1"/>
  <c r="J974" i="5"/>
  <c r="K974" i="5" s="1"/>
  <c r="J975" i="5"/>
  <c r="K975" i="5" s="1"/>
  <c r="J976" i="5"/>
  <c r="K976" i="5" s="1"/>
  <c r="J977" i="5"/>
  <c r="K977" i="5" s="1"/>
  <c r="J978" i="5"/>
  <c r="K978" i="5" s="1"/>
  <c r="J979" i="5"/>
  <c r="K979" i="5" s="1"/>
  <c r="J980" i="5"/>
  <c r="K980" i="5" s="1"/>
  <c r="J981" i="5"/>
  <c r="K981" i="5" s="1"/>
  <c r="J982" i="5"/>
  <c r="K982" i="5" s="1"/>
  <c r="J983" i="5"/>
  <c r="K983" i="5" s="1"/>
  <c r="J984" i="5"/>
  <c r="K984" i="5" s="1"/>
  <c r="J985" i="5"/>
  <c r="K985" i="5" s="1"/>
  <c r="J986" i="5"/>
  <c r="K986" i="5" s="1"/>
  <c r="J987" i="5"/>
  <c r="K987" i="5" s="1"/>
  <c r="J988" i="5"/>
  <c r="K988" i="5" s="1"/>
  <c r="J989" i="5"/>
  <c r="K989" i="5" s="1"/>
  <c r="J990" i="5"/>
  <c r="K990" i="5" s="1"/>
  <c r="J991" i="5"/>
  <c r="K991" i="5" s="1"/>
  <c r="J992" i="5"/>
  <c r="K992" i="5" s="1"/>
  <c r="J993" i="5"/>
  <c r="K993" i="5" s="1"/>
  <c r="J994" i="5"/>
  <c r="K994" i="5" s="1"/>
  <c r="J995" i="5"/>
  <c r="K995" i="5" s="1"/>
  <c r="J996" i="5"/>
  <c r="K996" i="5" s="1"/>
  <c r="J997" i="5"/>
  <c r="K997" i="5" s="1"/>
  <c r="J998" i="5"/>
  <c r="K998" i="5" s="1"/>
  <c r="J999" i="5"/>
  <c r="K999" i="5" s="1"/>
  <c r="J1000" i="5"/>
  <c r="K1000" i="5" s="1"/>
  <c r="J1001" i="5"/>
  <c r="K1001" i="5" s="1"/>
  <c r="J1002" i="5"/>
  <c r="K1002" i="5" s="1"/>
  <c r="J1003" i="5"/>
  <c r="K1003" i="5" s="1"/>
  <c r="J1004" i="5"/>
  <c r="K1004" i="5" s="1"/>
  <c r="J1005" i="5"/>
  <c r="K1005" i="5" s="1"/>
  <c r="J1006" i="5"/>
  <c r="K1006" i="5" s="1"/>
  <c r="J1007" i="5"/>
  <c r="K1007" i="5" s="1"/>
  <c r="J1008" i="5"/>
  <c r="K1008" i="5" s="1"/>
  <c r="J1009" i="5"/>
  <c r="K1009" i="5" s="1"/>
  <c r="J1010" i="5"/>
  <c r="K1010" i="5" s="1"/>
  <c r="J1011" i="5"/>
  <c r="K1011" i="5" s="1"/>
  <c r="J1012" i="5"/>
  <c r="K1012" i="5" s="1"/>
  <c r="J1013" i="5"/>
  <c r="K1013" i="5" s="1"/>
  <c r="J1014" i="5"/>
  <c r="K1014" i="5" s="1"/>
  <c r="J1015" i="5"/>
  <c r="K1015" i="5" s="1"/>
  <c r="J1016" i="5"/>
  <c r="K1016" i="5" s="1"/>
  <c r="J1017" i="5"/>
  <c r="K1017" i="5" s="1"/>
  <c r="J1018" i="5"/>
  <c r="K1018" i="5" s="1"/>
  <c r="J1019" i="5"/>
  <c r="K1019" i="5" s="1"/>
  <c r="J1020" i="5"/>
  <c r="K1020" i="5" s="1"/>
  <c r="J1021" i="5"/>
  <c r="K1021" i="5" s="1"/>
  <c r="J1022" i="5"/>
  <c r="K1022" i="5" s="1"/>
  <c r="J1023" i="5"/>
  <c r="K1023" i="5" s="1"/>
  <c r="J1024" i="5"/>
  <c r="K1024" i="5" s="1"/>
  <c r="J1025" i="5"/>
  <c r="K1025" i="5" s="1"/>
  <c r="J1026" i="5"/>
  <c r="K1026" i="5" s="1"/>
  <c r="J1027" i="5"/>
  <c r="K1027" i="5" s="1"/>
  <c r="J1028" i="5"/>
  <c r="K1028" i="5" s="1"/>
  <c r="J1029" i="5"/>
  <c r="K1029" i="5" s="1"/>
  <c r="J1030" i="5"/>
  <c r="K1030" i="5" s="1"/>
  <c r="J1031" i="5"/>
  <c r="K1031" i="5" s="1"/>
  <c r="J1032" i="5"/>
  <c r="K1032" i="5" s="1"/>
  <c r="J1033" i="5"/>
  <c r="K1033" i="5" s="1"/>
  <c r="J1034" i="5"/>
  <c r="K1034" i="5" s="1"/>
  <c r="J1035" i="5"/>
  <c r="K1035" i="5" s="1"/>
  <c r="J1036" i="5"/>
  <c r="K1036" i="5" s="1"/>
  <c r="J1037" i="5"/>
  <c r="K1037" i="5" s="1"/>
  <c r="J1038" i="5"/>
  <c r="K1038" i="5" s="1"/>
  <c r="J1039" i="5"/>
  <c r="K1039" i="5" s="1"/>
  <c r="J1040" i="5"/>
  <c r="K1040" i="5" s="1"/>
  <c r="J1041" i="5"/>
  <c r="K1041" i="5" s="1"/>
  <c r="J1042" i="5"/>
  <c r="K1042" i="5" s="1"/>
  <c r="J1043" i="5"/>
  <c r="K1043" i="5" s="1"/>
  <c r="J1044" i="5"/>
  <c r="K1044" i="5" s="1"/>
  <c r="J1045" i="5"/>
  <c r="K1045" i="5" s="1"/>
  <c r="J1046" i="5"/>
  <c r="K1046" i="5" s="1"/>
  <c r="J1047" i="5"/>
  <c r="K1047" i="5" s="1"/>
  <c r="J1048" i="5"/>
  <c r="K1048" i="5" s="1"/>
  <c r="J1049" i="5"/>
  <c r="K1049" i="5" s="1"/>
  <c r="J1050" i="5"/>
  <c r="K1050" i="5" s="1"/>
  <c r="J1051" i="5"/>
  <c r="K1051" i="5" s="1"/>
  <c r="J1052" i="5"/>
  <c r="K1052" i="5" s="1"/>
  <c r="J1053" i="5"/>
  <c r="K1053" i="5" s="1"/>
  <c r="J1054" i="5"/>
  <c r="K1054" i="5" s="1"/>
  <c r="J1055" i="5"/>
  <c r="K1055" i="5" s="1"/>
  <c r="J1056" i="5"/>
  <c r="K1056" i="5" s="1"/>
  <c r="J1057" i="5"/>
  <c r="K1057" i="5" s="1"/>
  <c r="J1058" i="5"/>
  <c r="K1058" i="5" s="1"/>
  <c r="J1059" i="5"/>
  <c r="K1059" i="5" s="1"/>
  <c r="J1060" i="5"/>
  <c r="K1060" i="5" s="1"/>
  <c r="J1061" i="5"/>
  <c r="K1061" i="5" s="1"/>
  <c r="J1062" i="5"/>
  <c r="K1062" i="5" s="1"/>
  <c r="J1063" i="5"/>
  <c r="K1063" i="5" s="1"/>
  <c r="J1064" i="5"/>
  <c r="K1064" i="5" s="1"/>
  <c r="J1065" i="5"/>
  <c r="K1065" i="5" s="1"/>
  <c r="J1066" i="5"/>
  <c r="K1066" i="5" s="1"/>
  <c r="J1067" i="5"/>
  <c r="K1067" i="5" s="1"/>
  <c r="J1068" i="5"/>
  <c r="K1068" i="5" s="1"/>
  <c r="J1069" i="5"/>
  <c r="K1069" i="5" s="1"/>
  <c r="J1070" i="5"/>
  <c r="K1070" i="5" s="1"/>
  <c r="J1071" i="5"/>
  <c r="K1071" i="5" s="1"/>
  <c r="J1072" i="5"/>
  <c r="K1072" i="5" s="1"/>
  <c r="J1073" i="5"/>
  <c r="K1073" i="5" s="1"/>
  <c r="J1074" i="5"/>
  <c r="K1074" i="5" s="1"/>
  <c r="J1075" i="5"/>
  <c r="K1075" i="5" s="1"/>
  <c r="J1076" i="5"/>
  <c r="K1076" i="5" s="1"/>
  <c r="J1077" i="5"/>
  <c r="K1077" i="5" s="1"/>
  <c r="J1078" i="5"/>
  <c r="K1078" i="5" s="1"/>
  <c r="J1079" i="5"/>
  <c r="K1079" i="5" s="1"/>
  <c r="J1080" i="5"/>
  <c r="K1080" i="5" s="1"/>
  <c r="J1081" i="5"/>
  <c r="K1081" i="5" s="1"/>
  <c r="J1082" i="5"/>
  <c r="K1082" i="5" s="1"/>
  <c r="J1083" i="5"/>
  <c r="K1083" i="5" s="1"/>
  <c r="J1084" i="5"/>
  <c r="K1084" i="5" s="1"/>
  <c r="J1085" i="5"/>
  <c r="K1085" i="5" s="1"/>
  <c r="J1086" i="5"/>
  <c r="K1086" i="5" s="1"/>
  <c r="J1087" i="5"/>
  <c r="K1087" i="5" s="1"/>
  <c r="J1088" i="5"/>
  <c r="K1088" i="5" s="1"/>
  <c r="J1089" i="5"/>
  <c r="K1089" i="5" s="1"/>
  <c r="J1090" i="5"/>
  <c r="K1090" i="5" s="1"/>
  <c r="J1091" i="5"/>
  <c r="K1091" i="5" s="1"/>
  <c r="J1092" i="5"/>
  <c r="K1092" i="5" s="1"/>
  <c r="J1093" i="5"/>
  <c r="K1093" i="5" s="1"/>
  <c r="J1094" i="5"/>
  <c r="K1094" i="5" s="1"/>
  <c r="J1095" i="5"/>
  <c r="K1095" i="5" s="1"/>
  <c r="J1096" i="5"/>
  <c r="K1096" i="5" s="1"/>
  <c r="J1097" i="5"/>
  <c r="K1097" i="5" s="1"/>
  <c r="J1098" i="5"/>
  <c r="K1098" i="5" s="1"/>
  <c r="J1099" i="5"/>
  <c r="K1099" i="5" s="1"/>
  <c r="J1100" i="5"/>
  <c r="K1100" i="5" s="1"/>
  <c r="J1101" i="5"/>
  <c r="K1101" i="5" s="1"/>
  <c r="J1102" i="5"/>
  <c r="K1102" i="5" s="1"/>
  <c r="J1103" i="5"/>
  <c r="K1103" i="5" s="1"/>
  <c r="J1104" i="5"/>
  <c r="K1104" i="5" s="1"/>
  <c r="J1105" i="5"/>
  <c r="K1105" i="5" s="1"/>
  <c r="J1106" i="5"/>
  <c r="K1106" i="5" s="1"/>
  <c r="J1107" i="5"/>
  <c r="K1107" i="5" s="1"/>
  <c r="J1108" i="5"/>
  <c r="K1108" i="5" s="1"/>
  <c r="J1109" i="5"/>
  <c r="K1109" i="5" s="1"/>
  <c r="J1110" i="5"/>
  <c r="K1110" i="5" s="1"/>
  <c r="J1111" i="5"/>
  <c r="K1111" i="5" s="1"/>
  <c r="J1112" i="5"/>
  <c r="K1112" i="5" s="1"/>
  <c r="J1113" i="5"/>
  <c r="K1113" i="5" s="1"/>
  <c r="J1114" i="5"/>
  <c r="K1114" i="5" s="1"/>
  <c r="J1115" i="5"/>
  <c r="K1115" i="5" s="1"/>
  <c r="J1116" i="5"/>
  <c r="K1116" i="5" s="1"/>
  <c r="J1117" i="5"/>
  <c r="K1117" i="5" s="1"/>
  <c r="J1118" i="5"/>
  <c r="K1118" i="5" s="1"/>
  <c r="J1119" i="5"/>
  <c r="K1119" i="5" s="1"/>
  <c r="J1120" i="5"/>
  <c r="K1120" i="5" s="1"/>
  <c r="J1121" i="5"/>
  <c r="K1121" i="5" s="1"/>
  <c r="J1122" i="5"/>
  <c r="K1122" i="5" s="1"/>
  <c r="J1123" i="5"/>
  <c r="K1123" i="5" s="1"/>
  <c r="J1124" i="5"/>
  <c r="K1124" i="5" s="1"/>
  <c r="J1125" i="5"/>
  <c r="K1125" i="5" s="1"/>
  <c r="J1126" i="5"/>
  <c r="K1126" i="5" s="1"/>
  <c r="J1127" i="5"/>
  <c r="K1127" i="5" s="1"/>
  <c r="J1128" i="5"/>
  <c r="K1128" i="5" s="1"/>
  <c r="J1129" i="5"/>
  <c r="K1129" i="5" s="1"/>
  <c r="J1130" i="5"/>
  <c r="K1130" i="5" s="1"/>
  <c r="J1131" i="5"/>
  <c r="K1131" i="5" s="1"/>
  <c r="J1132" i="5"/>
  <c r="K1132" i="5" s="1"/>
  <c r="J1133" i="5"/>
  <c r="K1133" i="5" s="1"/>
  <c r="J1134" i="5"/>
  <c r="K1134" i="5" s="1"/>
  <c r="J1135" i="5"/>
  <c r="K1135" i="5" s="1"/>
  <c r="J1136" i="5"/>
  <c r="K1136" i="5" s="1"/>
  <c r="J1137" i="5"/>
  <c r="K1137" i="5" s="1"/>
  <c r="J1138" i="5"/>
  <c r="K1138" i="5" s="1"/>
  <c r="J1139" i="5"/>
  <c r="K1139" i="5" s="1"/>
  <c r="J1140" i="5"/>
  <c r="K1140" i="5" s="1"/>
  <c r="J1141" i="5"/>
  <c r="K1141" i="5" s="1"/>
  <c r="J1142" i="5"/>
  <c r="K1142" i="5" s="1"/>
  <c r="J1143" i="5"/>
  <c r="K1143" i="5" s="1"/>
  <c r="J1144" i="5"/>
  <c r="K1144" i="5" s="1"/>
  <c r="J1145" i="5"/>
  <c r="K1145" i="5" s="1"/>
  <c r="J1146" i="5"/>
  <c r="K1146" i="5" s="1"/>
  <c r="J1147" i="5"/>
  <c r="K1147" i="5" s="1"/>
  <c r="J1148" i="5"/>
  <c r="K1148" i="5" s="1"/>
  <c r="J1149" i="5"/>
  <c r="K1149" i="5" s="1"/>
  <c r="J1150" i="5"/>
  <c r="K1150" i="5" s="1"/>
  <c r="J1151" i="5"/>
  <c r="K1151" i="5" s="1"/>
  <c r="J1152" i="5"/>
  <c r="K1152" i="5" s="1"/>
  <c r="J1153" i="5"/>
  <c r="K1153" i="5" s="1"/>
  <c r="J1154" i="5"/>
  <c r="K1154" i="5" s="1"/>
  <c r="J1155" i="5"/>
  <c r="K1155" i="5" s="1"/>
  <c r="J1156" i="5"/>
  <c r="K1156" i="5" s="1"/>
  <c r="J1157" i="5"/>
  <c r="K1157" i="5" s="1"/>
  <c r="J1158" i="5"/>
  <c r="K1158" i="5" s="1"/>
  <c r="J1159" i="5"/>
  <c r="K1159" i="5" s="1"/>
  <c r="J1160" i="5"/>
  <c r="K1160" i="5" s="1"/>
  <c r="J1161" i="5"/>
  <c r="K1161" i="5" s="1"/>
  <c r="J1162" i="5"/>
  <c r="K1162" i="5" s="1"/>
  <c r="J1163" i="5"/>
  <c r="K1163" i="5" s="1"/>
  <c r="J1164" i="5"/>
  <c r="K1164" i="5" s="1"/>
  <c r="J1165" i="5"/>
  <c r="K1165" i="5" s="1"/>
  <c r="J1166" i="5"/>
  <c r="K1166" i="5" s="1"/>
  <c r="J1167" i="5"/>
  <c r="K1167" i="5" s="1"/>
  <c r="J1168" i="5"/>
  <c r="K1168" i="5" s="1"/>
  <c r="J1169" i="5"/>
  <c r="K1169" i="5" s="1"/>
  <c r="J1170" i="5"/>
  <c r="K1170" i="5" s="1"/>
  <c r="J1171" i="5"/>
  <c r="K1171" i="5" s="1"/>
  <c r="J1172" i="5"/>
  <c r="K1172" i="5" s="1"/>
  <c r="J1173" i="5"/>
  <c r="K1173" i="5" s="1"/>
  <c r="J1174" i="5"/>
  <c r="K1174" i="5" s="1"/>
  <c r="J1175" i="5"/>
  <c r="K1175" i="5" s="1"/>
  <c r="J1176" i="5"/>
  <c r="K1176" i="5" s="1"/>
  <c r="J1177" i="5"/>
  <c r="K1177" i="5" s="1"/>
  <c r="J1178" i="5"/>
  <c r="K1178" i="5" s="1"/>
  <c r="J1179" i="5"/>
  <c r="K1179" i="5" s="1"/>
  <c r="J1180" i="5"/>
  <c r="K1180" i="5" s="1"/>
  <c r="J1181" i="5"/>
  <c r="K1181" i="5" s="1"/>
  <c r="J1182" i="5"/>
  <c r="K1182" i="5" s="1"/>
  <c r="J1183" i="5"/>
  <c r="K1183" i="5" s="1"/>
  <c r="J1184" i="5"/>
  <c r="K1184" i="5" s="1"/>
  <c r="J1185" i="5"/>
  <c r="K1185" i="5" s="1"/>
  <c r="J1186" i="5"/>
  <c r="K1186" i="5" s="1"/>
  <c r="J1187" i="5"/>
  <c r="K1187" i="5" s="1"/>
  <c r="J1188" i="5"/>
  <c r="K1188" i="5" s="1"/>
  <c r="J1189" i="5"/>
  <c r="K1189" i="5" s="1"/>
  <c r="J1190" i="5"/>
  <c r="K1190" i="5" s="1"/>
  <c r="J1191" i="5"/>
  <c r="K1191" i="5" s="1"/>
  <c r="J1192" i="5"/>
  <c r="K1192" i="5" s="1"/>
  <c r="J1193" i="5"/>
  <c r="K1193" i="5" s="1"/>
  <c r="J1194" i="5"/>
  <c r="K1194" i="5" s="1"/>
  <c r="J1195" i="5"/>
  <c r="K1195" i="5" s="1"/>
  <c r="J1196" i="5"/>
  <c r="K1196" i="5" s="1"/>
  <c r="J1197" i="5"/>
  <c r="K1197" i="5" s="1"/>
  <c r="J1198" i="5"/>
  <c r="K1198" i="5" s="1"/>
  <c r="J1199" i="5"/>
  <c r="K1199" i="5" s="1"/>
  <c r="J1200" i="5"/>
  <c r="K1200" i="5" s="1"/>
  <c r="J1201" i="5"/>
  <c r="K1201" i="5" s="1"/>
  <c r="J1202" i="5"/>
  <c r="K1202" i="5" s="1"/>
  <c r="J1203" i="5"/>
  <c r="K1203" i="5" s="1"/>
  <c r="J1204" i="5"/>
  <c r="K1204" i="5" s="1"/>
  <c r="J1205" i="5"/>
  <c r="K1205" i="5" s="1"/>
  <c r="J1206" i="5"/>
  <c r="K1206" i="5" s="1"/>
  <c r="J1207" i="5"/>
  <c r="K1207" i="5" s="1"/>
  <c r="J1208" i="5"/>
  <c r="K1208" i="5" s="1"/>
  <c r="J1209" i="5"/>
  <c r="K1209" i="5" s="1"/>
  <c r="J1210" i="5"/>
  <c r="K1210" i="5" s="1"/>
  <c r="J1211" i="5"/>
  <c r="K1211" i="5" s="1"/>
  <c r="J1212" i="5"/>
  <c r="K1212" i="5" s="1"/>
  <c r="J1213" i="5"/>
  <c r="K1213" i="5" s="1"/>
  <c r="J1214" i="5"/>
  <c r="K1214" i="5" s="1"/>
  <c r="J1215" i="5"/>
  <c r="K1215" i="5" s="1"/>
  <c r="J1216" i="5"/>
  <c r="K1216" i="5" s="1"/>
  <c r="J1217" i="5"/>
  <c r="K1217" i="5" s="1"/>
  <c r="J1218" i="5"/>
  <c r="K1218" i="5" s="1"/>
  <c r="J1219" i="5"/>
  <c r="K1219" i="5" s="1"/>
  <c r="J1220" i="5"/>
  <c r="K1220" i="5" s="1"/>
  <c r="J1221" i="5"/>
  <c r="K1221" i="5" s="1"/>
  <c r="J1222" i="5"/>
  <c r="K1222" i="5" s="1"/>
  <c r="J1223" i="5"/>
  <c r="K1223" i="5" s="1"/>
  <c r="J1224" i="5"/>
  <c r="K1224" i="5" s="1"/>
  <c r="J1225" i="5"/>
  <c r="K1225" i="5" s="1"/>
  <c r="J1226" i="5"/>
  <c r="K1226" i="5" s="1"/>
  <c r="J1227" i="5"/>
  <c r="K1227" i="5" s="1"/>
  <c r="J1228" i="5"/>
  <c r="K1228" i="5" s="1"/>
  <c r="J1229" i="5"/>
  <c r="K1229" i="5" s="1"/>
  <c r="J1230" i="5"/>
  <c r="K1230" i="5" s="1"/>
  <c r="J1231" i="5"/>
  <c r="K1231" i="5" s="1"/>
  <c r="J1232" i="5"/>
  <c r="K1232" i="5" s="1"/>
  <c r="J1233" i="5"/>
  <c r="K1233" i="5" s="1"/>
  <c r="J1234" i="5"/>
  <c r="K1234" i="5" s="1"/>
  <c r="J1235" i="5"/>
  <c r="K1235" i="5" s="1"/>
  <c r="J1236" i="5"/>
  <c r="K1236" i="5" s="1"/>
  <c r="J1237" i="5"/>
  <c r="K1237" i="5" s="1"/>
  <c r="J1238" i="5"/>
  <c r="K1238" i="5" s="1"/>
  <c r="J1239" i="5"/>
  <c r="K1239" i="5" s="1"/>
  <c r="J1240" i="5"/>
  <c r="K1240" i="5" s="1"/>
  <c r="J1241" i="5"/>
  <c r="K1241" i="5" s="1"/>
  <c r="J1242" i="5"/>
  <c r="K1242" i="5" s="1"/>
  <c r="J1243" i="5"/>
  <c r="K1243" i="5" s="1"/>
  <c r="J1244" i="5"/>
  <c r="K1244" i="5" s="1"/>
  <c r="J1245" i="5"/>
  <c r="K1245" i="5" s="1"/>
  <c r="J1246" i="5"/>
  <c r="K1246" i="5" s="1"/>
  <c r="J1247" i="5"/>
  <c r="K1247" i="5" s="1"/>
  <c r="J1248" i="5"/>
  <c r="K1248" i="5" s="1"/>
  <c r="J1249" i="5"/>
  <c r="K1249" i="5" s="1"/>
  <c r="J1250" i="5"/>
  <c r="K1250" i="5" s="1"/>
  <c r="J1251" i="5"/>
  <c r="K1251" i="5" s="1"/>
  <c r="J1252" i="5"/>
  <c r="K1252" i="5" s="1"/>
  <c r="J1253" i="5"/>
  <c r="K1253" i="5" s="1"/>
  <c r="J1254" i="5"/>
  <c r="K1254" i="5" s="1"/>
  <c r="J1255" i="5"/>
  <c r="K1255" i="5" s="1"/>
  <c r="J1256" i="5"/>
  <c r="K1256" i="5" s="1"/>
  <c r="J1257" i="5"/>
  <c r="K1257" i="5" s="1"/>
  <c r="J1258" i="5"/>
  <c r="K1258" i="5" s="1"/>
  <c r="J1259" i="5"/>
  <c r="K1259" i="5" s="1"/>
  <c r="J1260" i="5"/>
  <c r="K1260" i="5" s="1"/>
  <c r="J1261" i="5"/>
  <c r="K1261" i="5" s="1"/>
  <c r="J1262" i="5"/>
  <c r="K1262" i="5" s="1"/>
  <c r="J1263" i="5"/>
  <c r="K1263" i="5" s="1"/>
  <c r="J1264" i="5"/>
  <c r="K1264" i="5" s="1"/>
  <c r="J1265" i="5"/>
  <c r="K1265" i="5" s="1"/>
  <c r="J1266" i="5"/>
  <c r="K1266" i="5" s="1"/>
  <c r="J1267" i="5"/>
  <c r="K1267" i="5" s="1"/>
  <c r="J1268" i="5"/>
  <c r="K1268" i="5" s="1"/>
  <c r="J1269" i="5"/>
  <c r="K1269" i="5" s="1"/>
  <c r="J1270" i="5"/>
  <c r="K1270" i="5" s="1"/>
  <c r="J1271" i="5"/>
  <c r="K1271" i="5" s="1"/>
  <c r="J1272" i="5"/>
  <c r="K1272" i="5" s="1"/>
  <c r="J1273" i="5"/>
  <c r="K1273" i="5" s="1"/>
  <c r="J1274" i="5"/>
  <c r="K1274" i="5" s="1"/>
  <c r="J1275" i="5"/>
  <c r="K1275" i="5" s="1"/>
  <c r="J1276" i="5"/>
  <c r="K1276" i="5" s="1"/>
  <c r="J1277" i="5"/>
  <c r="K1277" i="5" s="1"/>
  <c r="J1278" i="5"/>
  <c r="K1278" i="5" s="1"/>
  <c r="J1279" i="5"/>
  <c r="K1279" i="5" s="1"/>
  <c r="J1280" i="5"/>
  <c r="K1280" i="5" s="1"/>
  <c r="J1281" i="5"/>
  <c r="K1281" i="5" s="1"/>
  <c r="J1282" i="5"/>
  <c r="K1282" i="5" s="1"/>
  <c r="J1283" i="5"/>
  <c r="K1283" i="5" s="1"/>
  <c r="J1284" i="5"/>
  <c r="K1284" i="5" s="1"/>
  <c r="J1285" i="5"/>
  <c r="K1285" i="5" s="1"/>
  <c r="J1286" i="5"/>
  <c r="K1286" i="5" s="1"/>
  <c r="J1287" i="5"/>
  <c r="K1287" i="5" s="1"/>
  <c r="J1288" i="5"/>
  <c r="K1288" i="5" s="1"/>
  <c r="J1289" i="5"/>
  <c r="K1289" i="5" s="1"/>
  <c r="J1290" i="5"/>
  <c r="K1290" i="5" s="1"/>
  <c r="J1291" i="5"/>
  <c r="K1291" i="5" s="1"/>
  <c r="J2" i="5"/>
  <c r="K2" i="5" s="1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H507" i="28"/>
  <c r="D507" i="28"/>
  <c r="C507" i="28"/>
  <c r="H506" i="28"/>
  <c r="D506" i="28"/>
  <c r="C506" i="28"/>
  <c r="H505" i="28"/>
  <c r="D505" i="28"/>
  <c r="C505" i="28"/>
  <c r="H504" i="28"/>
  <c r="D504" i="28"/>
  <c r="C504" i="28"/>
  <c r="H503" i="28"/>
  <c r="D503" i="28"/>
  <c r="C503" i="28"/>
  <c r="H502" i="28"/>
  <c r="D502" i="28"/>
  <c r="C502" i="28"/>
  <c r="H501" i="28"/>
  <c r="D501" i="28"/>
  <c r="C501" i="28"/>
  <c r="H500" i="28"/>
  <c r="D500" i="28"/>
  <c r="C500" i="28"/>
  <c r="H499" i="28"/>
  <c r="D499" i="28"/>
  <c r="C499" i="28"/>
  <c r="H498" i="28"/>
  <c r="D498" i="28"/>
  <c r="C498" i="28"/>
  <c r="H497" i="28"/>
  <c r="D497" i="28"/>
  <c r="C497" i="28"/>
  <c r="H496" i="28"/>
  <c r="D496" i="28"/>
  <c r="C496" i="28"/>
  <c r="H495" i="28"/>
  <c r="D495" i="28"/>
  <c r="C495" i="28"/>
  <c r="H494" i="28"/>
  <c r="D494" i="28"/>
  <c r="C494" i="28"/>
  <c r="H493" i="28"/>
  <c r="D493" i="28"/>
  <c r="C493" i="28"/>
  <c r="H492" i="28"/>
  <c r="D492" i="28"/>
  <c r="C492" i="28"/>
  <c r="H491" i="28"/>
  <c r="D491" i="28"/>
  <c r="C491" i="28"/>
  <c r="H490" i="28"/>
  <c r="D490" i="28"/>
  <c r="C490" i="28"/>
  <c r="H489" i="28"/>
  <c r="D489" i="28"/>
  <c r="C489" i="28"/>
  <c r="H488" i="28"/>
  <c r="D488" i="28"/>
  <c r="C488" i="28"/>
  <c r="H487" i="28"/>
  <c r="D487" i="28"/>
  <c r="C487" i="28"/>
  <c r="H486" i="28"/>
  <c r="D486" i="28"/>
  <c r="C486" i="28"/>
  <c r="H485" i="28"/>
  <c r="D485" i="28"/>
  <c r="C485" i="28"/>
  <c r="H484" i="28"/>
  <c r="D484" i="28"/>
  <c r="C484" i="28"/>
  <c r="H483" i="28"/>
  <c r="D483" i="28"/>
  <c r="C483" i="28"/>
  <c r="H482" i="28"/>
  <c r="D482" i="28"/>
  <c r="C482" i="28"/>
  <c r="H481" i="28"/>
  <c r="D481" i="28"/>
  <c r="C481" i="28"/>
  <c r="H480" i="28"/>
  <c r="D480" i="28"/>
  <c r="C480" i="28"/>
  <c r="H479" i="28"/>
  <c r="D479" i="28"/>
  <c r="C479" i="28"/>
  <c r="H478" i="28"/>
  <c r="D478" i="28"/>
  <c r="C478" i="28"/>
  <c r="H477" i="28"/>
  <c r="D477" i="28"/>
  <c r="C477" i="28"/>
  <c r="H476" i="28"/>
  <c r="D476" i="28"/>
  <c r="C476" i="28"/>
  <c r="H475" i="28"/>
  <c r="D475" i="28"/>
  <c r="C475" i="28"/>
  <c r="H474" i="28"/>
  <c r="D474" i="28"/>
  <c r="C474" i="28"/>
  <c r="H473" i="28"/>
  <c r="D473" i="28"/>
  <c r="C473" i="28"/>
  <c r="H472" i="28"/>
  <c r="D472" i="28"/>
  <c r="C472" i="28"/>
  <c r="H471" i="28"/>
  <c r="D471" i="28"/>
  <c r="C471" i="28"/>
  <c r="H470" i="28"/>
  <c r="D470" i="28"/>
  <c r="C470" i="28"/>
  <c r="H469" i="28"/>
  <c r="D469" i="28"/>
  <c r="C469" i="28"/>
  <c r="H468" i="28"/>
  <c r="D468" i="28"/>
  <c r="C468" i="28"/>
  <c r="H467" i="28"/>
  <c r="D467" i="28"/>
  <c r="C467" i="28"/>
  <c r="H466" i="28"/>
  <c r="D466" i="28"/>
  <c r="C466" i="28"/>
  <c r="H465" i="28"/>
  <c r="D465" i="28"/>
  <c r="C465" i="28"/>
  <c r="H464" i="28"/>
  <c r="D464" i="28"/>
  <c r="C464" i="28"/>
  <c r="H463" i="28"/>
  <c r="D463" i="28"/>
  <c r="C463" i="28"/>
  <c r="H462" i="28"/>
  <c r="D462" i="28"/>
  <c r="C462" i="28"/>
  <c r="H461" i="28"/>
  <c r="D461" i="28"/>
  <c r="C461" i="28"/>
  <c r="H460" i="28"/>
  <c r="D460" i="28"/>
  <c r="C460" i="28"/>
  <c r="H459" i="28"/>
  <c r="D459" i="28"/>
  <c r="C459" i="28"/>
  <c r="H458" i="28"/>
  <c r="D458" i="28"/>
  <c r="C458" i="28"/>
  <c r="H457" i="28"/>
  <c r="D457" i="28"/>
  <c r="C457" i="28"/>
  <c r="H456" i="28"/>
  <c r="D456" i="28"/>
  <c r="C456" i="28"/>
  <c r="H455" i="28"/>
  <c r="D455" i="28"/>
  <c r="C455" i="28"/>
  <c r="H454" i="28"/>
  <c r="D454" i="28"/>
  <c r="C454" i="28"/>
  <c r="H453" i="28"/>
  <c r="D453" i="28"/>
  <c r="C453" i="28"/>
  <c r="H452" i="28"/>
  <c r="D452" i="28"/>
  <c r="C452" i="28"/>
  <c r="H451" i="28"/>
  <c r="D451" i="28"/>
  <c r="C451" i="28"/>
  <c r="H450" i="28"/>
  <c r="D450" i="28"/>
  <c r="C450" i="28"/>
  <c r="H449" i="28"/>
  <c r="D449" i="28"/>
  <c r="C449" i="28"/>
  <c r="H448" i="28"/>
  <c r="D448" i="28"/>
  <c r="C448" i="28"/>
  <c r="H447" i="28"/>
  <c r="I447" i="28" s="1"/>
  <c r="D447" i="28"/>
  <c r="C447" i="28"/>
  <c r="H446" i="28"/>
  <c r="D446" i="28"/>
  <c r="C446" i="28"/>
  <c r="H445" i="28"/>
  <c r="D445" i="28"/>
  <c r="C445" i="28"/>
  <c r="H444" i="28"/>
  <c r="D444" i="28"/>
  <c r="C444" i="28"/>
  <c r="H443" i="28"/>
  <c r="I443" i="28" s="1"/>
  <c r="D443" i="28"/>
  <c r="C443" i="28"/>
  <c r="H442" i="28"/>
  <c r="D442" i="28"/>
  <c r="C442" i="28"/>
  <c r="H441" i="28"/>
  <c r="D441" i="28"/>
  <c r="C441" i="28"/>
  <c r="H440" i="28"/>
  <c r="D440" i="28"/>
  <c r="C440" i="28"/>
  <c r="H439" i="28"/>
  <c r="I439" i="28" s="1"/>
  <c r="D439" i="28"/>
  <c r="C439" i="28"/>
  <c r="H438" i="28"/>
  <c r="D438" i="28"/>
  <c r="C438" i="28"/>
  <c r="H437" i="28"/>
  <c r="D437" i="28"/>
  <c r="C437" i="28"/>
  <c r="H436" i="28"/>
  <c r="D436" i="28"/>
  <c r="C436" i="28"/>
  <c r="H435" i="28"/>
  <c r="I435" i="28" s="1"/>
  <c r="D435" i="28"/>
  <c r="C435" i="28"/>
  <c r="H434" i="28"/>
  <c r="D434" i="28"/>
  <c r="C434" i="28"/>
  <c r="H433" i="28"/>
  <c r="D433" i="28"/>
  <c r="C433" i="28"/>
  <c r="H432" i="28"/>
  <c r="D432" i="28"/>
  <c r="C432" i="28"/>
  <c r="H431" i="28"/>
  <c r="D431" i="28"/>
  <c r="C431" i="28"/>
  <c r="H430" i="28"/>
  <c r="D430" i="28"/>
  <c r="C430" i="28"/>
  <c r="H429" i="28"/>
  <c r="D429" i="28"/>
  <c r="C429" i="28"/>
  <c r="H428" i="28"/>
  <c r="D428" i="28"/>
  <c r="C428" i="28"/>
  <c r="H427" i="28"/>
  <c r="I427" i="28" s="1"/>
  <c r="D427" i="28"/>
  <c r="C427" i="28"/>
  <c r="H426" i="28"/>
  <c r="D426" i="28"/>
  <c r="C426" i="28"/>
  <c r="H425" i="28"/>
  <c r="D425" i="28"/>
  <c r="C425" i="28"/>
  <c r="H424" i="28"/>
  <c r="D424" i="28"/>
  <c r="C424" i="28"/>
  <c r="H423" i="28"/>
  <c r="D423" i="28"/>
  <c r="C423" i="28"/>
  <c r="H422" i="28"/>
  <c r="D422" i="28"/>
  <c r="C422" i="28"/>
  <c r="H421" i="28"/>
  <c r="D421" i="28"/>
  <c r="C421" i="28"/>
  <c r="H420" i="28"/>
  <c r="D420" i="28"/>
  <c r="C420" i="28"/>
  <c r="H419" i="28"/>
  <c r="I419" i="28" s="1"/>
  <c r="D419" i="28"/>
  <c r="C419" i="28"/>
  <c r="H418" i="28"/>
  <c r="D418" i="28"/>
  <c r="C418" i="28"/>
  <c r="H417" i="28"/>
  <c r="D417" i="28"/>
  <c r="C417" i="28"/>
  <c r="H416" i="28"/>
  <c r="D416" i="28"/>
  <c r="C416" i="28"/>
  <c r="H415" i="28"/>
  <c r="I415" i="28" s="1"/>
  <c r="D415" i="28"/>
  <c r="C415" i="28"/>
  <c r="H414" i="28"/>
  <c r="D414" i="28"/>
  <c r="C414" i="28"/>
  <c r="H413" i="28"/>
  <c r="D413" i="28"/>
  <c r="C413" i="28"/>
  <c r="H412" i="28"/>
  <c r="D412" i="28"/>
  <c r="C412" i="28"/>
  <c r="H411" i="28"/>
  <c r="I411" i="28" s="1"/>
  <c r="D411" i="28"/>
  <c r="C411" i="28"/>
  <c r="H410" i="28"/>
  <c r="D410" i="28"/>
  <c r="C410" i="28"/>
  <c r="H409" i="28"/>
  <c r="D409" i="28"/>
  <c r="C409" i="28"/>
  <c r="H408" i="28"/>
  <c r="D408" i="28"/>
  <c r="C408" i="28"/>
  <c r="H407" i="28"/>
  <c r="I407" i="28" s="1"/>
  <c r="D407" i="28"/>
  <c r="C407" i="28"/>
  <c r="H406" i="28"/>
  <c r="D406" i="28"/>
  <c r="C406" i="28"/>
  <c r="H405" i="28"/>
  <c r="D405" i="28"/>
  <c r="C405" i="28"/>
  <c r="H404" i="28"/>
  <c r="D404" i="28"/>
  <c r="C404" i="28"/>
  <c r="H403" i="28"/>
  <c r="I403" i="28" s="1"/>
  <c r="D403" i="28"/>
  <c r="C403" i="28"/>
  <c r="H402" i="28"/>
  <c r="D402" i="28"/>
  <c r="C402" i="28"/>
  <c r="H401" i="28"/>
  <c r="D401" i="28"/>
  <c r="C401" i="28"/>
  <c r="H400" i="28"/>
  <c r="D400" i="28"/>
  <c r="C400" i="28"/>
  <c r="H399" i="28"/>
  <c r="I399" i="28" s="1"/>
  <c r="D399" i="28"/>
  <c r="C399" i="28"/>
  <c r="H398" i="28"/>
  <c r="D398" i="28"/>
  <c r="C398" i="28"/>
  <c r="H397" i="28"/>
  <c r="D397" i="28"/>
  <c r="C397" i="28"/>
  <c r="H396" i="28"/>
  <c r="D396" i="28"/>
  <c r="C396" i="28"/>
  <c r="H395" i="28"/>
  <c r="I395" i="28" s="1"/>
  <c r="D395" i="28"/>
  <c r="C395" i="28"/>
  <c r="H394" i="28"/>
  <c r="D394" i="28"/>
  <c r="C394" i="28"/>
  <c r="H393" i="28"/>
  <c r="D393" i="28"/>
  <c r="C393" i="28"/>
  <c r="H392" i="28"/>
  <c r="D392" i="28"/>
  <c r="C392" i="28"/>
  <c r="H391" i="28"/>
  <c r="I391" i="28" s="1"/>
  <c r="D391" i="28"/>
  <c r="C391" i="28"/>
  <c r="H390" i="28"/>
  <c r="D390" i="28"/>
  <c r="C390" i="28"/>
  <c r="H389" i="28"/>
  <c r="D389" i="28"/>
  <c r="C389" i="28"/>
  <c r="H388" i="28"/>
  <c r="D388" i="28"/>
  <c r="C388" i="28"/>
  <c r="H387" i="28"/>
  <c r="I387" i="28" s="1"/>
  <c r="D387" i="28"/>
  <c r="C387" i="28"/>
  <c r="H386" i="28"/>
  <c r="D386" i="28"/>
  <c r="C386" i="28"/>
  <c r="H385" i="28"/>
  <c r="D385" i="28"/>
  <c r="C385" i="28"/>
  <c r="H384" i="28"/>
  <c r="D384" i="28"/>
  <c r="C384" i="28"/>
  <c r="H383" i="28"/>
  <c r="I383" i="28" s="1"/>
  <c r="D383" i="28"/>
  <c r="C383" i="28"/>
  <c r="H382" i="28"/>
  <c r="D382" i="28"/>
  <c r="C382" i="28"/>
  <c r="H381" i="28"/>
  <c r="D381" i="28"/>
  <c r="C381" i="28"/>
  <c r="H380" i="28"/>
  <c r="D380" i="28"/>
  <c r="C380" i="28"/>
  <c r="H379" i="28"/>
  <c r="I379" i="28" s="1"/>
  <c r="D379" i="28"/>
  <c r="C379" i="28"/>
  <c r="H378" i="28"/>
  <c r="D378" i="28"/>
  <c r="C378" i="28"/>
  <c r="H377" i="28"/>
  <c r="D377" i="28"/>
  <c r="C377" i="28"/>
  <c r="H376" i="28"/>
  <c r="D376" i="28"/>
  <c r="C376" i="28"/>
  <c r="H375" i="28"/>
  <c r="I375" i="28" s="1"/>
  <c r="D375" i="28"/>
  <c r="C375" i="28"/>
  <c r="H374" i="28"/>
  <c r="D374" i="28"/>
  <c r="C374" i="28"/>
  <c r="H373" i="28"/>
  <c r="D373" i="28"/>
  <c r="C373" i="28"/>
  <c r="H372" i="28"/>
  <c r="D372" i="28"/>
  <c r="C372" i="28"/>
  <c r="H371" i="28"/>
  <c r="I371" i="28" s="1"/>
  <c r="D371" i="28"/>
  <c r="C371" i="28"/>
  <c r="H370" i="28"/>
  <c r="D370" i="28"/>
  <c r="C370" i="28"/>
  <c r="H369" i="28"/>
  <c r="D369" i="28"/>
  <c r="C369" i="28"/>
  <c r="H368" i="28"/>
  <c r="D368" i="28"/>
  <c r="C368" i="28"/>
  <c r="H367" i="28"/>
  <c r="I367" i="28" s="1"/>
  <c r="D367" i="28"/>
  <c r="C367" i="28"/>
  <c r="H366" i="28"/>
  <c r="D366" i="28"/>
  <c r="C366" i="28"/>
  <c r="H365" i="28"/>
  <c r="I365" i="28" s="1"/>
  <c r="D365" i="28"/>
  <c r="C365" i="28"/>
  <c r="H364" i="28"/>
  <c r="I364" i="28" s="1"/>
  <c r="D364" i="28"/>
  <c r="C364" i="28"/>
  <c r="H363" i="28"/>
  <c r="I363" i="28" s="1"/>
  <c r="D363" i="28"/>
  <c r="C363" i="28"/>
  <c r="H362" i="28"/>
  <c r="D362" i="28"/>
  <c r="C362" i="28"/>
  <c r="H361" i="28"/>
  <c r="I361" i="28" s="1"/>
  <c r="D361" i="28"/>
  <c r="C361" i="28"/>
  <c r="H360" i="28"/>
  <c r="D360" i="28"/>
  <c r="C360" i="28"/>
  <c r="H359" i="28"/>
  <c r="I359" i="28" s="1"/>
  <c r="D359" i="28"/>
  <c r="C359" i="28"/>
  <c r="H358" i="28"/>
  <c r="D358" i="28"/>
  <c r="C358" i="28"/>
  <c r="H357" i="28"/>
  <c r="D357" i="28"/>
  <c r="C357" i="28"/>
  <c r="H356" i="28"/>
  <c r="D356" i="28"/>
  <c r="C356" i="28"/>
  <c r="H355" i="28"/>
  <c r="I355" i="28" s="1"/>
  <c r="D355" i="28"/>
  <c r="C355" i="28"/>
  <c r="H354" i="28"/>
  <c r="D354" i="28"/>
  <c r="C354" i="28"/>
  <c r="H353" i="28"/>
  <c r="D353" i="28"/>
  <c r="C353" i="28"/>
  <c r="H352" i="28"/>
  <c r="D352" i="28"/>
  <c r="C352" i="28"/>
  <c r="H351" i="28"/>
  <c r="I351" i="28" s="1"/>
  <c r="D351" i="28"/>
  <c r="C351" i="28"/>
  <c r="H350" i="28"/>
  <c r="D350" i="28"/>
  <c r="C350" i="28"/>
  <c r="H349" i="28"/>
  <c r="D349" i="28"/>
  <c r="C349" i="28"/>
  <c r="H348" i="28"/>
  <c r="D348" i="28"/>
  <c r="C348" i="28"/>
  <c r="H347" i="28"/>
  <c r="I347" i="28" s="1"/>
  <c r="D347" i="28"/>
  <c r="C347" i="28"/>
  <c r="H346" i="28"/>
  <c r="D346" i="28"/>
  <c r="C346" i="28"/>
  <c r="H345" i="28"/>
  <c r="D345" i="28"/>
  <c r="C345" i="28"/>
  <c r="H344" i="28"/>
  <c r="D344" i="28"/>
  <c r="C344" i="28"/>
  <c r="H343" i="28"/>
  <c r="I343" i="28" s="1"/>
  <c r="D343" i="28"/>
  <c r="C343" i="28"/>
  <c r="H342" i="28"/>
  <c r="D342" i="28"/>
  <c r="C342" i="28"/>
  <c r="H341" i="28"/>
  <c r="D341" i="28"/>
  <c r="C341" i="28"/>
  <c r="H340" i="28"/>
  <c r="D340" i="28"/>
  <c r="C340" i="28"/>
  <c r="H339" i="28"/>
  <c r="I339" i="28" s="1"/>
  <c r="D339" i="28"/>
  <c r="C339" i="28"/>
  <c r="H338" i="28"/>
  <c r="D338" i="28"/>
  <c r="C338" i="28"/>
  <c r="H337" i="28"/>
  <c r="D337" i="28"/>
  <c r="C337" i="28"/>
  <c r="H336" i="28"/>
  <c r="D336" i="28"/>
  <c r="C336" i="28"/>
  <c r="H335" i="28"/>
  <c r="I335" i="28" s="1"/>
  <c r="D335" i="28"/>
  <c r="C335" i="28"/>
  <c r="H334" i="28"/>
  <c r="D334" i="28"/>
  <c r="C334" i="28"/>
  <c r="H333" i="28"/>
  <c r="I333" i="28" s="1"/>
  <c r="D333" i="28"/>
  <c r="C333" i="28"/>
  <c r="H332" i="28"/>
  <c r="I332" i="28" s="1"/>
  <c r="D332" i="28"/>
  <c r="C332" i="28"/>
  <c r="H331" i="28"/>
  <c r="I331" i="28" s="1"/>
  <c r="D331" i="28"/>
  <c r="C331" i="28"/>
  <c r="H330" i="28"/>
  <c r="D330" i="28"/>
  <c r="C330" i="28"/>
  <c r="H329" i="28"/>
  <c r="I329" i="28" s="1"/>
  <c r="D329" i="28"/>
  <c r="C329" i="28"/>
  <c r="H328" i="28"/>
  <c r="D328" i="28"/>
  <c r="C328" i="28"/>
  <c r="H327" i="28"/>
  <c r="I327" i="28" s="1"/>
  <c r="D327" i="28"/>
  <c r="C327" i="28"/>
  <c r="H326" i="28"/>
  <c r="D326" i="28"/>
  <c r="C326" i="28"/>
  <c r="H325" i="28"/>
  <c r="D325" i="28"/>
  <c r="C325" i="28"/>
  <c r="H324" i="28"/>
  <c r="D324" i="28"/>
  <c r="C324" i="28"/>
  <c r="H323" i="28"/>
  <c r="I323" i="28" s="1"/>
  <c r="D323" i="28"/>
  <c r="C323" i="28"/>
  <c r="H322" i="28"/>
  <c r="D322" i="28"/>
  <c r="C322" i="28"/>
  <c r="H321" i="28"/>
  <c r="D321" i="28"/>
  <c r="C321" i="28"/>
  <c r="H320" i="28"/>
  <c r="D320" i="28"/>
  <c r="C320" i="28"/>
  <c r="H319" i="28"/>
  <c r="I319" i="28" s="1"/>
  <c r="D319" i="28"/>
  <c r="C319" i="28"/>
  <c r="H318" i="28"/>
  <c r="D318" i="28"/>
  <c r="C318" i="28"/>
  <c r="H317" i="28"/>
  <c r="D317" i="28"/>
  <c r="C317" i="28"/>
  <c r="H316" i="28"/>
  <c r="D316" i="28"/>
  <c r="C316" i="28"/>
  <c r="H315" i="28"/>
  <c r="I315" i="28" s="1"/>
  <c r="D315" i="28"/>
  <c r="C315" i="28"/>
  <c r="H314" i="28"/>
  <c r="D314" i="28"/>
  <c r="C314" i="28"/>
  <c r="H313" i="28"/>
  <c r="D313" i="28"/>
  <c r="C313" i="28"/>
  <c r="H312" i="28"/>
  <c r="D312" i="28"/>
  <c r="C312" i="28"/>
  <c r="H311" i="28"/>
  <c r="I311" i="28" s="1"/>
  <c r="D311" i="28"/>
  <c r="C311" i="28"/>
  <c r="H310" i="28"/>
  <c r="D310" i="28"/>
  <c r="C310" i="28"/>
  <c r="H309" i="28"/>
  <c r="D309" i="28"/>
  <c r="C309" i="28"/>
  <c r="H308" i="28"/>
  <c r="D308" i="28"/>
  <c r="C308" i="28"/>
  <c r="H307" i="28"/>
  <c r="D307" i="28"/>
  <c r="C307" i="28"/>
  <c r="H306" i="28"/>
  <c r="D306" i="28"/>
  <c r="C306" i="28"/>
  <c r="H305" i="28"/>
  <c r="D305" i="28"/>
  <c r="C305" i="28"/>
  <c r="H304" i="28"/>
  <c r="D304" i="28"/>
  <c r="C304" i="28"/>
  <c r="H303" i="28"/>
  <c r="I303" i="28" s="1"/>
  <c r="D303" i="28"/>
  <c r="C303" i="28"/>
  <c r="H302" i="28"/>
  <c r="D302" i="28"/>
  <c r="C302" i="28"/>
  <c r="H301" i="28"/>
  <c r="I301" i="28" s="1"/>
  <c r="D301" i="28"/>
  <c r="C301" i="28"/>
  <c r="H300" i="28"/>
  <c r="I300" i="28" s="1"/>
  <c r="D300" i="28"/>
  <c r="C300" i="28"/>
  <c r="H299" i="28"/>
  <c r="D299" i="28"/>
  <c r="C299" i="28"/>
  <c r="H298" i="28"/>
  <c r="D298" i="28"/>
  <c r="C298" i="28"/>
  <c r="H297" i="28"/>
  <c r="I297" i="28" s="1"/>
  <c r="D297" i="28"/>
  <c r="C297" i="28"/>
  <c r="H296" i="28"/>
  <c r="D296" i="28"/>
  <c r="C296" i="28"/>
  <c r="H295" i="28"/>
  <c r="I295" i="28" s="1"/>
  <c r="D295" i="28"/>
  <c r="C295" i="28"/>
  <c r="H294" i="28"/>
  <c r="D294" i="28"/>
  <c r="C294" i="28"/>
  <c r="H293" i="28"/>
  <c r="D293" i="28"/>
  <c r="C293" i="28"/>
  <c r="H292" i="28"/>
  <c r="D292" i="28"/>
  <c r="C292" i="28"/>
  <c r="H291" i="28"/>
  <c r="D291" i="28"/>
  <c r="C291" i="28"/>
  <c r="H290" i="28"/>
  <c r="D290" i="28"/>
  <c r="C290" i="28"/>
  <c r="H289" i="28"/>
  <c r="D289" i="28"/>
  <c r="C289" i="28"/>
  <c r="H288" i="28"/>
  <c r="D288" i="28"/>
  <c r="C288" i="28"/>
  <c r="H287" i="28"/>
  <c r="I287" i="28" s="1"/>
  <c r="D287" i="28"/>
  <c r="C287" i="28"/>
  <c r="H286" i="28"/>
  <c r="D286" i="28"/>
  <c r="C286" i="28"/>
  <c r="H285" i="28"/>
  <c r="D285" i="28"/>
  <c r="C285" i="28"/>
  <c r="H284" i="28"/>
  <c r="D284" i="28"/>
  <c r="C284" i="28"/>
  <c r="H283" i="28"/>
  <c r="D283" i="28"/>
  <c r="C283" i="28"/>
  <c r="H282" i="28"/>
  <c r="D282" i="28"/>
  <c r="C282" i="28"/>
  <c r="H281" i="28"/>
  <c r="I281" i="28" s="1"/>
  <c r="D281" i="28"/>
  <c r="C281" i="28"/>
  <c r="H280" i="28"/>
  <c r="D280" i="28"/>
  <c r="C280" i="28"/>
  <c r="H279" i="28"/>
  <c r="I279" i="28" s="1"/>
  <c r="D279" i="28"/>
  <c r="C279" i="28"/>
  <c r="H278" i="28"/>
  <c r="D278" i="28"/>
  <c r="C278" i="28"/>
  <c r="H277" i="28"/>
  <c r="D277" i="28"/>
  <c r="C277" i="28"/>
  <c r="H276" i="28"/>
  <c r="D276" i="28"/>
  <c r="C276" i="28"/>
  <c r="H275" i="28"/>
  <c r="D275" i="28"/>
  <c r="C275" i="28"/>
  <c r="H274" i="28"/>
  <c r="D274" i="28"/>
  <c r="C274" i="28"/>
  <c r="H273" i="28"/>
  <c r="D273" i="28"/>
  <c r="C273" i="28"/>
  <c r="H272" i="28"/>
  <c r="D272" i="28"/>
  <c r="C272" i="28"/>
  <c r="H271" i="28"/>
  <c r="I271" i="28" s="1"/>
  <c r="D271" i="28"/>
  <c r="C271" i="28"/>
  <c r="H270" i="28"/>
  <c r="D270" i="28"/>
  <c r="C270" i="28"/>
  <c r="H269" i="28"/>
  <c r="D269" i="28"/>
  <c r="C269" i="28"/>
  <c r="H268" i="28"/>
  <c r="D268" i="28"/>
  <c r="C268" i="28"/>
  <c r="H267" i="28"/>
  <c r="I267" i="28" s="1"/>
  <c r="D267" i="28"/>
  <c r="C267" i="28"/>
  <c r="H266" i="28"/>
  <c r="D266" i="28"/>
  <c r="C266" i="28"/>
  <c r="H265" i="28"/>
  <c r="D265" i="28"/>
  <c r="C265" i="28"/>
  <c r="H264" i="28"/>
  <c r="D264" i="28"/>
  <c r="C264" i="28"/>
  <c r="H263" i="28"/>
  <c r="I263" i="28" s="1"/>
  <c r="D263" i="28"/>
  <c r="C263" i="28"/>
  <c r="H262" i="28"/>
  <c r="D262" i="28"/>
  <c r="C262" i="28"/>
  <c r="H261" i="28"/>
  <c r="D261" i="28"/>
  <c r="C261" i="28"/>
  <c r="H260" i="28"/>
  <c r="D260" i="28"/>
  <c r="C260" i="28"/>
  <c r="H259" i="28"/>
  <c r="I259" i="28" s="1"/>
  <c r="D259" i="28"/>
  <c r="C259" i="28"/>
  <c r="H258" i="28"/>
  <c r="D258" i="28"/>
  <c r="C258" i="28"/>
  <c r="H257" i="28"/>
  <c r="D257" i="28"/>
  <c r="C257" i="28"/>
  <c r="H256" i="28"/>
  <c r="D256" i="28"/>
  <c r="C256" i="28"/>
  <c r="H255" i="28"/>
  <c r="I255" i="28" s="1"/>
  <c r="D255" i="28"/>
  <c r="C255" i="28"/>
  <c r="H254" i="28"/>
  <c r="D254" i="28"/>
  <c r="C254" i="28"/>
  <c r="H253" i="28"/>
  <c r="D253" i="28"/>
  <c r="C253" i="28"/>
  <c r="H252" i="28"/>
  <c r="D252" i="28"/>
  <c r="C252" i="28"/>
  <c r="H251" i="28"/>
  <c r="I251" i="28" s="1"/>
  <c r="D251" i="28"/>
  <c r="C251" i="28"/>
  <c r="H250" i="28"/>
  <c r="D250" i="28"/>
  <c r="C250" i="28"/>
  <c r="H249" i="28"/>
  <c r="D249" i="28"/>
  <c r="C249" i="28"/>
  <c r="H248" i="28"/>
  <c r="D248" i="28"/>
  <c r="C248" i="28"/>
  <c r="H247" i="28"/>
  <c r="I247" i="28" s="1"/>
  <c r="D247" i="28"/>
  <c r="C247" i="28"/>
  <c r="H246" i="28"/>
  <c r="D246" i="28"/>
  <c r="C246" i="28"/>
  <c r="H245" i="28"/>
  <c r="D245" i="28"/>
  <c r="C245" i="28"/>
  <c r="H244" i="28"/>
  <c r="D244" i="28"/>
  <c r="C244" i="28"/>
  <c r="H243" i="28"/>
  <c r="I243" i="28" s="1"/>
  <c r="D243" i="28"/>
  <c r="C243" i="28"/>
  <c r="H242" i="28"/>
  <c r="D242" i="28"/>
  <c r="C242" i="28"/>
  <c r="H241" i="28"/>
  <c r="D241" i="28"/>
  <c r="C241" i="28"/>
  <c r="H240" i="28"/>
  <c r="D240" i="28"/>
  <c r="C240" i="28"/>
  <c r="H239" i="28"/>
  <c r="I239" i="28" s="1"/>
  <c r="D239" i="28"/>
  <c r="C239" i="28"/>
  <c r="H238" i="28"/>
  <c r="D238" i="28"/>
  <c r="C238" i="28"/>
  <c r="H237" i="28"/>
  <c r="D237" i="28"/>
  <c r="C237" i="28"/>
  <c r="H236" i="28"/>
  <c r="D236" i="28"/>
  <c r="C236" i="28"/>
  <c r="H235" i="28"/>
  <c r="I235" i="28" s="1"/>
  <c r="D235" i="28"/>
  <c r="C235" i="28"/>
  <c r="H234" i="28"/>
  <c r="D234" i="28"/>
  <c r="C234" i="28"/>
  <c r="H233" i="28"/>
  <c r="D233" i="28"/>
  <c r="C233" i="28"/>
  <c r="H232" i="28"/>
  <c r="D232" i="28"/>
  <c r="C232" i="28"/>
  <c r="H231" i="28"/>
  <c r="I231" i="28" s="1"/>
  <c r="D231" i="28"/>
  <c r="C231" i="28"/>
  <c r="H230" i="28"/>
  <c r="D230" i="28"/>
  <c r="C230" i="28"/>
  <c r="H229" i="28"/>
  <c r="D229" i="28"/>
  <c r="C229" i="28"/>
  <c r="H228" i="28"/>
  <c r="D228" i="28"/>
  <c r="C228" i="28"/>
  <c r="H227" i="28"/>
  <c r="I227" i="28" s="1"/>
  <c r="D227" i="28"/>
  <c r="C227" i="28"/>
  <c r="H226" i="28"/>
  <c r="D226" i="28"/>
  <c r="C226" i="28"/>
  <c r="H225" i="28"/>
  <c r="D225" i="28"/>
  <c r="C225" i="28"/>
  <c r="H224" i="28"/>
  <c r="D224" i="28"/>
  <c r="C224" i="28"/>
  <c r="H223" i="28"/>
  <c r="I223" i="28" s="1"/>
  <c r="D223" i="28"/>
  <c r="C223" i="28"/>
  <c r="H222" i="28"/>
  <c r="D222" i="28"/>
  <c r="C222" i="28"/>
  <c r="H221" i="28"/>
  <c r="D221" i="28"/>
  <c r="C221" i="28"/>
  <c r="H220" i="28"/>
  <c r="D220" i="28"/>
  <c r="C220" i="28"/>
  <c r="H219" i="28"/>
  <c r="I219" i="28" s="1"/>
  <c r="D219" i="28"/>
  <c r="C219" i="28"/>
  <c r="H218" i="28"/>
  <c r="D218" i="28"/>
  <c r="C218" i="28"/>
  <c r="H217" i="28"/>
  <c r="D217" i="28"/>
  <c r="C217" i="28"/>
  <c r="H216" i="28"/>
  <c r="D216" i="28"/>
  <c r="C216" i="28"/>
  <c r="H215" i="28"/>
  <c r="I215" i="28" s="1"/>
  <c r="D215" i="28"/>
  <c r="C215" i="28"/>
  <c r="H214" i="28"/>
  <c r="D214" i="28"/>
  <c r="C214" i="28"/>
  <c r="H213" i="28"/>
  <c r="D213" i="28"/>
  <c r="C213" i="28"/>
  <c r="H212" i="28"/>
  <c r="D212" i="28"/>
  <c r="C212" i="28"/>
  <c r="H211" i="28"/>
  <c r="I211" i="28" s="1"/>
  <c r="D211" i="28"/>
  <c r="C211" i="28"/>
  <c r="H210" i="28"/>
  <c r="D210" i="28"/>
  <c r="C210" i="28"/>
  <c r="H209" i="28"/>
  <c r="I209" i="28" s="1"/>
  <c r="D209" i="28"/>
  <c r="C209" i="28"/>
  <c r="H208" i="28"/>
  <c r="D208" i="28"/>
  <c r="C208" i="28"/>
  <c r="H207" i="28"/>
  <c r="I207" i="28" s="1"/>
  <c r="D207" i="28"/>
  <c r="C207" i="28"/>
  <c r="H206" i="28"/>
  <c r="D206" i="28"/>
  <c r="C206" i="28"/>
  <c r="H205" i="28"/>
  <c r="D205" i="28"/>
  <c r="C205" i="28"/>
  <c r="H204" i="28"/>
  <c r="D204" i="28"/>
  <c r="C204" i="28"/>
  <c r="H203" i="28"/>
  <c r="I203" i="28" s="1"/>
  <c r="D203" i="28"/>
  <c r="C203" i="28"/>
  <c r="H202" i="28"/>
  <c r="D202" i="28"/>
  <c r="C202" i="28"/>
  <c r="H201" i="28"/>
  <c r="D201" i="28"/>
  <c r="C201" i="28"/>
  <c r="H200" i="28"/>
  <c r="D200" i="28"/>
  <c r="C200" i="28"/>
  <c r="H199" i="28"/>
  <c r="I199" i="28" s="1"/>
  <c r="D199" i="28"/>
  <c r="C199" i="28"/>
  <c r="H198" i="28"/>
  <c r="D198" i="28"/>
  <c r="C198" i="28"/>
  <c r="H197" i="28"/>
  <c r="D197" i="28"/>
  <c r="C197" i="28"/>
  <c r="H196" i="28"/>
  <c r="D196" i="28"/>
  <c r="C196" i="28"/>
  <c r="H195" i="28"/>
  <c r="I195" i="28" s="1"/>
  <c r="D195" i="28"/>
  <c r="C195" i="28"/>
  <c r="H194" i="28"/>
  <c r="D194" i="28"/>
  <c r="C194" i="28"/>
  <c r="H193" i="28"/>
  <c r="D193" i="28"/>
  <c r="C193" i="28"/>
  <c r="H192" i="28"/>
  <c r="D192" i="28"/>
  <c r="C192" i="28"/>
  <c r="H191" i="28"/>
  <c r="I191" i="28" s="1"/>
  <c r="D191" i="28"/>
  <c r="C191" i="28"/>
  <c r="H190" i="28"/>
  <c r="D190" i="28"/>
  <c r="C190" i="28"/>
  <c r="H189" i="28"/>
  <c r="D189" i="28"/>
  <c r="C189" i="28"/>
  <c r="H188" i="28"/>
  <c r="I188" i="28" s="1"/>
  <c r="D188" i="28"/>
  <c r="C188" i="28"/>
  <c r="H187" i="28"/>
  <c r="I187" i="28" s="1"/>
  <c r="D187" i="28"/>
  <c r="C187" i="28"/>
  <c r="H186" i="28"/>
  <c r="I186" i="28" s="1"/>
  <c r="D186" i="28"/>
  <c r="C186" i="28"/>
  <c r="H185" i="28"/>
  <c r="D185" i="28"/>
  <c r="C185" i="28"/>
  <c r="H184" i="28"/>
  <c r="I184" i="28" s="1"/>
  <c r="D184" i="28"/>
  <c r="C184" i="28"/>
  <c r="H183" i="28"/>
  <c r="D183" i="28"/>
  <c r="C183" i="28"/>
  <c r="H182" i="28"/>
  <c r="I182" i="28" s="1"/>
  <c r="D182" i="28"/>
  <c r="C182" i="28"/>
  <c r="H181" i="28"/>
  <c r="D181" i="28"/>
  <c r="C181" i="28"/>
  <c r="H180" i="28"/>
  <c r="I180" i="28" s="1"/>
  <c r="D180" i="28"/>
  <c r="C180" i="28"/>
  <c r="H179" i="28"/>
  <c r="I179" i="28" s="1"/>
  <c r="D179" i="28"/>
  <c r="C179" i="28"/>
  <c r="H178" i="28"/>
  <c r="I178" i="28" s="1"/>
  <c r="D178" i="28"/>
  <c r="C178" i="28"/>
  <c r="H177" i="28"/>
  <c r="D177" i="28"/>
  <c r="C177" i="28"/>
  <c r="H176" i="28"/>
  <c r="I176" i="28" s="1"/>
  <c r="D176" i="28"/>
  <c r="C176" i="28"/>
  <c r="H175" i="28"/>
  <c r="D175" i="28"/>
  <c r="C175" i="28"/>
  <c r="H174" i="28"/>
  <c r="I174" i="28" s="1"/>
  <c r="D174" i="28"/>
  <c r="C174" i="28"/>
  <c r="H173" i="28"/>
  <c r="D173" i="28"/>
  <c r="C173" i="28"/>
  <c r="H172" i="28"/>
  <c r="I172" i="28" s="1"/>
  <c r="D172" i="28"/>
  <c r="C172" i="28"/>
  <c r="H171" i="28"/>
  <c r="I171" i="28" s="1"/>
  <c r="D171" i="28"/>
  <c r="C171" i="28"/>
  <c r="H170" i="28"/>
  <c r="I170" i="28" s="1"/>
  <c r="D170" i="28"/>
  <c r="C170" i="28"/>
  <c r="H169" i="28"/>
  <c r="D169" i="28"/>
  <c r="C169" i="28"/>
  <c r="H168" i="28"/>
  <c r="I168" i="28" s="1"/>
  <c r="D168" i="28"/>
  <c r="C168" i="28"/>
  <c r="H167" i="28"/>
  <c r="D167" i="28"/>
  <c r="C167" i="28"/>
  <c r="H166" i="28"/>
  <c r="I166" i="28" s="1"/>
  <c r="D166" i="28"/>
  <c r="C166" i="28"/>
  <c r="H165" i="28"/>
  <c r="D165" i="28"/>
  <c r="C165" i="28"/>
  <c r="H164" i="28"/>
  <c r="I164" i="28" s="1"/>
  <c r="D164" i="28"/>
  <c r="C164" i="28"/>
  <c r="H163" i="28"/>
  <c r="I163" i="28" s="1"/>
  <c r="D163" i="28"/>
  <c r="C163" i="28"/>
  <c r="H162" i="28"/>
  <c r="I162" i="28" s="1"/>
  <c r="D162" i="28"/>
  <c r="C162" i="28"/>
  <c r="H161" i="28"/>
  <c r="D161" i="28"/>
  <c r="C161" i="28"/>
  <c r="H160" i="28"/>
  <c r="I160" i="28" s="1"/>
  <c r="D160" i="28"/>
  <c r="C160" i="28"/>
  <c r="H159" i="28"/>
  <c r="D159" i="28"/>
  <c r="C159" i="28"/>
  <c r="H158" i="28"/>
  <c r="I158" i="28" s="1"/>
  <c r="D158" i="28"/>
  <c r="C158" i="28"/>
  <c r="H157" i="28"/>
  <c r="D157" i="28"/>
  <c r="C157" i="28"/>
  <c r="H156" i="28"/>
  <c r="I156" i="28" s="1"/>
  <c r="D156" i="28"/>
  <c r="C156" i="28"/>
  <c r="H155" i="28"/>
  <c r="I155" i="28" s="1"/>
  <c r="D155" i="28"/>
  <c r="C155" i="28"/>
  <c r="H154" i="28"/>
  <c r="I154" i="28" s="1"/>
  <c r="D154" i="28"/>
  <c r="C154" i="28"/>
  <c r="H153" i="28"/>
  <c r="D153" i="28"/>
  <c r="C153" i="28"/>
  <c r="H152" i="28"/>
  <c r="I152" i="28" s="1"/>
  <c r="D152" i="28"/>
  <c r="C152" i="28"/>
  <c r="H151" i="28"/>
  <c r="D151" i="28"/>
  <c r="C151" i="28"/>
  <c r="H150" i="28"/>
  <c r="I150" i="28" s="1"/>
  <c r="D150" i="28"/>
  <c r="C150" i="28"/>
  <c r="H149" i="28"/>
  <c r="D149" i="28"/>
  <c r="C149" i="28"/>
  <c r="H148" i="28"/>
  <c r="I148" i="28" s="1"/>
  <c r="D148" i="28"/>
  <c r="C148" i="28"/>
  <c r="H147" i="28"/>
  <c r="I147" i="28" s="1"/>
  <c r="D147" i="28"/>
  <c r="C147" i="28"/>
  <c r="H146" i="28"/>
  <c r="I146" i="28" s="1"/>
  <c r="D146" i="28"/>
  <c r="C146" i="28"/>
  <c r="H145" i="28"/>
  <c r="D145" i="28"/>
  <c r="C145" i="28"/>
  <c r="H144" i="28"/>
  <c r="I144" i="28" s="1"/>
  <c r="D144" i="28"/>
  <c r="C144" i="28"/>
  <c r="H143" i="28"/>
  <c r="D143" i="28"/>
  <c r="C143" i="28"/>
  <c r="H142" i="28"/>
  <c r="I142" i="28" s="1"/>
  <c r="D142" i="28"/>
  <c r="C142" i="28"/>
  <c r="H141" i="28"/>
  <c r="D141" i="28"/>
  <c r="C141" i="28"/>
  <c r="H140" i="28"/>
  <c r="I140" i="28" s="1"/>
  <c r="D140" i="28"/>
  <c r="C140" i="28"/>
  <c r="H139" i="28"/>
  <c r="I139" i="28" s="1"/>
  <c r="D139" i="28"/>
  <c r="C139" i="28"/>
  <c r="H138" i="28"/>
  <c r="I138" i="28" s="1"/>
  <c r="D138" i="28"/>
  <c r="C138" i="28"/>
  <c r="H137" i="28"/>
  <c r="D137" i="28"/>
  <c r="C137" i="28"/>
  <c r="H136" i="28"/>
  <c r="I136" i="28" s="1"/>
  <c r="D136" i="28"/>
  <c r="C136" i="28"/>
  <c r="H135" i="28"/>
  <c r="I135" i="28" s="1"/>
  <c r="D135" i="28"/>
  <c r="C135" i="28"/>
  <c r="H134" i="28"/>
  <c r="I134" i="28" s="1"/>
  <c r="D134" i="28"/>
  <c r="C134" i="28"/>
  <c r="H133" i="28"/>
  <c r="I133" i="28" s="1"/>
  <c r="D133" i="28"/>
  <c r="C133" i="28"/>
  <c r="H132" i="28"/>
  <c r="I132" i="28" s="1"/>
  <c r="D132" i="28"/>
  <c r="C132" i="28"/>
  <c r="H131" i="28"/>
  <c r="D131" i="28"/>
  <c r="C131" i="28"/>
  <c r="H130" i="28"/>
  <c r="I130" i="28" s="1"/>
  <c r="D130" i="28"/>
  <c r="C130" i="28"/>
  <c r="H129" i="28"/>
  <c r="D129" i="28"/>
  <c r="C129" i="28"/>
  <c r="H128" i="28"/>
  <c r="I128" i="28" s="1"/>
  <c r="D128" i="28"/>
  <c r="C128" i="28"/>
  <c r="H127" i="28"/>
  <c r="D127" i="28"/>
  <c r="C127" i="28"/>
  <c r="H126" i="28"/>
  <c r="I126" i="28" s="1"/>
  <c r="D126" i="28"/>
  <c r="C126" i="28"/>
  <c r="H125" i="28"/>
  <c r="D125" i="28"/>
  <c r="C125" i="28"/>
  <c r="H124" i="28"/>
  <c r="I124" i="28" s="1"/>
  <c r="D124" i="28"/>
  <c r="C124" i="28"/>
  <c r="H123" i="28"/>
  <c r="I123" i="28" s="1"/>
  <c r="D123" i="28"/>
  <c r="C123" i="28"/>
  <c r="H122" i="28"/>
  <c r="I122" i="28" s="1"/>
  <c r="D122" i="28"/>
  <c r="C122" i="28"/>
  <c r="H121" i="28"/>
  <c r="I121" i="28" s="1"/>
  <c r="D121" i="28"/>
  <c r="C121" i="28"/>
  <c r="H120" i="28"/>
  <c r="D120" i="28"/>
  <c r="C120" i="28"/>
  <c r="H119" i="28"/>
  <c r="D119" i="28"/>
  <c r="C119" i="28"/>
  <c r="H118" i="28"/>
  <c r="I118" i="28" s="1"/>
  <c r="D118" i="28"/>
  <c r="C118" i="28"/>
  <c r="H117" i="28"/>
  <c r="D117" i="28"/>
  <c r="C117" i="28"/>
  <c r="H116" i="28"/>
  <c r="I116" i="28" s="1"/>
  <c r="D116" i="28"/>
  <c r="C116" i="28"/>
  <c r="H115" i="28"/>
  <c r="I115" i="28" s="1"/>
  <c r="D115" i="28"/>
  <c r="C115" i="28"/>
  <c r="H114" i="28"/>
  <c r="I114" i="28" s="1"/>
  <c r="D114" i="28"/>
  <c r="C114" i="28"/>
  <c r="H113" i="28"/>
  <c r="D113" i="28"/>
  <c r="C113" i="28"/>
  <c r="H112" i="28"/>
  <c r="D112" i="28"/>
  <c r="C112" i="28"/>
  <c r="H111" i="28"/>
  <c r="D111" i="28"/>
  <c r="C111" i="28"/>
  <c r="H110" i="28"/>
  <c r="I110" i="28" s="1"/>
  <c r="D110" i="28"/>
  <c r="C110" i="28"/>
  <c r="H109" i="28"/>
  <c r="D109" i="28"/>
  <c r="C109" i="28"/>
  <c r="H108" i="28"/>
  <c r="I108" i="28" s="1"/>
  <c r="D108" i="28"/>
  <c r="C108" i="28"/>
  <c r="H107" i="28"/>
  <c r="I107" i="28" s="1"/>
  <c r="D107" i="28"/>
  <c r="C107" i="28"/>
  <c r="H106" i="28"/>
  <c r="I106" i="28" s="1"/>
  <c r="D106" i="28"/>
  <c r="C106" i="28"/>
  <c r="H105" i="28"/>
  <c r="D105" i="28"/>
  <c r="C105" i="28"/>
  <c r="H104" i="28"/>
  <c r="D104" i="28"/>
  <c r="C104" i="28"/>
  <c r="H103" i="28"/>
  <c r="D103" i="28"/>
  <c r="C103" i="28"/>
  <c r="H102" i="28"/>
  <c r="I102" i="28" s="1"/>
  <c r="D102" i="28"/>
  <c r="C102" i="28"/>
  <c r="H101" i="28"/>
  <c r="D101" i="28"/>
  <c r="C101" i="28"/>
  <c r="H100" i="28"/>
  <c r="I100" i="28" s="1"/>
  <c r="D100" i="28"/>
  <c r="C100" i="28"/>
  <c r="H99" i="28"/>
  <c r="I99" i="28" s="1"/>
  <c r="D99" i="28"/>
  <c r="C99" i="28"/>
  <c r="H98" i="28"/>
  <c r="I98" i="28" s="1"/>
  <c r="D98" i="28"/>
  <c r="C98" i="28"/>
  <c r="H97" i="28"/>
  <c r="D97" i="28"/>
  <c r="C97" i="28"/>
  <c r="H96" i="28"/>
  <c r="D96" i="28"/>
  <c r="C96" i="28"/>
  <c r="H95" i="28"/>
  <c r="D95" i="28"/>
  <c r="C95" i="28"/>
  <c r="H94" i="28"/>
  <c r="I94" i="28" s="1"/>
  <c r="D94" i="28"/>
  <c r="C94" i="28"/>
  <c r="H93" i="28"/>
  <c r="I93" i="28" s="1"/>
  <c r="D93" i="28"/>
  <c r="C93" i="28"/>
  <c r="H92" i="28"/>
  <c r="I92" i="28" s="1"/>
  <c r="D92" i="28"/>
  <c r="C92" i="28"/>
  <c r="H91" i="28"/>
  <c r="D91" i="28"/>
  <c r="C91" i="28"/>
  <c r="H90" i="28"/>
  <c r="D90" i="28"/>
  <c r="C90" i="28"/>
  <c r="H89" i="28"/>
  <c r="I89" i="28" s="1"/>
  <c r="D89" i="28"/>
  <c r="C89" i="28"/>
  <c r="H88" i="28"/>
  <c r="I88" i="28" s="1"/>
  <c r="D88" i="28"/>
  <c r="C88" i="28"/>
  <c r="H87" i="28"/>
  <c r="I87" i="28" s="1"/>
  <c r="D87" i="28"/>
  <c r="C87" i="28"/>
  <c r="H86" i="28"/>
  <c r="I86" i="28" s="1"/>
  <c r="D86" i="28"/>
  <c r="C86" i="28"/>
  <c r="H85" i="28"/>
  <c r="I85" i="28" s="1"/>
  <c r="D85" i="28"/>
  <c r="C85" i="28"/>
  <c r="H84" i="28"/>
  <c r="I84" i="28" s="1"/>
  <c r="D84" i="28"/>
  <c r="C84" i="28"/>
  <c r="H83" i="28"/>
  <c r="I83" i="28" s="1"/>
  <c r="D83" i="28"/>
  <c r="C83" i="28"/>
  <c r="H82" i="28"/>
  <c r="D82" i="28"/>
  <c r="C82" i="28"/>
  <c r="H81" i="28"/>
  <c r="D81" i="28"/>
  <c r="C81" i="28"/>
  <c r="H80" i="28"/>
  <c r="I80" i="28" s="1"/>
  <c r="D80" i="28"/>
  <c r="C80" i="28"/>
  <c r="H79" i="28"/>
  <c r="I79" i="28" s="1"/>
  <c r="D79" i="28"/>
  <c r="C79" i="28"/>
  <c r="H78" i="28"/>
  <c r="I78" i="28" s="1"/>
  <c r="D78" i="28"/>
  <c r="C78" i="28"/>
  <c r="H77" i="28"/>
  <c r="D77" i="28"/>
  <c r="C77" i="28"/>
  <c r="H76" i="28"/>
  <c r="I76" i="28" s="1"/>
  <c r="D76" i="28"/>
  <c r="C76" i="28"/>
  <c r="H75" i="28"/>
  <c r="I75" i="28" s="1"/>
  <c r="D75" i="28"/>
  <c r="C75" i="28"/>
  <c r="H71" i="28"/>
  <c r="D71" i="28"/>
  <c r="C71" i="28"/>
  <c r="H70" i="28"/>
  <c r="I70" i="28" s="1"/>
  <c r="D70" i="28"/>
  <c r="C70" i="28"/>
  <c r="H69" i="28"/>
  <c r="I69" i="28" s="1"/>
  <c r="D69" i="28"/>
  <c r="C69" i="28"/>
  <c r="H68" i="28"/>
  <c r="D68" i="28"/>
  <c r="C68" i="28"/>
  <c r="H67" i="28"/>
  <c r="I67" i="28" s="1"/>
  <c r="D67" i="28"/>
  <c r="C67" i="28"/>
  <c r="H66" i="28"/>
  <c r="D66" i="28"/>
  <c r="C66" i="28"/>
  <c r="H65" i="28"/>
  <c r="I65" i="28" s="1"/>
  <c r="D65" i="28"/>
  <c r="C65" i="28"/>
  <c r="H64" i="28"/>
  <c r="D64" i="28"/>
  <c r="C64" i="28"/>
  <c r="H63" i="28"/>
  <c r="D63" i="28"/>
  <c r="C63" i="28"/>
  <c r="H62" i="28"/>
  <c r="I62" i="28" s="1"/>
  <c r="D62" i="28"/>
  <c r="C62" i="28"/>
  <c r="H61" i="28"/>
  <c r="I61" i="28" s="1"/>
  <c r="D61" i="28"/>
  <c r="C61" i="28"/>
  <c r="H60" i="28"/>
  <c r="D60" i="28"/>
  <c r="C60" i="28"/>
  <c r="H59" i="28"/>
  <c r="I59" i="28" s="1"/>
  <c r="D59" i="28"/>
  <c r="C59" i="28"/>
  <c r="H58" i="28"/>
  <c r="I58" i="28" s="1"/>
  <c r="D58" i="28"/>
  <c r="C58" i="28"/>
  <c r="H57" i="28"/>
  <c r="I57" i="28" s="1"/>
  <c r="D57" i="28"/>
  <c r="C57" i="28"/>
  <c r="H56" i="28"/>
  <c r="D56" i="28"/>
  <c r="C56" i="28"/>
  <c r="H55" i="28"/>
  <c r="D55" i="28"/>
  <c r="C55" i="28"/>
  <c r="H54" i="28"/>
  <c r="D54" i="28"/>
  <c r="C54" i="28"/>
  <c r="H53" i="28"/>
  <c r="I53" i="28" s="1"/>
  <c r="D53" i="28"/>
  <c r="C53" i="28"/>
  <c r="H52" i="28"/>
  <c r="I52" i="28" s="1"/>
  <c r="D52" i="28"/>
  <c r="C52" i="28"/>
  <c r="H51" i="28"/>
  <c r="I51" i="28" s="1"/>
  <c r="D51" i="28"/>
  <c r="C51" i="28"/>
  <c r="H50" i="28"/>
  <c r="I50" i="28" s="1"/>
  <c r="D50" i="28"/>
  <c r="C50" i="28"/>
  <c r="H49" i="28"/>
  <c r="D49" i="28"/>
  <c r="C49" i="28"/>
  <c r="H48" i="28"/>
  <c r="I48" i="28" s="1"/>
  <c r="D48" i="28"/>
  <c r="C48" i="28"/>
  <c r="H47" i="28"/>
  <c r="D47" i="28"/>
  <c r="C47" i="28"/>
  <c r="H46" i="28"/>
  <c r="I46" i="28" s="1"/>
  <c r="D46" i="28"/>
  <c r="C46" i="28"/>
  <c r="H45" i="28"/>
  <c r="I45" i="28" s="1"/>
  <c r="D45" i="28"/>
  <c r="C45" i="28"/>
  <c r="H44" i="28"/>
  <c r="I44" i="28" s="1"/>
  <c r="D44" i="28"/>
  <c r="C44" i="28"/>
  <c r="H43" i="28"/>
  <c r="I43" i="28" s="1"/>
  <c r="D43" i="28"/>
  <c r="C43" i="28"/>
  <c r="H42" i="28"/>
  <c r="I42" i="28" s="1"/>
  <c r="D42" i="28"/>
  <c r="C42" i="28"/>
  <c r="H41" i="28"/>
  <c r="I41" i="28" s="1"/>
  <c r="D41" i="28"/>
  <c r="C41" i="28"/>
  <c r="H40" i="28"/>
  <c r="I40" i="28" s="1"/>
  <c r="D40" i="28"/>
  <c r="C40" i="28"/>
  <c r="H39" i="28"/>
  <c r="I39" i="28" s="1"/>
  <c r="D39" i="28"/>
  <c r="C39" i="28"/>
  <c r="H38" i="28"/>
  <c r="I38" i="28" s="1"/>
  <c r="D38" i="28"/>
  <c r="C38" i="28"/>
  <c r="H37" i="28"/>
  <c r="I37" i="28" s="1"/>
  <c r="D37" i="28"/>
  <c r="C37" i="28"/>
  <c r="H36" i="28"/>
  <c r="I36" i="28" s="1"/>
  <c r="D36" i="28"/>
  <c r="C36" i="28"/>
  <c r="H35" i="28"/>
  <c r="I35" i="28" s="1"/>
  <c r="D35" i="28"/>
  <c r="C35" i="28"/>
  <c r="H34" i="28"/>
  <c r="I34" i="28" s="1"/>
  <c r="D34" i="28"/>
  <c r="C34" i="28"/>
  <c r="H33" i="28"/>
  <c r="I33" i="28" s="1"/>
  <c r="D33" i="28"/>
  <c r="C33" i="28"/>
  <c r="H32" i="28"/>
  <c r="I32" i="28" s="1"/>
  <c r="D32" i="28"/>
  <c r="C32" i="28"/>
  <c r="H31" i="28"/>
  <c r="I31" i="28" s="1"/>
  <c r="D31" i="28"/>
  <c r="C31" i="28"/>
  <c r="H30" i="28"/>
  <c r="I30" i="28" s="1"/>
  <c r="D30" i="28"/>
  <c r="C30" i="28"/>
  <c r="H29" i="28"/>
  <c r="I29" i="28" s="1"/>
  <c r="D29" i="28"/>
  <c r="C29" i="28"/>
  <c r="H28" i="28"/>
  <c r="D28" i="28"/>
  <c r="C28" i="28"/>
  <c r="H27" i="28"/>
  <c r="D27" i="28"/>
  <c r="C27" i="28"/>
  <c r="H26" i="28"/>
  <c r="I26" i="28" s="1"/>
  <c r="D26" i="28"/>
  <c r="C26" i="28"/>
  <c r="H25" i="28"/>
  <c r="I25" i="28" s="1"/>
  <c r="D25" i="28"/>
  <c r="C25" i="28"/>
  <c r="H24" i="28"/>
  <c r="D24" i="28"/>
  <c r="C24" i="28"/>
  <c r="H23" i="28"/>
  <c r="D23" i="28"/>
  <c r="C23" i="28"/>
  <c r="H22" i="28"/>
  <c r="I22" i="28" s="1"/>
  <c r="D22" i="28"/>
  <c r="C22" i="28"/>
  <c r="H21" i="28"/>
  <c r="I21" i="28" s="1"/>
  <c r="D21" i="28"/>
  <c r="C21" i="28"/>
  <c r="H74" i="28"/>
  <c r="D74" i="28"/>
  <c r="C74" i="28"/>
  <c r="H73" i="28"/>
  <c r="D73" i="28"/>
  <c r="C73" i="28"/>
  <c r="H72" i="28"/>
  <c r="I72" i="28" s="1"/>
  <c r="D72" i="28"/>
  <c r="C72" i="28"/>
  <c r="H20" i="28"/>
  <c r="D20" i="28"/>
  <c r="C20" i="28"/>
  <c r="H19" i="28"/>
  <c r="D19" i="28"/>
  <c r="C19" i="28"/>
  <c r="H18" i="28"/>
  <c r="I18" i="28" s="1"/>
  <c r="D18" i="28"/>
  <c r="C18" i="28"/>
  <c r="H17" i="28"/>
  <c r="I17" i="28" s="1"/>
  <c r="D17" i="28"/>
  <c r="C17" i="28"/>
  <c r="H16" i="28"/>
  <c r="D16" i="28"/>
  <c r="C16" i="28"/>
  <c r="H15" i="28"/>
  <c r="D15" i="28"/>
  <c r="C15" i="28"/>
  <c r="H14" i="28"/>
  <c r="D14" i="28"/>
  <c r="C14" i="28"/>
  <c r="H13" i="28"/>
  <c r="I13" i="28" s="1"/>
  <c r="D13" i="28"/>
  <c r="C13" i="28"/>
  <c r="H12" i="28"/>
  <c r="I12" i="28" s="1"/>
  <c r="D12" i="28"/>
  <c r="C12" i="28"/>
  <c r="H11" i="28"/>
  <c r="D11" i="28"/>
  <c r="C11" i="28"/>
  <c r="H10" i="28"/>
  <c r="I10" i="28" s="1"/>
  <c r="D10" i="28"/>
  <c r="C10" i="28"/>
  <c r="H9" i="28"/>
  <c r="I9" i="28" s="1"/>
  <c r="D9" i="28"/>
  <c r="C9" i="28"/>
  <c r="H8" i="28"/>
  <c r="I8" i="28" s="1"/>
  <c r="D8" i="28"/>
  <c r="C8" i="28"/>
  <c r="H7" i="28"/>
  <c r="D7" i="28"/>
  <c r="C7" i="28"/>
  <c r="H6" i="28"/>
  <c r="I6" i="28" s="1"/>
  <c r="D6" i="28"/>
  <c r="C6" i="28"/>
  <c r="H5" i="28"/>
  <c r="I5" i="28" s="1"/>
  <c r="D5" i="28"/>
  <c r="C5" i="28"/>
  <c r="H4" i="28"/>
  <c r="I4" i="28" s="1"/>
  <c r="D4" i="28"/>
  <c r="C4" i="28"/>
  <c r="H3" i="28"/>
  <c r="D3" i="28"/>
  <c r="C3" i="28"/>
  <c r="H2" i="28"/>
  <c r="I2" i="28" s="1"/>
  <c r="D2" i="28"/>
  <c r="C2" i="28"/>
  <c r="H509" i="28"/>
  <c r="H510" i="28"/>
  <c r="H511" i="28"/>
  <c r="H512" i="28"/>
  <c r="H513" i="28"/>
  <c r="H514" i="28"/>
  <c r="H515" i="28"/>
  <c r="I515" i="28" s="1"/>
  <c r="H516" i="28"/>
  <c r="H517" i="28"/>
  <c r="H518" i="28"/>
  <c r="H519" i="28"/>
  <c r="H520" i="28"/>
  <c r="H521" i="28"/>
  <c r="I521" i="28" s="1"/>
  <c r="H522" i="28"/>
  <c r="I522" i="28" s="1"/>
  <c r="H523" i="28"/>
  <c r="H524" i="28"/>
  <c r="I524" i="28" s="1"/>
  <c r="H525" i="28"/>
  <c r="H526" i="28"/>
  <c r="H527" i="28"/>
  <c r="I527" i="28" s="1"/>
  <c r="H528" i="28"/>
  <c r="H529" i="28"/>
  <c r="H530" i="28"/>
  <c r="I530" i="28" s="1"/>
  <c r="H531" i="28"/>
  <c r="H532" i="28"/>
  <c r="H533" i="28"/>
  <c r="H534" i="28"/>
  <c r="H535" i="28"/>
  <c r="H536" i="28"/>
  <c r="H537" i="28"/>
  <c r="I537" i="28" s="1"/>
  <c r="H538" i="28"/>
  <c r="I538" i="28" s="1"/>
  <c r="H539" i="28"/>
  <c r="H540" i="28"/>
  <c r="I540" i="28" s="1"/>
  <c r="H541" i="28"/>
  <c r="H542" i="28"/>
  <c r="H543" i="28"/>
  <c r="H544" i="28"/>
  <c r="H545" i="28"/>
  <c r="H546" i="28"/>
  <c r="I546" i="28" s="1"/>
  <c r="H547" i="28"/>
  <c r="H548" i="28"/>
  <c r="H549" i="28"/>
  <c r="H550" i="28"/>
  <c r="H551" i="28"/>
  <c r="H552" i="28"/>
  <c r="H553" i="28"/>
  <c r="I553" i="28" s="1"/>
  <c r="H554" i="28"/>
  <c r="I554" i="28" s="1"/>
  <c r="H555" i="28"/>
  <c r="I555" i="28" s="1"/>
  <c r="H556" i="28"/>
  <c r="I556" i="28" s="1"/>
  <c r="H557" i="28"/>
  <c r="H558" i="28"/>
  <c r="H559" i="28"/>
  <c r="H560" i="28"/>
  <c r="H561" i="28"/>
  <c r="H562" i="28"/>
  <c r="I562" i="28" s="1"/>
  <c r="H563" i="28"/>
  <c r="H564" i="28"/>
  <c r="H565" i="28"/>
  <c r="H566" i="28"/>
  <c r="H567" i="28"/>
  <c r="H568" i="28"/>
  <c r="H569" i="28"/>
  <c r="I569" i="28" s="1"/>
  <c r="H570" i="28"/>
  <c r="I570" i="28" s="1"/>
  <c r="H571" i="28"/>
  <c r="H572" i="28"/>
  <c r="H573" i="28"/>
  <c r="H574" i="28"/>
  <c r="H575" i="28"/>
  <c r="H576" i="28"/>
  <c r="H577" i="28"/>
  <c r="H578" i="28"/>
  <c r="I578" i="28" s="1"/>
  <c r="H579" i="28"/>
  <c r="H580" i="28"/>
  <c r="H581" i="28"/>
  <c r="H582" i="28"/>
  <c r="H583" i="28"/>
  <c r="H584" i="28"/>
  <c r="H585" i="28"/>
  <c r="I585" i="28" s="1"/>
  <c r="H586" i="28"/>
  <c r="I586" i="28" s="1"/>
  <c r="H587" i="28"/>
  <c r="I587" i="28" s="1"/>
  <c r="H588" i="28"/>
  <c r="H589" i="28"/>
  <c r="H590" i="28"/>
  <c r="H591" i="28"/>
  <c r="H592" i="28"/>
  <c r="H593" i="28"/>
  <c r="H594" i="28"/>
  <c r="I594" i="28" s="1"/>
  <c r="H595" i="28"/>
  <c r="H596" i="28"/>
  <c r="H597" i="28"/>
  <c r="H598" i="28"/>
  <c r="H599" i="28"/>
  <c r="H600" i="28"/>
  <c r="H601" i="28"/>
  <c r="I601" i="28" s="1"/>
  <c r="H602" i="28"/>
  <c r="I602" i="28" s="1"/>
  <c r="H603" i="28"/>
  <c r="H604" i="28"/>
  <c r="H605" i="28"/>
  <c r="H606" i="28"/>
  <c r="H607" i="28"/>
  <c r="H608" i="28"/>
  <c r="H609" i="28"/>
  <c r="H610" i="28"/>
  <c r="I610" i="28" s="1"/>
  <c r="H611" i="28"/>
  <c r="H612" i="28"/>
  <c r="H613" i="28"/>
  <c r="H614" i="28"/>
  <c r="H615" i="28"/>
  <c r="H616" i="28"/>
  <c r="H617" i="28"/>
  <c r="I617" i="28" s="1"/>
  <c r="H618" i="28"/>
  <c r="I618" i="28" s="1"/>
  <c r="H619" i="28"/>
  <c r="I619" i="28" s="1"/>
  <c r="H620" i="28"/>
  <c r="H621" i="28"/>
  <c r="H622" i="28"/>
  <c r="H623" i="28"/>
  <c r="H624" i="28"/>
  <c r="H625" i="28"/>
  <c r="H626" i="28"/>
  <c r="I626" i="28" s="1"/>
  <c r="H627" i="28"/>
  <c r="I627" i="28" s="1"/>
  <c r="H628" i="28"/>
  <c r="H629" i="28"/>
  <c r="H630" i="28"/>
  <c r="H631" i="28"/>
  <c r="I631" i="28" s="1"/>
  <c r="H632" i="28"/>
  <c r="H633" i="28"/>
  <c r="I633" i="28" s="1"/>
  <c r="H634" i="28"/>
  <c r="I634" i="28" s="1"/>
  <c r="H635" i="28"/>
  <c r="H636" i="28"/>
  <c r="H637" i="28"/>
  <c r="H638" i="28"/>
  <c r="H639" i="28"/>
  <c r="H640" i="28"/>
  <c r="H641" i="28"/>
  <c r="H642" i="28"/>
  <c r="I642" i="28" s="1"/>
  <c r="H643" i="28"/>
  <c r="H644" i="28"/>
  <c r="H645" i="28"/>
  <c r="H646" i="28"/>
  <c r="H647" i="28"/>
  <c r="H648" i="28"/>
  <c r="H649" i="28"/>
  <c r="I649" i="28" s="1"/>
  <c r="H650" i="28"/>
  <c r="I650" i="28" s="1"/>
  <c r="H651" i="28"/>
  <c r="I651" i="28" s="1"/>
  <c r="H652" i="28"/>
  <c r="H653" i="28"/>
  <c r="H654" i="28"/>
  <c r="H655" i="28"/>
  <c r="H656" i="28"/>
  <c r="H657" i="28"/>
  <c r="H658" i="28"/>
  <c r="I658" i="28" s="1"/>
  <c r="H659" i="28"/>
  <c r="H660" i="28"/>
  <c r="H661" i="28"/>
  <c r="H662" i="28"/>
  <c r="H663" i="28"/>
  <c r="H664" i="28"/>
  <c r="H665" i="28"/>
  <c r="I665" i="28" s="1"/>
  <c r="H666" i="28"/>
  <c r="I666" i="28" s="1"/>
  <c r="H667" i="28"/>
  <c r="H668" i="28"/>
  <c r="H669" i="28"/>
  <c r="H670" i="28"/>
  <c r="H671" i="28"/>
  <c r="I671" i="28" s="1"/>
  <c r="H672" i="28"/>
  <c r="H673" i="28"/>
  <c r="H674" i="28"/>
  <c r="I674" i="28" s="1"/>
  <c r="H675" i="28"/>
  <c r="I675" i="28" s="1"/>
  <c r="H676" i="28"/>
  <c r="H677" i="28"/>
  <c r="H678" i="28"/>
  <c r="H679" i="28"/>
  <c r="H680" i="28"/>
  <c r="H681" i="28"/>
  <c r="I681" i="28" s="1"/>
  <c r="H682" i="28"/>
  <c r="I682" i="28" s="1"/>
  <c r="H683" i="28"/>
  <c r="H684" i="28"/>
  <c r="H685" i="28"/>
  <c r="H686" i="28"/>
  <c r="H687" i="28"/>
  <c r="H688" i="28"/>
  <c r="H689" i="28"/>
  <c r="H690" i="28"/>
  <c r="I690" i="28" s="1"/>
  <c r="H691" i="28"/>
  <c r="H692" i="28"/>
  <c r="H693" i="28"/>
  <c r="H694" i="28"/>
  <c r="H695" i="28"/>
  <c r="H696" i="28"/>
  <c r="H697" i="28"/>
  <c r="I697" i="28" s="1"/>
  <c r="H698" i="28"/>
  <c r="I698" i="28" s="1"/>
  <c r="H699" i="28"/>
  <c r="H700" i="28"/>
  <c r="H701" i="28"/>
  <c r="H702" i="28"/>
  <c r="H703" i="28"/>
  <c r="H704" i="28"/>
  <c r="I704" i="28" s="1"/>
  <c r="H705" i="28"/>
  <c r="H706" i="28"/>
  <c r="I706" i="28" s="1"/>
  <c r="H707" i="28"/>
  <c r="H708" i="28"/>
  <c r="H709" i="28"/>
  <c r="H710" i="28"/>
  <c r="H711" i="28"/>
  <c r="H712" i="28"/>
  <c r="H713" i="28"/>
  <c r="I713" i="28" s="1"/>
  <c r="H714" i="28"/>
  <c r="I714" i="28" s="1"/>
  <c r="H715" i="28"/>
  <c r="H716" i="28"/>
  <c r="H717" i="28"/>
  <c r="H718" i="28"/>
  <c r="H719" i="28"/>
  <c r="H720" i="28"/>
  <c r="I720" i="28" s="1"/>
  <c r="H721" i="28"/>
  <c r="H722" i="28"/>
  <c r="I722" i="28" s="1"/>
  <c r="H723" i="28"/>
  <c r="I723" i="28" s="1"/>
  <c r="H724" i="28"/>
  <c r="H725" i="28"/>
  <c r="H726" i="28"/>
  <c r="H727" i="28"/>
  <c r="H728" i="28"/>
  <c r="H729" i="28"/>
  <c r="I729" i="28" s="1"/>
  <c r="H730" i="28"/>
  <c r="I730" i="28" s="1"/>
  <c r="H731" i="28"/>
  <c r="H732" i="28"/>
  <c r="H733" i="28"/>
  <c r="H734" i="28"/>
  <c r="H735" i="28"/>
  <c r="H736" i="28"/>
  <c r="I736" i="28" s="1"/>
  <c r="H737" i="28"/>
  <c r="H738" i="28"/>
  <c r="I738" i="28" s="1"/>
  <c r="H739" i="28"/>
  <c r="H740" i="28"/>
  <c r="H741" i="28"/>
  <c r="H742" i="28"/>
  <c r="H743" i="28"/>
  <c r="H744" i="28"/>
  <c r="H745" i="28"/>
  <c r="I745" i="28" s="1"/>
  <c r="H746" i="28"/>
  <c r="I746" i="28" s="1"/>
  <c r="H747" i="28"/>
  <c r="H748" i="28"/>
  <c r="I748" i="28" s="1"/>
  <c r="H749" i="28"/>
  <c r="H750" i="28"/>
  <c r="H751" i="28"/>
  <c r="I751" i="28" s="1"/>
  <c r="H752" i="28"/>
  <c r="H753" i="28"/>
  <c r="H754" i="28"/>
  <c r="I754" i="28" s="1"/>
  <c r="H755" i="28"/>
  <c r="H756" i="28"/>
  <c r="H757" i="28"/>
  <c r="H758" i="28"/>
  <c r="H759" i="28"/>
  <c r="H760" i="28"/>
  <c r="H761" i="28"/>
  <c r="H762" i="28"/>
  <c r="H763" i="28"/>
  <c r="H764" i="28"/>
  <c r="H765" i="28"/>
  <c r="H766" i="28"/>
  <c r="H767" i="28"/>
  <c r="H768" i="28"/>
  <c r="H769" i="28"/>
  <c r="H770" i="28"/>
  <c r="I770" i="28" s="1"/>
  <c r="H771" i="28"/>
  <c r="H772" i="28"/>
  <c r="H773" i="28"/>
  <c r="H774" i="28"/>
  <c r="H775" i="28"/>
  <c r="I775" i="28" s="1"/>
  <c r="H776" i="28"/>
  <c r="H777" i="28"/>
  <c r="H778" i="28"/>
  <c r="H779" i="28"/>
  <c r="H780" i="28"/>
  <c r="H781" i="28"/>
  <c r="I781" i="28" s="1"/>
  <c r="H782" i="28"/>
  <c r="H783" i="28"/>
  <c r="I783" i="28" s="1"/>
  <c r="H784" i="28"/>
  <c r="H785" i="28"/>
  <c r="I785" i="28" s="1"/>
  <c r="H786" i="28"/>
  <c r="H787" i="28"/>
  <c r="I787" i="28" s="1"/>
  <c r="H788" i="28"/>
  <c r="H789" i="28"/>
  <c r="I789" i="28" s="1"/>
  <c r="H790" i="28"/>
  <c r="I790" i="28" s="1"/>
  <c r="H791" i="28"/>
  <c r="H792" i="28"/>
  <c r="H793" i="28"/>
  <c r="I793" i="28" s="1"/>
  <c r="H794" i="28"/>
  <c r="I794" i="28" s="1"/>
  <c r="H795" i="28"/>
  <c r="H796" i="28"/>
  <c r="H797" i="28"/>
  <c r="I797" i="28" s="1"/>
  <c r="H798" i="28"/>
  <c r="H799" i="28"/>
  <c r="H800" i="28"/>
  <c r="I800" i="28" s="1"/>
  <c r="H801" i="28"/>
  <c r="H802" i="28"/>
  <c r="I802" i="28" s="1"/>
  <c r="H803" i="28"/>
  <c r="H804" i="28"/>
  <c r="H805" i="28"/>
  <c r="H806" i="28"/>
  <c r="H807" i="28"/>
  <c r="H808" i="28"/>
  <c r="H809" i="28"/>
  <c r="I809" i="28" s="1"/>
  <c r="H810" i="28"/>
  <c r="I810" i="28" s="1"/>
  <c r="H811" i="28"/>
  <c r="I811" i="28" s="1"/>
  <c r="H812" i="28"/>
  <c r="H813" i="28"/>
  <c r="I813" i="28" s="1"/>
  <c r="H814" i="28"/>
  <c r="I814" i="28" s="1"/>
  <c r="H815" i="28"/>
  <c r="H816" i="28"/>
  <c r="H817" i="28"/>
  <c r="I817" i="28" s="1"/>
  <c r="H818" i="28"/>
  <c r="I818" i="28" s="1"/>
  <c r="H819" i="28"/>
  <c r="H820" i="28"/>
  <c r="H821" i="28"/>
  <c r="I821" i="28" s="1"/>
  <c r="H822" i="28"/>
  <c r="I822" i="28" s="1"/>
  <c r="H823" i="28"/>
  <c r="I823" i="28" s="1"/>
  <c r="H824" i="28"/>
  <c r="H825" i="28"/>
  <c r="H826" i="28"/>
  <c r="I826" i="28" s="1"/>
  <c r="H827" i="28"/>
  <c r="H828" i="28"/>
  <c r="H829" i="28"/>
  <c r="H830" i="28"/>
  <c r="I830" i="28" s="1"/>
  <c r="H831" i="28"/>
  <c r="I831" i="28" s="1"/>
  <c r="H832" i="28"/>
  <c r="H833" i="28"/>
  <c r="H834" i="28"/>
  <c r="H835" i="28"/>
  <c r="H836" i="28"/>
  <c r="H837" i="28"/>
  <c r="H838" i="28"/>
  <c r="I838" i="28" s="1"/>
  <c r="H839" i="28"/>
  <c r="H840" i="28"/>
  <c r="H841" i="28"/>
  <c r="H842" i="28"/>
  <c r="I842" i="28" s="1"/>
  <c r="H843" i="28"/>
  <c r="H844" i="28"/>
  <c r="I844" i="28" s="1"/>
  <c r="H845" i="28"/>
  <c r="I845" i="28" s="1"/>
  <c r="H846" i="28"/>
  <c r="H847" i="28"/>
  <c r="H848" i="28"/>
  <c r="I848" i="28" s="1"/>
  <c r="H849" i="28"/>
  <c r="I849" i="28" s="1"/>
  <c r="H850" i="28"/>
  <c r="I850" i="28" s="1"/>
  <c r="H851" i="28"/>
  <c r="I851" i="28" s="1"/>
  <c r="H852" i="28"/>
  <c r="H853" i="28"/>
  <c r="H854" i="28"/>
  <c r="H855" i="28"/>
  <c r="H856" i="28"/>
  <c r="I856" i="28" s="1"/>
  <c r="H857" i="28"/>
  <c r="H858" i="28"/>
  <c r="I858" i="28" s="1"/>
  <c r="H859" i="28"/>
  <c r="H860" i="28"/>
  <c r="H861" i="28"/>
  <c r="H862" i="28"/>
  <c r="I862" i="28" s="1"/>
  <c r="H863" i="28"/>
  <c r="H864" i="28"/>
  <c r="H865" i="28"/>
  <c r="H866" i="28"/>
  <c r="I866" i="28" s="1"/>
  <c r="H867" i="28"/>
  <c r="I867" i="28" s="1"/>
  <c r="H868" i="28"/>
  <c r="H869" i="28"/>
  <c r="H870" i="28"/>
  <c r="H871" i="28"/>
  <c r="H872" i="28"/>
  <c r="H873" i="28"/>
  <c r="H874" i="28"/>
  <c r="I874" i="28" s="1"/>
  <c r="H875" i="28"/>
  <c r="I875" i="28" s="1"/>
  <c r="H876" i="28"/>
  <c r="H877" i="28"/>
  <c r="I877" i="28" s="1"/>
  <c r="H878" i="28"/>
  <c r="I878" i="28" s="1"/>
  <c r="H879" i="28"/>
  <c r="H880" i="28"/>
  <c r="H881" i="28"/>
  <c r="I881" i="28" s="1"/>
  <c r="H882" i="28"/>
  <c r="I882" i="28" s="1"/>
  <c r="H883" i="28"/>
  <c r="H884" i="28"/>
  <c r="I884" i="28" s="1"/>
  <c r="H885" i="28"/>
  <c r="H886" i="28"/>
  <c r="I886" i="28" s="1"/>
  <c r="H887" i="28"/>
  <c r="H888" i="28"/>
  <c r="I888" i="28" s="1"/>
  <c r="H889" i="28"/>
  <c r="I889" i="28" s="1"/>
  <c r="H890" i="28"/>
  <c r="I890" i="28" s="1"/>
  <c r="H891" i="28"/>
  <c r="H892" i="28"/>
  <c r="I892" i="28" s="1"/>
  <c r="H893" i="28"/>
  <c r="H894" i="28"/>
  <c r="I894" i="28" s="1"/>
  <c r="H895" i="28"/>
  <c r="I895" i="28" s="1"/>
  <c r="H896" i="28"/>
  <c r="I896" i="28" s="1"/>
  <c r="H897" i="28"/>
  <c r="I897" i="28" s="1"/>
  <c r="H898" i="28"/>
  <c r="I898" i="28" s="1"/>
  <c r="H899" i="28"/>
  <c r="H900" i="28"/>
  <c r="H901" i="28"/>
  <c r="I901" i="28" s="1"/>
  <c r="H902" i="28"/>
  <c r="I902" i="28" s="1"/>
  <c r="H903" i="28"/>
  <c r="I903" i="28" s="1"/>
  <c r="H904" i="28"/>
  <c r="H905" i="28"/>
  <c r="I905" i="28" s="1"/>
  <c r="H906" i="28"/>
  <c r="I906" i="28" s="1"/>
  <c r="H907" i="28"/>
  <c r="H908" i="28"/>
  <c r="H909" i="28"/>
  <c r="H910" i="28"/>
  <c r="I910" i="28" s="1"/>
  <c r="H911" i="28"/>
  <c r="H912" i="28"/>
  <c r="H913" i="28"/>
  <c r="I913" i="28" s="1"/>
  <c r="H914" i="28"/>
  <c r="I914" i="28" s="1"/>
  <c r="H915" i="28"/>
  <c r="H916" i="28"/>
  <c r="H917" i="28"/>
  <c r="I917" i="28" s="1"/>
  <c r="H918" i="28"/>
  <c r="I918" i="28" s="1"/>
  <c r="H919" i="28"/>
  <c r="H920" i="28"/>
  <c r="I920" i="28" s="1"/>
  <c r="H921" i="28"/>
  <c r="H922" i="28"/>
  <c r="I922" i="28" s="1"/>
  <c r="H923" i="28"/>
  <c r="H924" i="28"/>
  <c r="I924" i="28" s="1"/>
  <c r="H925" i="28"/>
  <c r="I925" i="28" s="1"/>
  <c r="H926" i="28"/>
  <c r="H927" i="28"/>
  <c r="H928" i="28"/>
  <c r="I928" i="28" s="1"/>
  <c r="H929" i="28"/>
  <c r="H930" i="28"/>
  <c r="I930" i="28" s="1"/>
  <c r="H931" i="28"/>
  <c r="H932" i="28"/>
  <c r="H933" i="28"/>
  <c r="I933" i="28" s="1"/>
  <c r="H934" i="28"/>
  <c r="I934" i="28" s="1"/>
  <c r="H935" i="28"/>
  <c r="H936" i="28"/>
  <c r="I936" i="28" s="1"/>
  <c r="H937" i="28"/>
  <c r="H938" i="28"/>
  <c r="H939" i="28"/>
  <c r="I939" i="28" s="1"/>
  <c r="H940" i="28"/>
  <c r="H941" i="28"/>
  <c r="H942" i="28"/>
  <c r="I942" i="28" s="1"/>
  <c r="H943" i="28"/>
  <c r="H944" i="28"/>
  <c r="H945" i="28"/>
  <c r="H946" i="28"/>
  <c r="I946" i="28" s="1"/>
  <c r="H947" i="28"/>
  <c r="I947" i="28" s="1"/>
  <c r="H948" i="28"/>
  <c r="H949" i="28"/>
  <c r="H950" i="28"/>
  <c r="H951" i="28"/>
  <c r="H952" i="28"/>
  <c r="H953" i="28"/>
  <c r="I953" i="28" s="1"/>
  <c r="H954" i="28"/>
  <c r="H955" i="28"/>
  <c r="I955" i="28" s="1"/>
  <c r="H956" i="28"/>
  <c r="H957" i="28"/>
  <c r="I957" i="28" s="1"/>
  <c r="H958" i="28"/>
  <c r="H959" i="28"/>
  <c r="I959" i="28" s="1"/>
  <c r="H960" i="28"/>
  <c r="I960" i="28" s="1"/>
  <c r="H961" i="28"/>
  <c r="H962" i="28"/>
  <c r="H963" i="28"/>
  <c r="H964" i="28"/>
  <c r="H965" i="28"/>
  <c r="I965" i="28" s="1"/>
  <c r="H966" i="28"/>
  <c r="H967" i="28"/>
  <c r="H968" i="28"/>
  <c r="I968" i="28" s="1"/>
  <c r="H969" i="28"/>
  <c r="H970" i="28"/>
  <c r="H971" i="28"/>
  <c r="H972" i="28"/>
  <c r="I972" i="28" s="1"/>
  <c r="H973" i="28"/>
  <c r="I973" i="28" s="1"/>
  <c r="H974" i="28"/>
  <c r="I974" i="28" s="1"/>
  <c r="H975" i="28"/>
  <c r="H976" i="28"/>
  <c r="H977" i="28"/>
  <c r="I977" i="28" s="1"/>
  <c r="H978" i="28"/>
  <c r="I978" i="28" s="1"/>
  <c r="H979" i="28"/>
  <c r="H980" i="28"/>
  <c r="H981" i="28"/>
  <c r="H982" i="28"/>
  <c r="I982" i="28" s="1"/>
  <c r="H983" i="28"/>
  <c r="H984" i="28"/>
  <c r="H985" i="28"/>
  <c r="I985" i="28" s="1"/>
  <c r="H986" i="28"/>
  <c r="I986" i="28" s="1"/>
  <c r="H987" i="28"/>
  <c r="I987" i="28" s="1"/>
  <c r="H988" i="28"/>
  <c r="H989" i="28"/>
  <c r="H990" i="28"/>
  <c r="I990" i="28" s="1"/>
  <c r="H991" i="28"/>
  <c r="H992" i="28"/>
  <c r="H993" i="28"/>
  <c r="H994" i="28"/>
  <c r="I994" i="28" s="1"/>
  <c r="H995" i="28"/>
  <c r="H996" i="28"/>
  <c r="I996" i="28" s="1"/>
  <c r="H997" i="28"/>
  <c r="I997" i="28" s="1"/>
  <c r="H998" i="28"/>
  <c r="I998" i="28" s="1"/>
  <c r="H999" i="28"/>
  <c r="H1000" i="28"/>
  <c r="H1001" i="28"/>
  <c r="H1002" i="28"/>
  <c r="H1003" i="28"/>
  <c r="H1004" i="28"/>
  <c r="H1005" i="28"/>
  <c r="H1006" i="28"/>
  <c r="I1006" i="28" s="1"/>
  <c r="H1007" i="28"/>
  <c r="H1008" i="28"/>
  <c r="H1009" i="28"/>
  <c r="H1010" i="28"/>
  <c r="H1011" i="28"/>
  <c r="I1011" i="28" s="1"/>
  <c r="H1012" i="28"/>
  <c r="H1013" i="28"/>
  <c r="H1014" i="28"/>
  <c r="I1014" i="28" s="1"/>
  <c r="H1015" i="28"/>
  <c r="I1015" i="28" s="1"/>
  <c r="H1016" i="28"/>
  <c r="H1017" i="28"/>
  <c r="I1017" i="28" s="1"/>
  <c r="H1018" i="28"/>
  <c r="H1019" i="28"/>
  <c r="I1019" i="28" s="1"/>
  <c r="H1020" i="28"/>
  <c r="H1021" i="28"/>
  <c r="H1022" i="28"/>
  <c r="I1022" i="28" s="1"/>
  <c r="H1023" i="28"/>
  <c r="H1024" i="28"/>
  <c r="H1025" i="28"/>
  <c r="I1025" i="28" s="1"/>
  <c r="H1026" i="28"/>
  <c r="I1026" i="28" s="1"/>
  <c r="H1027" i="28"/>
  <c r="H1028" i="28"/>
  <c r="H1029" i="28"/>
  <c r="I1029" i="28" s="1"/>
  <c r="H1030" i="28"/>
  <c r="I1030" i="28" s="1"/>
  <c r="H1031" i="28"/>
  <c r="H1032" i="28"/>
  <c r="I1032" i="28" s="1"/>
  <c r="H1033" i="28"/>
  <c r="I1033" i="28" s="1"/>
  <c r="H1034" i="28"/>
  <c r="I1034" i="28" s="1"/>
  <c r="H1035" i="28"/>
  <c r="H1036" i="28"/>
  <c r="H1037" i="28"/>
  <c r="I1037" i="28" s="1"/>
  <c r="H1038" i="28"/>
  <c r="I1038" i="28" s="1"/>
  <c r="H1039" i="28"/>
  <c r="I1039" i="28" s="1"/>
  <c r="H1040" i="28"/>
  <c r="H1041" i="28"/>
  <c r="H1042" i="28"/>
  <c r="I1042" i="28" s="1"/>
  <c r="H1043" i="28"/>
  <c r="H1044" i="28"/>
  <c r="H1045" i="28"/>
  <c r="H1046" i="28"/>
  <c r="I1046" i="28" s="1"/>
  <c r="H1047" i="28"/>
  <c r="I1047" i="28" s="1"/>
  <c r="H1048" i="28"/>
  <c r="H1049" i="28"/>
  <c r="H1050" i="28"/>
  <c r="I1050" i="28" s="1"/>
  <c r="H1051" i="28"/>
  <c r="I1051" i="28" s="1"/>
  <c r="H1052" i="28"/>
  <c r="H1053" i="28"/>
  <c r="I1053" i="28" s="1"/>
  <c r="H1054" i="28"/>
  <c r="I1054" i="28" s="1"/>
  <c r="H1055" i="28"/>
  <c r="H1056" i="28"/>
  <c r="H1057" i="28"/>
  <c r="I1057" i="28" s="1"/>
  <c r="H1058" i="28"/>
  <c r="I1058" i="28" s="1"/>
  <c r="H1059" i="28"/>
  <c r="I1059" i="28" s="1"/>
  <c r="H1060" i="28"/>
  <c r="I1060" i="28" s="1"/>
  <c r="H1061" i="28"/>
  <c r="H1062" i="28"/>
  <c r="I1062" i="28" s="1"/>
  <c r="H1063" i="28"/>
  <c r="I1063" i="28" s="1"/>
  <c r="H1064" i="28"/>
  <c r="H1065" i="28"/>
  <c r="H1066" i="28"/>
  <c r="I1066" i="28" s="1"/>
  <c r="H1067" i="28"/>
  <c r="I1067" i="28" s="1"/>
  <c r="H1068" i="28"/>
  <c r="H1069" i="28"/>
  <c r="I1069" i="28" s="1"/>
  <c r="H1070" i="28"/>
  <c r="I1070" i="28" s="1"/>
  <c r="H1071" i="28"/>
  <c r="H1072" i="28"/>
  <c r="H1073" i="28"/>
  <c r="H1074" i="28"/>
  <c r="I1074" i="28" s="1"/>
  <c r="H1075" i="28"/>
  <c r="H1076" i="28"/>
  <c r="H1077" i="28"/>
  <c r="I1077" i="28" s="1"/>
  <c r="H1078" i="28"/>
  <c r="I1078" i="28" s="1"/>
  <c r="H1079" i="28"/>
  <c r="H1080" i="28"/>
  <c r="I1080" i="28" s="1"/>
  <c r="H1081" i="28"/>
  <c r="I1081" i="28" s="1"/>
  <c r="H1082" i="28"/>
  <c r="I1082" i="28" s="1"/>
  <c r="H1083" i="28"/>
  <c r="H1084" i="28"/>
  <c r="H1085" i="28"/>
  <c r="H1086" i="28"/>
  <c r="I1086" i="28" s="1"/>
  <c r="H1087" i="28"/>
  <c r="I1087" i="28" s="1"/>
  <c r="H1088" i="28"/>
  <c r="H1089" i="28"/>
  <c r="I1089" i="28" s="1"/>
  <c r="H1090" i="28"/>
  <c r="I1090" i="28" s="1"/>
  <c r="H1091" i="28"/>
  <c r="I1091" i="28" s="1"/>
  <c r="H1092" i="28"/>
  <c r="H1093" i="28"/>
  <c r="I1093" i="28" s="1"/>
  <c r="H1094" i="28"/>
  <c r="I1094" i="28" s="1"/>
  <c r="H1095" i="28"/>
  <c r="H1096" i="28"/>
  <c r="H1097" i="28"/>
  <c r="I1097" i="28" s="1"/>
  <c r="H1098" i="28"/>
  <c r="I1098" i="28" s="1"/>
  <c r="H1099" i="28"/>
  <c r="H1100" i="28"/>
  <c r="I1100" i="28" s="1"/>
  <c r="H1101" i="28"/>
  <c r="H1102" i="28"/>
  <c r="I1102" i="28" s="1"/>
  <c r="H1103" i="28"/>
  <c r="I1103" i="28" s="1"/>
  <c r="H1104" i="28"/>
  <c r="H1105" i="28"/>
  <c r="H1106" i="28"/>
  <c r="I1106" i="28" s="1"/>
  <c r="H1107" i="28"/>
  <c r="I1107" i="28" s="1"/>
  <c r="H1108" i="28"/>
  <c r="H1109" i="28"/>
  <c r="I1109" i="28" s="1"/>
  <c r="H1110" i="28"/>
  <c r="I1110" i="28" s="1"/>
  <c r="H1111" i="28"/>
  <c r="I1111" i="28" s="1"/>
  <c r="H1112" i="28"/>
  <c r="H1113" i="28"/>
  <c r="I1113" i="28" s="1"/>
  <c r="H1114" i="28"/>
  <c r="I1114" i="28" s="1"/>
  <c r="H1115" i="28"/>
  <c r="H1116" i="28"/>
  <c r="I1116" i="28" s="1"/>
  <c r="H1117" i="28"/>
  <c r="I1117" i="28" s="1"/>
  <c r="H1118" i="28"/>
  <c r="I1118" i="28" s="1"/>
  <c r="H1119" i="28"/>
  <c r="I1119" i="28" s="1"/>
  <c r="H1120" i="28"/>
  <c r="H1121" i="28"/>
  <c r="I1121" i="28" s="1"/>
  <c r="H1122" i="28"/>
  <c r="I1122" i="28" s="1"/>
  <c r="H1123" i="28"/>
  <c r="I1123" i="28" s="1"/>
  <c r="H1124" i="28"/>
  <c r="H1125" i="28"/>
  <c r="H1126" i="28"/>
  <c r="I1126" i="28" s="1"/>
  <c r="H1127" i="28"/>
  <c r="I1127" i="28" s="1"/>
  <c r="H1128" i="28"/>
  <c r="H1129" i="28"/>
  <c r="H1130" i="28"/>
  <c r="I1130" i="28" s="1"/>
  <c r="H1131" i="28"/>
  <c r="H1132" i="28"/>
  <c r="H1133" i="28"/>
  <c r="I1133" i="28" s="1"/>
  <c r="H1134" i="28"/>
  <c r="I1134" i="28" s="1"/>
  <c r="H1135" i="28"/>
  <c r="I1135" i="28" s="1"/>
  <c r="H1136" i="28"/>
  <c r="I1136" i="28" s="1"/>
  <c r="H1137" i="28"/>
  <c r="H1138" i="28"/>
  <c r="I1138" i="28" s="1"/>
  <c r="H1139" i="28"/>
  <c r="H1140" i="28"/>
  <c r="H1141" i="28"/>
  <c r="I1141" i="28" s="1"/>
  <c r="H1142" i="28"/>
  <c r="I1142" i="28" s="1"/>
  <c r="H1143" i="28"/>
  <c r="I1143" i="28" s="1"/>
  <c r="H1144" i="28"/>
  <c r="H1145" i="28"/>
  <c r="I1145" i="28" s="1"/>
  <c r="H1146" i="28"/>
  <c r="I1146" i="28" s="1"/>
  <c r="H1147" i="28"/>
  <c r="H1148" i="28"/>
  <c r="H1149" i="28"/>
  <c r="I1149" i="28" s="1"/>
  <c r="H1150" i="28"/>
  <c r="I1150" i="28" s="1"/>
  <c r="H1151" i="28"/>
  <c r="I1151" i="28" s="1"/>
  <c r="H1152" i="28"/>
  <c r="H1153" i="28"/>
  <c r="I1153" i="28" s="1"/>
  <c r="H1154" i="28"/>
  <c r="I1154" i="28" s="1"/>
  <c r="H1155" i="28"/>
  <c r="I1155" i="28" s="1"/>
  <c r="H1156" i="28"/>
  <c r="I1156" i="28" s="1"/>
  <c r="H1157" i="28"/>
  <c r="I1157" i="28" s="1"/>
  <c r="H1158" i="28"/>
  <c r="I1158" i="28" s="1"/>
  <c r="H1159" i="28"/>
  <c r="H1160" i="28"/>
  <c r="H1161" i="28"/>
  <c r="I1161" i="28" s="1"/>
  <c r="H1162" i="28"/>
  <c r="I1162" i="28" s="1"/>
  <c r="H1163" i="28"/>
  <c r="H1164" i="28"/>
  <c r="H1165" i="28"/>
  <c r="H1166" i="28"/>
  <c r="I1166" i="28" s="1"/>
  <c r="H1167" i="28"/>
  <c r="I1167" i="28" s="1"/>
  <c r="H1168" i="28"/>
  <c r="H1169" i="28"/>
  <c r="I1169" i="28" s="1"/>
  <c r="H1170" i="28"/>
  <c r="I1170" i="28" s="1"/>
  <c r="H1171" i="28"/>
  <c r="H1172" i="28"/>
  <c r="I1172" i="28" s="1"/>
  <c r="H1173" i="28"/>
  <c r="H1174" i="28"/>
  <c r="I1174" i="28" s="1"/>
  <c r="H1175" i="28"/>
  <c r="H1176" i="28"/>
  <c r="I1176" i="28" s="1"/>
  <c r="H1177" i="28"/>
  <c r="I1177" i="28" s="1"/>
  <c r="H1178" i="28"/>
  <c r="I1178" i="28" s="1"/>
  <c r="H1179" i="28"/>
  <c r="H1180" i="28"/>
  <c r="H1181" i="28"/>
  <c r="I1181" i="28" s="1"/>
  <c r="H1182" i="28"/>
  <c r="I1182" i="28" s="1"/>
  <c r="H1183" i="28"/>
  <c r="I1183" i="28" s="1"/>
  <c r="H1184" i="28"/>
  <c r="I1184" i="28" s="1"/>
  <c r="H1185" i="28"/>
  <c r="H1186" i="28"/>
  <c r="I1186" i="28" s="1"/>
  <c r="H1187" i="28"/>
  <c r="I1187" i="28" s="1"/>
  <c r="H1188" i="28"/>
  <c r="H1189" i="28"/>
  <c r="I1189" i="28" s="1"/>
  <c r="H1190" i="28"/>
  <c r="I1190" i="28" s="1"/>
  <c r="H1191" i="28"/>
  <c r="I1191" i="28" s="1"/>
  <c r="H1192" i="28"/>
  <c r="H1193" i="28"/>
  <c r="I1193" i="28" s="1"/>
  <c r="H1194" i="28"/>
  <c r="I1194" i="28" s="1"/>
  <c r="H1195" i="28"/>
  <c r="H1196" i="28"/>
  <c r="H1197" i="28"/>
  <c r="H1198" i="28"/>
  <c r="I1198" i="28" s="1"/>
  <c r="H1199" i="28"/>
  <c r="I1199" i="28" s="1"/>
  <c r="H1200" i="28"/>
  <c r="H1201" i="28"/>
  <c r="I1201" i="28" s="1"/>
  <c r="H1202" i="28"/>
  <c r="I1202" i="28" s="1"/>
  <c r="H1203" i="28"/>
  <c r="I1203" i="28" s="1"/>
  <c r="H1204" i="28"/>
  <c r="H1205" i="28"/>
  <c r="I1205" i="28" s="1"/>
  <c r="H1206" i="28"/>
  <c r="I1206" i="28" s="1"/>
  <c r="H1207" i="28"/>
  <c r="H1208" i="28"/>
  <c r="I1208" i="28" s="1"/>
  <c r="H1209" i="28"/>
  <c r="I1209" i="28" s="1"/>
  <c r="H1210" i="28"/>
  <c r="I1210" i="28" s="1"/>
  <c r="H1211" i="28"/>
  <c r="I1211" i="28" s="1"/>
  <c r="H1212" i="28"/>
  <c r="H1213" i="28"/>
  <c r="H1214" i="28"/>
  <c r="I1214" i="28" s="1"/>
  <c r="H1215" i="28"/>
  <c r="I1215" i="28" s="1"/>
  <c r="H1216" i="28"/>
  <c r="H1217" i="28"/>
  <c r="H1218" i="28"/>
  <c r="I1218" i="28" s="1"/>
  <c r="H1219" i="28"/>
  <c r="I1219" i="28" s="1"/>
  <c r="H1220" i="28"/>
  <c r="I1220" i="28" s="1"/>
  <c r="H1221" i="28"/>
  <c r="I1221" i="28" s="1"/>
  <c r="H1222" i="28"/>
  <c r="I1222" i="28" s="1"/>
  <c r="H1223" i="28"/>
  <c r="I1223" i="28" s="1"/>
  <c r="H1224" i="28"/>
  <c r="H1225" i="28"/>
  <c r="H1226" i="28"/>
  <c r="I1226" i="28" s="1"/>
  <c r="H1227" i="28"/>
  <c r="I1227" i="28" s="1"/>
  <c r="H1228" i="28"/>
  <c r="H1229" i="28"/>
  <c r="H1230" i="28"/>
  <c r="I1230" i="28" s="1"/>
  <c r="H1231" i="28"/>
  <c r="H1232" i="28"/>
  <c r="H1233" i="28"/>
  <c r="I1233" i="28" s="1"/>
  <c r="H1234" i="28"/>
  <c r="I1234" i="28" s="1"/>
  <c r="H1235" i="28"/>
  <c r="H1236" i="28"/>
  <c r="H1237" i="28"/>
  <c r="H1238" i="28"/>
  <c r="I1238" i="28" s="1"/>
  <c r="H1239" i="28"/>
  <c r="I1239" i="28" s="1"/>
  <c r="H1240" i="28"/>
  <c r="I1240" i="28" s="1"/>
  <c r="H1241" i="28"/>
  <c r="I1241" i="28" s="1"/>
  <c r="H1242" i="28"/>
  <c r="I1242" i="28" s="1"/>
  <c r="H1243" i="28"/>
  <c r="I1243" i="28" s="1"/>
  <c r="H1244" i="28"/>
  <c r="I1244" i="28" s="1"/>
  <c r="H1245" i="28"/>
  <c r="I1245" i="28" s="1"/>
  <c r="H1246" i="28"/>
  <c r="I1246" i="28" s="1"/>
  <c r="H1247" i="28"/>
  <c r="I1247" i="28" s="1"/>
  <c r="H1248" i="28"/>
  <c r="H1249" i="28"/>
  <c r="I1249" i="28" s="1"/>
  <c r="H1250" i="28"/>
  <c r="I1250" i="28" s="1"/>
  <c r="H1251" i="28"/>
  <c r="I1251" i="28" s="1"/>
  <c r="H1252" i="28"/>
  <c r="H1253" i="28"/>
  <c r="I1253" i="28" s="1"/>
  <c r="H1254" i="28"/>
  <c r="I1254" i="28" s="1"/>
  <c r="H1255" i="28"/>
  <c r="H1256" i="28"/>
  <c r="I1256" i="28" s="1"/>
  <c r="H1257" i="28"/>
  <c r="H1258" i="28"/>
  <c r="I1258" i="28" s="1"/>
  <c r="H1259" i="28"/>
  <c r="H1260" i="28"/>
  <c r="H1261" i="28"/>
  <c r="H1262" i="28"/>
  <c r="I1262" i="28" s="1"/>
  <c r="H1263" i="28"/>
  <c r="I1263" i="28" s="1"/>
  <c r="H1264" i="28"/>
  <c r="H1265" i="28"/>
  <c r="H1266" i="28"/>
  <c r="I1266" i="28" s="1"/>
  <c r="H1267" i="28"/>
  <c r="H1268" i="28"/>
  <c r="H1269" i="28"/>
  <c r="H1270" i="28"/>
  <c r="I1270" i="28" s="1"/>
  <c r="H1271" i="28"/>
  <c r="I1271" i="28" s="1"/>
  <c r="H1272" i="28"/>
  <c r="H1273" i="28"/>
  <c r="I1273" i="28" s="1"/>
  <c r="H1274" i="28"/>
  <c r="I1274" i="28" s="1"/>
  <c r="H1275" i="28"/>
  <c r="H1276" i="28"/>
  <c r="I1276" i="28" s="1"/>
  <c r="H1277" i="28"/>
  <c r="I1277" i="28" s="1"/>
  <c r="H1278" i="28"/>
  <c r="H1279" i="28"/>
  <c r="I1279" i="28" s="1"/>
  <c r="H1280" i="28"/>
  <c r="H1281" i="28"/>
  <c r="I1281" i="28" s="1"/>
  <c r="H1282" i="28"/>
  <c r="I1282" i="28" s="1"/>
  <c r="H508" i="28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E172" i="9"/>
  <c r="B172" i="9"/>
  <c r="I172" i="9"/>
  <c r="E161" i="9"/>
  <c r="B161" i="9"/>
  <c r="E150" i="9"/>
  <c r="B150" i="9"/>
  <c r="E139" i="9"/>
  <c r="B139" i="9"/>
  <c r="E128" i="9"/>
  <c r="B128" i="9"/>
  <c r="I128" i="9"/>
  <c r="E117" i="9"/>
  <c r="B117" i="9"/>
  <c r="E106" i="9"/>
  <c r="B106" i="9"/>
  <c r="E95" i="9"/>
  <c r="B95" i="9"/>
  <c r="E84" i="9"/>
  <c r="B84" i="9"/>
  <c r="B73" i="9"/>
  <c r="I73" i="9"/>
  <c r="I161" i="9"/>
  <c r="I150" i="9"/>
  <c r="I139" i="9"/>
  <c r="I117" i="9"/>
  <c r="I106" i="9"/>
  <c r="I95" i="9"/>
  <c r="I84" i="9"/>
  <c r="E73" i="9"/>
  <c r="B62" i="9"/>
  <c r="E62" i="9"/>
  <c r="I62" i="9"/>
  <c r="E23" i="9"/>
  <c r="E36" i="9"/>
  <c r="B36" i="9"/>
  <c r="E10" i="9"/>
  <c r="B23" i="9"/>
  <c r="B49" i="9"/>
  <c r="E49" i="9"/>
  <c r="B10" i="9"/>
  <c r="D11" i="1"/>
  <c r="D12" i="1"/>
  <c r="D13" i="1"/>
  <c r="B13" i="1"/>
  <c r="C13" i="1"/>
  <c r="E13" i="1"/>
  <c r="D18" i="1"/>
  <c r="D20" i="1"/>
  <c r="G18" i="1"/>
  <c r="D19" i="1"/>
  <c r="H19" i="1"/>
  <c r="G19" i="1"/>
  <c r="B20" i="1"/>
  <c r="C20" i="1"/>
  <c r="E20" i="1"/>
  <c r="F20" i="1"/>
  <c r="D25" i="1"/>
  <c r="H25" i="1"/>
  <c r="G25" i="1"/>
  <c r="D26" i="1"/>
  <c r="G26" i="1"/>
  <c r="B27" i="1"/>
  <c r="C27" i="1"/>
  <c r="E27" i="1"/>
  <c r="F27" i="1"/>
  <c r="D32" i="1"/>
  <c r="G32" i="1"/>
  <c r="H32" i="1"/>
  <c r="D33" i="1"/>
  <c r="D34" i="1"/>
  <c r="G33" i="1"/>
  <c r="B34" i="1"/>
  <c r="C34" i="1"/>
  <c r="E34" i="1"/>
  <c r="F34" i="1"/>
  <c r="G34" i="1"/>
  <c r="E40" i="1"/>
  <c r="E42" i="1"/>
  <c r="F40" i="1"/>
  <c r="E41" i="1"/>
  <c r="B42" i="1"/>
  <c r="C42" i="1"/>
  <c r="D42" i="1"/>
  <c r="F6" i="1"/>
  <c r="E6" i="1"/>
  <c r="C6" i="1"/>
  <c r="B6" i="1"/>
  <c r="G5" i="1"/>
  <c r="D5" i="1"/>
  <c r="G4" i="1"/>
  <c r="D4" i="1"/>
  <c r="F41" i="1"/>
  <c r="F42" i="1"/>
  <c r="H26" i="1"/>
  <c r="H27" i="1"/>
  <c r="H18" i="1"/>
  <c r="H20" i="1"/>
  <c r="D27" i="1"/>
  <c r="G27" i="1"/>
  <c r="D6" i="1"/>
  <c r="H33" i="1"/>
  <c r="H34" i="1"/>
  <c r="G20" i="1"/>
  <c r="G6" i="1"/>
  <c r="H4" i="1"/>
  <c r="H5" i="1"/>
  <c r="H6" i="1"/>
  <c r="I23" i="9"/>
  <c r="I49" i="9"/>
  <c r="I36" i="9"/>
  <c r="I10" i="9"/>
  <c r="K1018" i="28" l="1"/>
  <c r="R1029" i="18" s="1"/>
  <c r="I1018" i="28"/>
  <c r="K1010" i="28"/>
  <c r="R1021" i="18" s="1"/>
  <c r="I1010" i="28"/>
  <c r="J1010" i="28" s="1"/>
  <c r="Q1021" i="18" s="1"/>
  <c r="K1002" i="28"/>
  <c r="R1013" i="18" s="1"/>
  <c r="I1002" i="28"/>
  <c r="J1002" i="28" s="1"/>
  <c r="Q1013" i="18" s="1"/>
  <c r="K970" i="28"/>
  <c r="R981" i="18" s="1"/>
  <c r="I970" i="28"/>
  <c r="K966" i="28"/>
  <c r="R977" i="18" s="1"/>
  <c r="I966" i="28"/>
  <c r="K962" i="28"/>
  <c r="R973" i="18" s="1"/>
  <c r="I962" i="28"/>
  <c r="J962" i="28" s="1"/>
  <c r="Q973" i="18" s="1"/>
  <c r="K958" i="28"/>
  <c r="R969" i="18" s="1"/>
  <c r="I958" i="28"/>
  <c r="K954" i="28"/>
  <c r="R965" i="18" s="1"/>
  <c r="I954" i="28"/>
  <c r="K950" i="28"/>
  <c r="R961" i="18" s="1"/>
  <c r="I950" i="28"/>
  <c r="J950" i="28" s="1"/>
  <c r="Q961" i="18" s="1"/>
  <c r="K938" i="28"/>
  <c r="R949" i="18" s="1"/>
  <c r="I938" i="28"/>
  <c r="J938" i="28" s="1"/>
  <c r="Q949" i="18" s="1"/>
  <c r="K926" i="28"/>
  <c r="R937" i="18" s="1"/>
  <c r="I926" i="28"/>
  <c r="K1278" i="28"/>
  <c r="R1290" i="18" s="1"/>
  <c r="I1278" i="28"/>
  <c r="J1278" i="28" s="1"/>
  <c r="Q1290" i="18" s="1"/>
  <c r="K1265" i="28"/>
  <c r="R1277" i="18" s="1"/>
  <c r="I1265" i="28"/>
  <c r="K1237" i="28"/>
  <c r="R1249" i="18" s="1"/>
  <c r="I1237" i="28"/>
  <c r="J1237" i="28" s="1"/>
  <c r="Q1249" i="18" s="1"/>
  <c r="K1165" i="28"/>
  <c r="R1177" i="18" s="1"/>
  <c r="I1165" i="28"/>
  <c r="K1137" i="28"/>
  <c r="R1149" i="18" s="1"/>
  <c r="I1137" i="28"/>
  <c r="K1105" i="28"/>
  <c r="R1117" i="18" s="1"/>
  <c r="I1105" i="28"/>
  <c r="K1101" i="28"/>
  <c r="R1113" i="18" s="1"/>
  <c r="I1101" i="28"/>
  <c r="K1085" i="28"/>
  <c r="R1097" i="18" s="1"/>
  <c r="I1085" i="28"/>
  <c r="J1085" i="28" s="1"/>
  <c r="Q1097" i="18" s="1"/>
  <c r="K1073" i="28"/>
  <c r="R1085" i="18" s="1"/>
  <c r="I1073" i="28"/>
  <c r="J1073" i="28" s="1"/>
  <c r="Q1085" i="18" s="1"/>
  <c r="K1065" i="28"/>
  <c r="R1077" i="18" s="1"/>
  <c r="I1065" i="28"/>
  <c r="K1061" i="28"/>
  <c r="R1073" i="18" s="1"/>
  <c r="I1061" i="28"/>
  <c r="J1061" i="28" s="1"/>
  <c r="Q1073" i="18" s="1"/>
  <c r="K1049" i="28"/>
  <c r="R1061" i="18" s="1"/>
  <c r="I1049" i="28"/>
  <c r="J1049" i="28" s="1"/>
  <c r="Q1061" i="18" s="1"/>
  <c r="K1045" i="28"/>
  <c r="R1057" i="18" s="1"/>
  <c r="I1045" i="28"/>
  <c r="K1041" i="28"/>
  <c r="R1052" i="18" s="1"/>
  <c r="I1041" i="28"/>
  <c r="K1021" i="28"/>
  <c r="R1032" i="18" s="1"/>
  <c r="I1021" i="28"/>
  <c r="K1013" i="28"/>
  <c r="R1024" i="18" s="1"/>
  <c r="I1013" i="28"/>
  <c r="J1013" i="28" s="1"/>
  <c r="Q1024" i="18" s="1"/>
  <c r="K1009" i="28"/>
  <c r="R1020" i="18" s="1"/>
  <c r="I1009" i="28"/>
  <c r="J1009" i="28" s="1"/>
  <c r="Q1020" i="18" s="1"/>
  <c r="K1005" i="28"/>
  <c r="R1016" i="18" s="1"/>
  <c r="I1005" i="28"/>
  <c r="J1005" i="28" s="1"/>
  <c r="Q1016" i="18" s="1"/>
  <c r="K1001" i="28"/>
  <c r="R1012" i="18" s="1"/>
  <c r="I1001" i="28"/>
  <c r="J1001" i="28" s="1"/>
  <c r="Q1012" i="18" s="1"/>
  <c r="K993" i="28"/>
  <c r="R1004" i="18" s="1"/>
  <c r="I993" i="28"/>
  <c r="J993" i="28" s="1"/>
  <c r="Q1004" i="18" s="1"/>
  <c r="K989" i="28"/>
  <c r="R1000" i="18" s="1"/>
  <c r="I989" i="28"/>
  <c r="J989" i="28" s="1"/>
  <c r="Q1000" i="18" s="1"/>
  <c r="K981" i="28"/>
  <c r="R992" i="18" s="1"/>
  <c r="I981" i="28"/>
  <c r="J981" i="28" s="1"/>
  <c r="Q992" i="18" s="1"/>
  <c r="K969" i="28"/>
  <c r="R980" i="18" s="1"/>
  <c r="I969" i="28"/>
  <c r="J969" i="28" s="1"/>
  <c r="Q980" i="18" s="1"/>
  <c r="K961" i="28"/>
  <c r="R972" i="18" s="1"/>
  <c r="I961" i="28"/>
  <c r="J961" i="28" s="1"/>
  <c r="Q972" i="18" s="1"/>
  <c r="K949" i="28"/>
  <c r="R960" i="18" s="1"/>
  <c r="I949" i="28"/>
  <c r="J949" i="28" s="1"/>
  <c r="Q960" i="18" s="1"/>
  <c r="K945" i="28"/>
  <c r="R956" i="18" s="1"/>
  <c r="I945" i="28"/>
  <c r="J945" i="28" s="1"/>
  <c r="Q956" i="18" s="1"/>
  <c r="K941" i="28"/>
  <c r="R952" i="18" s="1"/>
  <c r="I941" i="28"/>
  <c r="J941" i="28" s="1"/>
  <c r="Q952" i="18" s="1"/>
  <c r="K1269" i="28"/>
  <c r="R1281" i="18" s="1"/>
  <c r="I1269" i="28"/>
  <c r="K1261" i="28"/>
  <c r="R1273" i="18" s="1"/>
  <c r="I1261" i="28"/>
  <c r="K1257" i="28"/>
  <c r="R1269" i="18" s="1"/>
  <c r="I1257" i="28"/>
  <c r="K1229" i="28"/>
  <c r="R1241" i="18" s="1"/>
  <c r="I1229" i="28"/>
  <c r="K1225" i="28"/>
  <c r="R1237" i="18" s="1"/>
  <c r="I1225" i="28"/>
  <c r="J1225" i="28" s="1"/>
  <c r="Q1237" i="18" s="1"/>
  <c r="K1217" i="28"/>
  <c r="R1229" i="18" s="1"/>
  <c r="I1217" i="28"/>
  <c r="K1213" i="28"/>
  <c r="R1225" i="18" s="1"/>
  <c r="I1213" i="28"/>
  <c r="K1197" i="28"/>
  <c r="R1209" i="18" s="1"/>
  <c r="I1197" i="28"/>
  <c r="K1185" i="28"/>
  <c r="R1197" i="18" s="1"/>
  <c r="I1185" i="28"/>
  <c r="K1173" i="28"/>
  <c r="R1185" i="18" s="1"/>
  <c r="I1173" i="28"/>
  <c r="K1129" i="28"/>
  <c r="R1141" i="18" s="1"/>
  <c r="I1129" i="28"/>
  <c r="K1125" i="28"/>
  <c r="R1137" i="18" s="1"/>
  <c r="I1125" i="28"/>
  <c r="K1280" i="28"/>
  <c r="R1292" i="18" s="1"/>
  <c r="I1280" i="28"/>
  <c r="K1272" i="28"/>
  <c r="R1284" i="18" s="1"/>
  <c r="I1272" i="28"/>
  <c r="K1268" i="28"/>
  <c r="R1280" i="18" s="1"/>
  <c r="I1268" i="28"/>
  <c r="K1264" i="28"/>
  <c r="R1276" i="18" s="1"/>
  <c r="I1264" i="28"/>
  <c r="J1264" i="28" s="1"/>
  <c r="Q1276" i="18" s="1"/>
  <c r="K1260" i="28"/>
  <c r="R1272" i="18" s="1"/>
  <c r="I1260" i="28"/>
  <c r="K1252" i="28"/>
  <c r="R1264" i="18" s="1"/>
  <c r="I1252" i="28"/>
  <c r="K1248" i="28"/>
  <c r="R1260" i="18" s="1"/>
  <c r="I1248" i="28"/>
  <c r="J1248" i="28" s="1"/>
  <c r="Q1260" i="18" s="1"/>
  <c r="K1236" i="28"/>
  <c r="R1248" i="18" s="1"/>
  <c r="I1236" i="28"/>
  <c r="K1232" i="28"/>
  <c r="R1244" i="18" s="1"/>
  <c r="I1232" i="28"/>
  <c r="K1228" i="28"/>
  <c r="R1240" i="18" s="1"/>
  <c r="I1228" i="28"/>
  <c r="K1224" i="28"/>
  <c r="R1236" i="18" s="1"/>
  <c r="I1224" i="28"/>
  <c r="K1216" i="28"/>
  <c r="R1228" i="18" s="1"/>
  <c r="I1216" i="28"/>
  <c r="K1212" i="28"/>
  <c r="R1224" i="18" s="1"/>
  <c r="I1212" i="28"/>
  <c r="K1204" i="28"/>
  <c r="R1216" i="18" s="1"/>
  <c r="I1204" i="28"/>
  <c r="K1200" i="28"/>
  <c r="R1212" i="18" s="1"/>
  <c r="I1200" i="28"/>
  <c r="J1200" i="28" s="1"/>
  <c r="Q1212" i="18" s="1"/>
  <c r="K1196" i="28"/>
  <c r="R1208" i="18" s="1"/>
  <c r="I1196" i="28"/>
  <c r="K1192" i="28"/>
  <c r="R1204" i="18" s="1"/>
  <c r="I1192" i="28"/>
  <c r="J1192" i="28" s="1"/>
  <c r="Q1204" i="18" s="1"/>
  <c r="K1188" i="28"/>
  <c r="R1200" i="18" s="1"/>
  <c r="I1188" i="28"/>
  <c r="J1188" i="28" s="1"/>
  <c r="Q1200" i="18" s="1"/>
  <c r="K1180" i="28"/>
  <c r="R1192" i="18" s="1"/>
  <c r="I1180" i="28"/>
  <c r="K1168" i="28"/>
  <c r="R1180" i="18" s="1"/>
  <c r="I1168" i="28"/>
  <c r="J1168" i="28" s="1"/>
  <c r="Q1180" i="18" s="1"/>
  <c r="K1164" i="28"/>
  <c r="R1176" i="18" s="1"/>
  <c r="I1164" i="28"/>
  <c r="K1160" i="28"/>
  <c r="R1172" i="18" s="1"/>
  <c r="I1160" i="28"/>
  <c r="K1152" i="28"/>
  <c r="R1164" i="18" s="1"/>
  <c r="I1152" i="28"/>
  <c r="K1148" i="28"/>
  <c r="R1160" i="18" s="1"/>
  <c r="I1148" i="28"/>
  <c r="K1144" i="28"/>
  <c r="R1156" i="18" s="1"/>
  <c r="I1144" i="28"/>
  <c r="K1140" i="28"/>
  <c r="R1152" i="18" s="1"/>
  <c r="I1140" i="28"/>
  <c r="K1132" i="28"/>
  <c r="R1144" i="18" s="1"/>
  <c r="I1132" i="28"/>
  <c r="K1128" i="28"/>
  <c r="R1140" i="18" s="1"/>
  <c r="I1128" i="28"/>
  <c r="K1124" i="28"/>
  <c r="R1136" i="18" s="1"/>
  <c r="I1124" i="28"/>
  <c r="K1120" i="28"/>
  <c r="R1132" i="18" s="1"/>
  <c r="I1120" i="28"/>
  <c r="K1112" i="28"/>
  <c r="R1124" i="18" s="1"/>
  <c r="I1112" i="28"/>
  <c r="K1108" i="28"/>
  <c r="R1120" i="18" s="1"/>
  <c r="I1108" i="28"/>
  <c r="J1108" i="28" s="1"/>
  <c r="Q1120" i="18" s="1"/>
  <c r="K1104" i="28"/>
  <c r="R1116" i="18" s="1"/>
  <c r="I1104" i="28"/>
  <c r="K1096" i="28"/>
  <c r="R1108" i="18" s="1"/>
  <c r="I1096" i="28"/>
  <c r="K1092" i="28"/>
  <c r="R1104" i="18" s="1"/>
  <c r="I1092" i="28"/>
  <c r="K1088" i="28"/>
  <c r="R1100" i="18" s="1"/>
  <c r="I1088" i="28"/>
  <c r="K1084" i="28"/>
  <c r="R1096" i="18" s="1"/>
  <c r="I1084" i="28"/>
  <c r="J1084" i="28" s="1"/>
  <c r="Q1096" i="18" s="1"/>
  <c r="K1076" i="28"/>
  <c r="R1088" i="18" s="1"/>
  <c r="I1076" i="28"/>
  <c r="K1072" i="28"/>
  <c r="R1084" i="18" s="1"/>
  <c r="I1072" i="28"/>
  <c r="K1068" i="28"/>
  <c r="R1080" i="18" s="1"/>
  <c r="I1068" i="28"/>
  <c r="K1064" i="28"/>
  <c r="R1076" i="18" s="1"/>
  <c r="I1064" i="28"/>
  <c r="K1056" i="28"/>
  <c r="R1068" i="18" s="1"/>
  <c r="I1056" i="28"/>
  <c r="J1056" i="28" s="1"/>
  <c r="Q1068" i="18" s="1"/>
  <c r="K1052" i="28"/>
  <c r="R1064" i="18" s="1"/>
  <c r="I1052" i="28"/>
  <c r="K1048" i="28"/>
  <c r="R1060" i="18" s="1"/>
  <c r="I1048" i="28"/>
  <c r="K1044" i="28"/>
  <c r="R1055" i="18" s="1"/>
  <c r="I1044" i="28"/>
  <c r="K1040" i="28"/>
  <c r="R1051" i="18" s="1"/>
  <c r="I1040" i="28"/>
  <c r="K1036" i="28"/>
  <c r="R1047" i="18" s="1"/>
  <c r="I1036" i="28"/>
  <c r="K1028" i="28"/>
  <c r="R1039" i="18" s="1"/>
  <c r="I1028" i="28"/>
  <c r="K1024" i="28"/>
  <c r="R1035" i="18" s="1"/>
  <c r="I1024" i="28"/>
  <c r="K1020" i="28"/>
  <c r="R1031" i="18" s="1"/>
  <c r="I1020" i="28"/>
  <c r="K1016" i="28"/>
  <c r="R1027" i="18" s="1"/>
  <c r="I1016" i="28"/>
  <c r="K1012" i="28"/>
  <c r="R1023" i="18" s="1"/>
  <c r="I1012" i="28"/>
  <c r="K1008" i="28"/>
  <c r="R1019" i="18" s="1"/>
  <c r="I1008" i="28"/>
  <c r="K1004" i="28"/>
  <c r="R1015" i="18" s="1"/>
  <c r="I1004" i="28"/>
  <c r="K1000" i="28"/>
  <c r="R1011" i="18" s="1"/>
  <c r="I1000" i="28"/>
  <c r="K992" i="28"/>
  <c r="R1003" i="18" s="1"/>
  <c r="I992" i="28"/>
  <c r="K988" i="28"/>
  <c r="R999" i="18" s="1"/>
  <c r="I988" i="28"/>
  <c r="K984" i="28"/>
  <c r="R995" i="18" s="1"/>
  <c r="I984" i="28"/>
  <c r="K980" i="28"/>
  <c r="R991" i="18" s="1"/>
  <c r="I980" i="28"/>
  <c r="K976" i="28"/>
  <c r="R987" i="18" s="1"/>
  <c r="I976" i="28"/>
  <c r="K964" i="28"/>
  <c r="R975" i="18" s="1"/>
  <c r="I964" i="28"/>
  <c r="K956" i="28"/>
  <c r="R967" i="18" s="1"/>
  <c r="I956" i="28"/>
  <c r="K952" i="28"/>
  <c r="R963" i="18" s="1"/>
  <c r="I952" i="28"/>
  <c r="K948" i="28"/>
  <c r="R959" i="18" s="1"/>
  <c r="I948" i="28"/>
  <c r="K944" i="28"/>
  <c r="R955" i="18" s="1"/>
  <c r="I944" i="28"/>
  <c r="J944" i="28" s="1"/>
  <c r="Q955" i="18" s="1"/>
  <c r="K940" i="28"/>
  <c r="R951" i="18" s="1"/>
  <c r="I940" i="28"/>
  <c r="K932" i="28"/>
  <c r="R943" i="18" s="1"/>
  <c r="I932" i="28"/>
  <c r="J932" i="28" s="1"/>
  <c r="Q943" i="18" s="1"/>
  <c r="K916" i="28"/>
  <c r="R927" i="18" s="1"/>
  <c r="I916" i="28"/>
  <c r="K912" i="28"/>
  <c r="R923" i="18" s="1"/>
  <c r="I912" i="28"/>
  <c r="J912" i="28" s="1"/>
  <c r="Q923" i="18" s="1"/>
  <c r="K908" i="28"/>
  <c r="R919" i="18" s="1"/>
  <c r="I908" i="28"/>
  <c r="J908" i="28" s="1"/>
  <c r="Q919" i="18" s="1"/>
  <c r="K904" i="28"/>
  <c r="R915" i="18" s="1"/>
  <c r="I904" i="28"/>
  <c r="K900" i="28"/>
  <c r="R911" i="18" s="1"/>
  <c r="I900" i="28"/>
  <c r="K870" i="28"/>
  <c r="R881" i="18" s="1"/>
  <c r="I870" i="28"/>
  <c r="J870" i="28" s="1"/>
  <c r="Q881" i="18" s="1"/>
  <c r="K854" i="28"/>
  <c r="R865" i="18" s="1"/>
  <c r="I854" i="28"/>
  <c r="K846" i="28"/>
  <c r="R857" i="18" s="1"/>
  <c r="I846" i="28"/>
  <c r="J846" i="28" s="1"/>
  <c r="Q857" i="18" s="1"/>
  <c r="K834" i="28"/>
  <c r="R845" i="18" s="1"/>
  <c r="I834" i="28"/>
  <c r="K806" i="28"/>
  <c r="R817" i="18" s="1"/>
  <c r="I806" i="28"/>
  <c r="K798" i="28"/>
  <c r="R809" i="18" s="1"/>
  <c r="I798" i="28"/>
  <c r="K786" i="28"/>
  <c r="R797" i="18" s="1"/>
  <c r="I786" i="28"/>
  <c r="J786" i="28" s="1"/>
  <c r="Q797" i="18" s="1"/>
  <c r="K782" i="28"/>
  <c r="R793" i="18" s="1"/>
  <c r="I782" i="28"/>
  <c r="J782" i="28" s="1"/>
  <c r="Q793" i="18" s="1"/>
  <c r="K778" i="28"/>
  <c r="R790" i="18" s="1"/>
  <c r="I778" i="28"/>
  <c r="J778" i="28" s="1"/>
  <c r="Q790" i="18" s="1"/>
  <c r="K774" i="28"/>
  <c r="R785" i="18" s="1"/>
  <c r="I774" i="28"/>
  <c r="J774" i="28" s="1"/>
  <c r="Q785" i="18" s="1"/>
  <c r="K766" i="28"/>
  <c r="R777" i="18" s="1"/>
  <c r="I766" i="28"/>
  <c r="K762" i="28"/>
  <c r="R773" i="18" s="1"/>
  <c r="I762" i="28"/>
  <c r="K758" i="28"/>
  <c r="R767" i="18" s="1"/>
  <c r="I758" i="28"/>
  <c r="K750" i="28"/>
  <c r="R759" i="18" s="1"/>
  <c r="I750" i="28"/>
  <c r="K742" i="28"/>
  <c r="R751" i="18" s="1"/>
  <c r="I742" i="28"/>
  <c r="J742" i="28" s="1"/>
  <c r="Q751" i="18" s="1"/>
  <c r="K734" i="28"/>
  <c r="R743" i="18" s="1"/>
  <c r="I734" i="28"/>
  <c r="K726" i="28"/>
  <c r="R735" i="18" s="1"/>
  <c r="I726" i="28"/>
  <c r="J726" i="28" s="1"/>
  <c r="Q735" i="18" s="1"/>
  <c r="K718" i="28"/>
  <c r="R727" i="18" s="1"/>
  <c r="I718" i="28"/>
  <c r="K710" i="28"/>
  <c r="R719" i="18" s="1"/>
  <c r="I710" i="28"/>
  <c r="J710" i="28" s="1"/>
  <c r="Q719" i="18" s="1"/>
  <c r="K702" i="28"/>
  <c r="R711" i="18" s="1"/>
  <c r="I702" i="28"/>
  <c r="K694" i="28"/>
  <c r="R703" i="18" s="1"/>
  <c r="I694" i="28"/>
  <c r="J694" i="28" s="1"/>
  <c r="Q703" i="18" s="1"/>
  <c r="K686" i="28"/>
  <c r="R695" i="18" s="1"/>
  <c r="I686" i="28"/>
  <c r="K678" i="28"/>
  <c r="R687" i="18" s="1"/>
  <c r="I678" i="28"/>
  <c r="J678" i="28" s="1"/>
  <c r="Q687" i="18" s="1"/>
  <c r="K670" i="28"/>
  <c r="R679" i="18" s="1"/>
  <c r="I670" i="28"/>
  <c r="K662" i="28"/>
  <c r="R671" i="18" s="1"/>
  <c r="I662" i="28"/>
  <c r="J662" i="28" s="1"/>
  <c r="Q671" i="18" s="1"/>
  <c r="K654" i="28"/>
  <c r="R663" i="18" s="1"/>
  <c r="I654" i="28"/>
  <c r="K646" i="28"/>
  <c r="R655" i="18" s="1"/>
  <c r="I646" i="28"/>
  <c r="J646" i="28" s="1"/>
  <c r="Q655" i="18" s="1"/>
  <c r="K638" i="28"/>
  <c r="R647" i="18" s="1"/>
  <c r="I638" i="28"/>
  <c r="K630" i="28"/>
  <c r="R639" i="18" s="1"/>
  <c r="I630" i="28"/>
  <c r="J630" i="28" s="1"/>
  <c r="Q639" i="18" s="1"/>
  <c r="K622" i="28"/>
  <c r="R631" i="18" s="1"/>
  <c r="I622" i="28"/>
  <c r="K614" i="28"/>
  <c r="R623" i="18" s="1"/>
  <c r="I614" i="28"/>
  <c r="J614" i="28" s="1"/>
  <c r="Q623" i="18" s="1"/>
  <c r="K606" i="28"/>
  <c r="R615" i="18" s="1"/>
  <c r="I606" i="28"/>
  <c r="K598" i="28"/>
  <c r="R607" i="18" s="1"/>
  <c r="I598" i="28"/>
  <c r="J598" i="28" s="1"/>
  <c r="Q607" i="18" s="1"/>
  <c r="K590" i="28"/>
  <c r="R599" i="18" s="1"/>
  <c r="I590" i="28"/>
  <c r="K582" i="28"/>
  <c r="R591" i="18" s="1"/>
  <c r="I582" i="28"/>
  <c r="J582" i="28" s="1"/>
  <c r="Q591" i="18" s="1"/>
  <c r="K574" i="28"/>
  <c r="R583" i="18" s="1"/>
  <c r="I574" i="28"/>
  <c r="K566" i="28"/>
  <c r="R575" i="18" s="1"/>
  <c r="I566" i="28"/>
  <c r="J566" i="28" s="1"/>
  <c r="Q575" i="18" s="1"/>
  <c r="K558" i="28"/>
  <c r="R563" i="18" s="1"/>
  <c r="I558" i="28"/>
  <c r="K550" i="28"/>
  <c r="R555" i="18" s="1"/>
  <c r="I550" i="28"/>
  <c r="J550" i="28" s="1"/>
  <c r="Q555" i="18" s="1"/>
  <c r="K542" i="28"/>
  <c r="R543" i="18" s="1"/>
  <c r="I542" i="28"/>
  <c r="K534" i="28"/>
  <c r="R541" i="18" s="1"/>
  <c r="I534" i="28"/>
  <c r="J534" i="28" s="1"/>
  <c r="Q541" i="18" s="1"/>
  <c r="K526" i="28"/>
  <c r="R530" i="18" s="1"/>
  <c r="I526" i="28"/>
  <c r="K518" i="28"/>
  <c r="R523" i="18" s="1"/>
  <c r="I518" i="28"/>
  <c r="J518" i="28" s="1"/>
  <c r="Q523" i="18" s="1"/>
  <c r="K514" i="28"/>
  <c r="R519" i="18" s="1"/>
  <c r="I514" i="28"/>
  <c r="K510" i="28"/>
  <c r="R515" i="18" s="1"/>
  <c r="I510" i="28"/>
  <c r="J510" i="28" s="1"/>
  <c r="Q515" i="18" s="1"/>
  <c r="K3" i="28"/>
  <c r="R3" i="18" s="1"/>
  <c r="I3" i="28"/>
  <c r="K7" i="28"/>
  <c r="R7" i="18" s="1"/>
  <c r="I7" i="28"/>
  <c r="K11" i="28"/>
  <c r="R11" i="18" s="1"/>
  <c r="I11" i="28"/>
  <c r="K15" i="28"/>
  <c r="R15" i="18" s="1"/>
  <c r="I15" i="28"/>
  <c r="K19" i="28"/>
  <c r="R20" i="18" s="1"/>
  <c r="I19" i="28"/>
  <c r="K74" i="28"/>
  <c r="R75" i="18" s="1"/>
  <c r="I74" i="28"/>
  <c r="K24" i="28"/>
  <c r="R25" i="18" s="1"/>
  <c r="I24" i="28"/>
  <c r="K28" i="28"/>
  <c r="R29" i="18" s="1"/>
  <c r="I28" i="28"/>
  <c r="K56" i="28"/>
  <c r="R57" i="18" s="1"/>
  <c r="I56" i="28"/>
  <c r="K60" i="28"/>
  <c r="R61" i="18" s="1"/>
  <c r="I60" i="28"/>
  <c r="K64" i="28"/>
  <c r="R65" i="18" s="1"/>
  <c r="I64" i="28"/>
  <c r="K68" i="28"/>
  <c r="R69" i="18" s="1"/>
  <c r="I68" i="28"/>
  <c r="K91" i="28"/>
  <c r="R92" i="18" s="1"/>
  <c r="I91" i="28"/>
  <c r="K95" i="28"/>
  <c r="R96" i="18" s="1"/>
  <c r="I95" i="28"/>
  <c r="K104" i="28"/>
  <c r="R106" i="18" s="1"/>
  <c r="I104" i="28"/>
  <c r="K112" i="28"/>
  <c r="R114" i="18" s="1"/>
  <c r="I112" i="28"/>
  <c r="K120" i="28"/>
  <c r="R122" i="18" s="1"/>
  <c r="I120" i="28"/>
  <c r="K161" i="28"/>
  <c r="R163" i="18" s="1"/>
  <c r="I161" i="28"/>
  <c r="K165" i="28"/>
  <c r="R167" i="18" s="1"/>
  <c r="I165" i="28"/>
  <c r="K169" i="28"/>
  <c r="R171" i="18" s="1"/>
  <c r="I169" i="28"/>
  <c r="K173" i="28"/>
  <c r="R176" i="18" s="1"/>
  <c r="I173" i="28"/>
  <c r="K177" i="28"/>
  <c r="R180" i="18" s="1"/>
  <c r="I177" i="28"/>
  <c r="K181" i="28"/>
  <c r="R184" i="18" s="1"/>
  <c r="I181" i="28"/>
  <c r="K185" i="28"/>
  <c r="R188" i="18" s="1"/>
  <c r="I185" i="28"/>
  <c r="K189" i="28"/>
  <c r="R192" i="18" s="1"/>
  <c r="I189" i="28"/>
  <c r="K193" i="28"/>
  <c r="R196" i="18" s="1"/>
  <c r="I193" i="28"/>
  <c r="K197" i="28"/>
  <c r="R200" i="18" s="1"/>
  <c r="I197" i="28"/>
  <c r="K201" i="28"/>
  <c r="R204" i="18" s="1"/>
  <c r="I201" i="28"/>
  <c r="K205" i="28"/>
  <c r="R208" i="18" s="1"/>
  <c r="I205" i="28"/>
  <c r="K213" i="28"/>
  <c r="R216" i="18" s="1"/>
  <c r="I213" i="28"/>
  <c r="K217" i="28"/>
  <c r="R220" i="18" s="1"/>
  <c r="I217" i="28"/>
  <c r="K221" i="28"/>
  <c r="R224" i="18" s="1"/>
  <c r="I221" i="28"/>
  <c r="K225" i="28"/>
  <c r="R228" i="18" s="1"/>
  <c r="I225" i="28"/>
  <c r="K229" i="28"/>
  <c r="R232" i="18" s="1"/>
  <c r="I229" i="28"/>
  <c r="K233" i="28"/>
  <c r="R236" i="18" s="1"/>
  <c r="I233" i="28"/>
  <c r="K237" i="28"/>
  <c r="R240" i="18" s="1"/>
  <c r="I237" i="28"/>
  <c r="K241" i="28"/>
  <c r="R244" i="18" s="1"/>
  <c r="I241" i="28"/>
  <c r="K245" i="28"/>
  <c r="R248" i="18" s="1"/>
  <c r="I245" i="28"/>
  <c r="K249" i="28"/>
  <c r="R252" i="18" s="1"/>
  <c r="I249" i="28"/>
  <c r="K253" i="28"/>
  <c r="R256" i="18" s="1"/>
  <c r="I253" i="28"/>
  <c r="K257" i="28"/>
  <c r="R260" i="18" s="1"/>
  <c r="I257" i="28"/>
  <c r="K261" i="28"/>
  <c r="R264" i="18" s="1"/>
  <c r="I261" i="28"/>
  <c r="K265" i="28"/>
  <c r="R268" i="18" s="1"/>
  <c r="I265" i="28"/>
  <c r="K269" i="28"/>
  <c r="R272" i="18" s="1"/>
  <c r="I269" i="28"/>
  <c r="K273" i="28"/>
  <c r="R276" i="18" s="1"/>
  <c r="I273" i="28"/>
  <c r="K277" i="28"/>
  <c r="R280" i="18" s="1"/>
  <c r="I277" i="28"/>
  <c r="K285" i="28"/>
  <c r="R289" i="18" s="1"/>
  <c r="I285" i="28"/>
  <c r="K289" i="28"/>
  <c r="R293" i="18" s="1"/>
  <c r="I289" i="28"/>
  <c r="J289" i="28" s="1"/>
  <c r="Q293" i="18" s="1"/>
  <c r="K293" i="28"/>
  <c r="R297" i="18" s="1"/>
  <c r="I293" i="28"/>
  <c r="K305" i="28"/>
  <c r="R310" i="18" s="1"/>
  <c r="I305" i="28"/>
  <c r="K309" i="28"/>
  <c r="R314" i="18" s="1"/>
  <c r="I309" i="28"/>
  <c r="K313" i="28"/>
  <c r="R318" i="18" s="1"/>
  <c r="I313" i="28"/>
  <c r="K317" i="28"/>
  <c r="R322" i="18" s="1"/>
  <c r="I317" i="28"/>
  <c r="K321" i="28"/>
  <c r="R326" i="18" s="1"/>
  <c r="I321" i="28"/>
  <c r="K325" i="28"/>
  <c r="R330" i="18" s="1"/>
  <c r="I325" i="28"/>
  <c r="K337" i="28"/>
  <c r="R342" i="18" s="1"/>
  <c r="I337" i="28"/>
  <c r="K341" i="28"/>
  <c r="R346" i="18" s="1"/>
  <c r="I341" i="28"/>
  <c r="K346" i="28"/>
  <c r="R351" i="18" s="1"/>
  <c r="I346" i="28"/>
  <c r="K352" i="28"/>
  <c r="R357" i="18" s="1"/>
  <c r="I352" i="28"/>
  <c r="K356" i="28"/>
  <c r="R361" i="18" s="1"/>
  <c r="I356" i="28"/>
  <c r="K360" i="28"/>
  <c r="R365" i="18" s="1"/>
  <c r="I360" i="28"/>
  <c r="K368" i="28"/>
  <c r="R373" i="18" s="1"/>
  <c r="I368" i="28"/>
  <c r="K372" i="28"/>
  <c r="R377" i="18" s="1"/>
  <c r="I372" i="28"/>
  <c r="K376" i="28"/>
  <c r="R381" i="18" s="1"/>
  <c r="I376" i="28"/>
  <c r="K380" i="28"/>
  <c r="R385" i="18" s="1"/>
  <c r="I380" i="28"/>
  <c r="K384" i="28"/>
  <c r="R389" i="18" s="1"/>
  <c r="I384" i="28"/>
  <c r="K388" i="28"/>
  <c r="R393" i="18" s="1"/>
  <c r="I388" i="28"/>
  <c r="K392" i="28"/>
  <c r="R397" i="18" s="1"/>
  <c r="I392" i="28"/>
  <c r="K396" i="28"/>
  <c r="R401" i="18" s="1"/>
  <c r="I396" i="28"/>
  <c r="K400" i="28"/>
  <c r="R405" i="18" s="1"/>
  <c r="I400" i="28"/>
  <c r="K404" i="28"/>
  <c r="R409" i="18" s="1"/>
  <c r="I404" i="28"/>
  <c r="K408" i="28"/>
  <c r="R413" i="18" s="1"/>
  <c r="I408" i="28"/>
  <c r="K412" i="28"/>
  <c r="R417" i="18" s="1"/>
  <c r="I412" i="28"/>
  <c r="K416" i="28"/>
  <c r="R421" i="18" s="1"/>
  <c r="I416" i="28"/>
  <c r="K420" i="28"/>
  <c r="R425" i="18" s="1"/>
  <c r="I420" i="28"/>
  <c r="K424" i="28"/>
  <c r="R429" i="18" s="1"/>
  <c r="I424" i="28"/>
  <c r="K428" i="28"/>
  <c r="R433" i="18" s="1"/>
  <c r="I428" i="28"/>
  <c r="K432" i="28"/>
  <c r="R437" i="18" s="1"/>
  <c r="I432" i="28"/>
  <c r="K436" i="28"/>
  <c r="R441" i="18" s="1"/>
  <c r="I436" i="28"/>
  <c r="K440" i="28"/>
  <c r="R445" i="18" s="1"/>
  <c r="I440" i="28"/>
  <c r="K444" i="28"/>
  <c r="R449" i="18" s="1"/>
  <c r="I444" i="28"/>
  <c r="K448" i="28"/>
  <c r="R453" i="18" s="1"/>
  <c r="I448" i="28"/>
  <c r="K452" i="28"/>
  <c r="R457" i="18" s="1"/>
  <c r="I452" i="28"/>
  <c r="K456" i="28"/>
  <c r="R461" i="18" s="1"/>
  <c r="I456" i="28"/>
  <c r="K460" i="28"/>
  <c r="R465" i="18" s="1"/>
  <c r="I460" i="28"/>
  <c r="K464" i="28"/>
  <c r="R469" i="18" s="1"/>
  <c r="I464" i="28"/>
  <c r="K468" i="28"/>
  <c r="R473" i="18" s="1"/>
  <c r="I468" i="28"/>
  <c r="K472" i="28"/>
  <c r="R478" i="18" s="1"/>
  <c r="I472" i="28"/>
  <c r="K476" i="28"/>
  <c r="R481" i="18" s="1"/>
  <c r="I476" i="28"/>
  <c r="K480" i="28"/>
  <c r="R485" i="18" s="1"/>
  <c r="I480" i="28"/>
  <c r="K484" i="28"/>
  <c r="R489" i="18" s="1"/>
  <c r="I484" i="28"/>
  <c r="K488" i="28"/>
  <c r="R493" i="18" s="1"/>
  <c r="I488" i="28"/>
  <c r="K492" i="28"/>
  <c r="R497" i="18" s="1"/>
  <c r="I492" i="28"/>
  <c r="K496" i="28"/>
  <c r="R501" i="18" s="1"/>
  <c r="I496" i="28"/>
  <c r="K500" i="28"/>
  <c r="R505" i="18" s="1"/>
  <c r="I500" i="28"/>
  <c r="K504" i="28"/>
  <c r="R509" i="18" s="1"/>
  <c r="I504" i="28"/>
  <c r="K937" i="28"/>
  <c r="R948" i="18" s="1"/>
  <c r="I937" i="28"/>
  <c r="J937" i="28" s="1"/>
  <c r="Q948" i="18" s="1"/>
  <c r="K929" i="28"/>
  <c r="R940" i="18" s="1"/>
  <c r="I929" i="28"/>
  <c r="J929" i="28" s="1"/>
  <c r="Q940" i="18" s="1"/>
  <c r="K921" i="28"/>
  <c r="R932" i="18" s="1"/>
  <c r="I921" i="28"/>
  <c r="J921" i="28" s="1"/>
  <c r="Q932" i="18" s="1"/>
  <c r="K909" i="28"/>
  <c r="R920" i="18" s="1"/>
  <c r="I909" i="28"/>
  <c r="J909" i="28" s="1"/>
  <c r="Q920" i="18" s="1"/>
  <c r="K893" i="28"/>
  <c r="R904" i="18" s="1"/>
  <c r="I893" i="28"/>
  <c r="J893" i="28" s="1"/>
  <c r="Q904" i="18" s="1"/>
  <c r="K885" i="28"/>
  <c r="R896" i="18" s="1"/>
  <c r="I885" i="28"/>
  <c r="J885" i="28" s="1"/>
  <c r="Q896" i="18" s="1"/>
  <c r="K873" i="28"/>
  <c r="R884" i="18" s="1"/>
  <c r="I873" i="28"/>
  <c r="J873" i="28" s="1"/>
  <c r="Q884" i="18" s="1"/>
  <c r="K869" i="28"/>
  <c r="R880" i="18" s="1"/>
  <c r="I869" i="28"/>
  <c r="J869" i="28" s="1"/>
  <c r="Q880" i="18" s="1"/>
  <c r="K865" i="28"/>
  <c r="R876" i="18" s="1"/>
  <c r="I865" i="28"/>
  <c r="J865" i="28" s="1"/>
  <c r="Q876" i="18" s="1"/>
  <c r="K861" i="28"/>
  <c r="R872" i="18" s="1"/>
  <c r="I861" i="28"/>
  <c r="J861" i="28" s="1"/>
  <c r="Q872" i="18" s="1"/>
  <c r="K857" i="28"/>
  <c r="R868" i="18" s="1"/>
  <c r="I857" i="28"/>
  <c r="J857" i="28" s="1"/>
  <c r="Q868" i="18" s="1"/>
  <c r="K853" i="28"/>
  <c r="R864" i="18" s="1"/>
  <c r="I853" i="28"/>
  <c r="J853" i="28" s="1"/>
  <c r="Q864" i="18" s="1"/>
  <c r="K841" i="28"/>
  <c r="R852" i="18" s="1"/>
  <c r="I841" i="28"/>
  <c r="J841" i="28" s="1"/>
  <c r="Q852" i="18" s="1"/>
  <c r="K837" i="28"/>
  <c r="R848" i="18" s="1"/>
  <c r="I837" i="28"/>
  <c r="J837" i="28" s="1"/>
  <c r="Q848" i="18" s="1"/>
  <c r="K833" i="28"/>
  <c r="R844" i="18" s="1"/>
  <c r="I833" i="28"/>
  <c r="J833" i="28" s="1"/>
  <c r="Q844" i="18" s="1"/>
  <c r="K829" i="28"/>
  <c r="R840" i="18" s="1"/>
  <c r="I829" i="28"/>
  <c r="J829" i="28" s="1"/>
  <c r="Q840" i="18" s="1"/>
  <c r="K825" i="28"/>
  <c r="R836" i="18" s="1"/>
  <c r="I825" i="28"/>
  <c r="J825" i="28" s="1"/>
  <c r="Q836" i="18" s="1"/>
  <c r="K805" i="28"/>
  <c r="R816" i="18" s="1"/>
  <c r="I805" i="28"/>
  <c r="J805" i="28" s="1"/>
  <c r="Q816" i="18" s="1"/>
  <c r="K801" i="28"/>
  <c r="R812" i="18" s="1"/>
  <c r="I801" i="28"/>
  <c r="J801" i="28" s="1"/>
  <c r="Q812" i="18" s="1"/>
  <c r="K777" i="28"/>
  <c r="R788" i="18" s="1"/>
  <c r="I777" i="28"/>
  <c r="J777" i="28" s="1"/>
  <c r="Q788" i="18" s="1"/>
  <c r="K773" i="28"/>
  <c r="R784" i="18" s="1"/>
  <c r="I773" i="28"/>
  <c r="J773" i="28" s="1"/>
  <c r="Q784" i="18" s="1"/>
  <c r="K769" i="28"/>
  <c r="R780" i="18" s="1"/>
  <c r="I769" i="28"/>
  <c r="J769" i="28" s="1"/>
  <c r="Q780" i="18" s="1"/>
  <c r="K765" i="28"/>
  <c r="R776" i="18" s="1"/>
  <c r="I765" i="28"/>
  <c r="J765" i="28" s="1"/>
  <c r="Q776" i="18" s="1"/>
  <c r="K761" i="28"/>
  <c r="R772" i="18" s="1"/>
  <c r="I761" i="28"/>
  <c r="J761" i="28" s="1"/>
  <c r="Q772" i="18" s="1"/>
  <c r="K757" i="28"/>
  <c r="R766" i="18" s="1"/>
  <c r="I757" i="28"/>
  <c r="J757" i="28" s="1"/>
  <c r="Q766" i="18" s="1"/>
  <c r="K753" i="28"/>
  <c r="R762" i="18" s="1"/>
  <c r="I753" i="28"/>
  <c r="J753" i="28" s="1"/>
  <c r="Q762" i="18" s="1"/>
  <c r="K749" i="28"/>
  <c r="R758" i="18" s="1"/>
  <c r="I749" i="28"/>
  <c r="J749" i="28" s="1"/>
  <c r="Q758" i="18" s="1"/>
  <c r="K741" i="28"/>
  <c r="R750" i="18" s="1"/>
  <c r="I741" i="28"/>
  <c r="J741" i="28" s="1"/>
  <c r="Q750" i="18" s="1"/>
  <c r="K737" i="28"/>
  <c r="R746" i="18" s="1"/>
  <c r="I737" i="28"/>
  <c r="J737" i="28" s="1"/>
  <c r="Q746" i="18" s="1"/>
  <c r="K733" i="28"/>
  <c r="R742" i="18" s="1"/>
  <c r="I733" i="28"/>
  <c r="J733" i="28" s="1"/>
  <c r="Q742" i="18" s="1"/>
  <c r="K725" i="28"/>
  <c r="R734" i="18" s="1"/>
  <c r="I725" i="28"/>
  <c r="J725" i="28" s="1"/>
  <c r="Q734" i="18" s="1"/>
  <c r="K721" i="28"/>
  <c r="R730" i="18" s="1"/>
  <c r="I721" i="28"/>
  <c r="J721" i="28" s="1"/>
  <c r="Q730" i="18" s="1"/>
  <c r="K717" i="28"/>
  <c r="R726" i="18" s="1"/>
  <c r="I717" i="28"/>
  <c r="J717" i="28" s="1"/>
  <c r="Q726" i="18" s="1"/>
  <c r="K709" i="28"/>
  <c r="R718" i="18" s="1"/>
  <c r="I709" i="28"/>
  <c r="J709" i="28" s="1"/>
  <c r="Q718" i="18" s="1"/>
  <c r="K705" i="28"/>
  <c r="R714" i="18" s="1"/>
  <c r="I705" i="28"/>
  <c r="J705" i="28" s="1"/>
  <c r="Q714" i="18" s="1"/>
  <c r="K701" i="28"/>
  <c r="R710" i="18" s="1"/>
  <c r="I701" i="28"/>
  <c r="J701" i="28" s="1"/>
  <c r="Q710" i="18" s="1"/>
  <c r="K693" i="28"/>
  <c r="R702" i="18" s="1"/>
  <c r="I693" i="28"/>
  <c r="J693" i="28" s="1"/>
  <c r="Q702" i="18" s="1"/>
  <c r="K689" i="28"/>
  <c r="R698" i="18" s="1"/>
  <c r="I689" i="28"/>
  <c r="J689" i="28" s="1"/>
  <c r="Q698" i="18" s="1"/>
  <c r="K685" i="28"/>
  <c r="R694" i="18" s="1"/>
  <c r="I685" i="28"/>
  <c r="J685" i="28" s="1"/>
  <c r="Q694" i="18" s="1"/>
  <c r="K677" i="28"/>
  <c r="R686" i="18" s="1"/>
  <c r="I677" i="28"/>
  <c r="J677" i="28" s="1"/>
  <c r="Q686" i="18" s="1"/>
  <c r="K673" i="28"/>
  <c r="R682" i="18" s="1"/>
  <c r="I673" i="28"/>
  <c r="J673" i="28" s="1"/>
  <c r="Q682" i="18" s="1"/>
  <c r="K669" i="28"/>
  <c r="R678" i="18" s="1"/>
  <c r="I669" i="28"/>
  <c r="J669" i="28" s="1"/>
  <c r="Q678" i="18" s="1"/>
  <c r="K661" i="28"/>
  <c r="R670" i="18" s="1"/>
  <c r="I661" i="28"/>
  <c r="J661" i="28" s="1"/>
  <c r="Q670" i="18" s="1"/>
  <c r="K657" i="28"/>
  <c r="R666" i="18" s="1"/>
  <c r="I657" i="28"/>
  <c r="J657" i="28" s="1"/>
  <c r="Q666" i="18" s="1"/>
  <c r="K653" i="28"/>
  <c r="R662" i="18" s="1"/>
  <c r="I653" i="28"/>
  <c r="J653" i="28" s="1"/>
  <c r="Q662" i="18" s="1"/>
  <c r="K645" i="28"/>
  <c r="R654" i="18" s="1"/>
  <c r="I645" i="28"/>
  <c r="J645" i="28" s="1"/>
  <c r="Q654" i="18" s="1"/>
  <c r="K641" i="28"/>
  <c r="R650" i="18" s="1"/>
  <c r="I641" i="28"/>
  <c r="J641" i="28" s="1"/>
  <c r="Q650" i="18" s="1"/>
  <c r="K637" i="28"/>
  <c r="R646" i="18" s="1"/>
  <c r="I637" i="28"/>
  <c r="J637" i="28" s="1"/>
  <c r="Q646" i="18" s="1"/>
  <c r="K629" i="28"/>
  <c r="R638" i="18" s="1"/>
  <c r="I629" i="28"/>
  <c r="J629" i="28" s="1"/>
  <c r="Q638" i="18" s="1"/>
  <c r="K625" i="28"/>
  <c r="R634" i="18" s="1"/>
  <c r="I625" i="28"/>
  <c r="J625" i="28" s="1"/>
  <c r="Q634" i="18" s="1"/>
  <c r="K621" i="28"/>
  <c r="R630" i="18" s="1"/>
  <c r="I621" i="28"/>
  <c r="J621" i="28" s="1"/>
  <c r="Q630" i="18" s="1"/>
  <c r="K613" i="28"/>
  <c r="R622" i="18" s="1"/>
  <c r="I613" i="28"/>
  <c r="J613" i="28" s="1"/>
  <c r="Q622" i="18" s="1"/>
  <c r="K609" i="28"/>
  <c r="R618" i="18" s="1"/>
  <c r="I609" i="28"/>
  <c r="J609" i="28" s="1"/>
  <c r="Q618" i="18" s="1"/>
  <c r="K605" i="28"/>
  <c r="R614" i="18" s="1"/>
  <c r="I605" i="28"/>
  <c r="J605" i="28" s="1"/>
  <c r="Q614" i="18" s="1"/>
  <c r="K597" i="28"/>
  <c r="R606" i="18" s="1"/>
  <c r="I597" i="28"/>
  <c r="J597" i="28" s="1"/>
  <c r="Q606" i="18" s="1"/>
  <c r="K593" i="28"/>
  <c r="R602" i="18" s="1"/>
  <c r="I593" i="28"/>
  <c r="J593" i="28" s="1"/>
  <c r="Q602" i="18" s="1"/>
  <c r="K589" i="28"/>
  <c r="R598" i="18" s="1"/>
  <c r="I589" i="28"/>
  <c r="J589" i="28" s="1"/>
  <c r="Q598" i="18" s="1"/>
  <c r="K581" i="28"/>
  <c r="R590" i="18" s="1"/>
  <c r="I581" i="28"/>
  <c r="J581" i="28" s="1"/>
  <c r="Q590" i="18" s="1"/>
  <c r="K577" i="28"/>
  <c r="R586" i="18" s="1"/>
  <c r="I577" i="28"/>
  <c r="J577" i="28" s="1"/>
  <c r="Q586" i="18" s="1"/>
  <c r="K573" i="28"/>
  <c r="R582" i="18" s="1"/>
  <c r="I573" i="28"/>
  <c r="J573" i="28" s="1"/>
  <c r="Q582" i="18" s="1"/>
  <c r="K565" i="28"/>
  <c r="R574" i="18" s="1"/>
  <c r="I565" i="28"/>
  <c r="J565" i="28" s="1"/>
  <c r="Q574" i="18" s="1"/>
  <c r="K561" i="28"/>
  <c r="R570" i="18" s="1"/>
  <c r="I561" i="28"/>
  <c r="J561" i="28" s="1"/>
  <c r="Q570" i="18" s="1"/>
  <c r="K557" i="28"/>
  <c r="R562" i="18" s="1"/>
  <c r="I557" i="28"/>
  <c r="J557" i="28" s="1"/>
  <c r="Q562" i="18" s="1"/>
  <c r="K549" i="28"/>
  <c r="R554" i="18" s="1"/>
  <c r="I549" i="28"/>
  <c r="J549" i="28" s="1"/>
  <c r="Q554" i="18" s="1"/>
  <c r="K545" i="28"/>
  <c r="R546" i="18" s="1"/>
  <c r="I545" i="28"/>
  <c r="J545" i="28" s="1"/>
  <c r="Q546" i="18" s="1"/>
  <c r="K541" i="28"/>
  <c r="R540" i="18" s="1"/>
  <c r="I541" i="28"/>
  <c r="J541" i="28" s="1"/>
  <c r="Q540" i="18" s="1"/>
  <c r="K533" i="28"/>
  <c r="R538" i="18" s="1"/>
  <c r="I533" i="28"/>
  <c r="J533" i="28" s="1"/>
  <c r="Q538" i="18" s="1"/>
  <c r="K529" i="28"/>
  <c r="R533" i="18" s="1"/>
  <c r="I529" i="28"/>
  <c r="J529" i="28" s="1"/>
  <c r="Q533" i="18" s="1"/>
  <c r="K525" i="28"/>
  <c r="R526" i="18" s="1"/>
  <c r="I525" i="28"/>
  <c r="J525" i="28" s="1"/>
  <c r="Q526" i="18" s="1"/>
  <c r="K517" i="28"/>
  <c r="R522" i="18" s="1"/>
  <c r="I517" i="28"/>
  <c r="J517" i="28" s="1"/>
  <c r="Q522" i="18" s="1"/>
  <c r="K513" i="28"/>
  <c r="R518" i="18" s="1"/>
  <c r="I513" i="28"/>
  <c r="J513" i="28" s="1"/>
  <c r="Q518" i="18" s="1"/>
  <c r="K509" i="28"/>
  <c r="R514" i="18" s="1"/>
  <c r="I509" i="28"/>
  <c r="J509" i="28" s="1"/>
  <c r="Q514" i="18" s="1"/>
  <c r="K14" i="28"/>
  <c r="R14" i="18" s="1"/>
  <c r="I14" i="28"/>
  <c r="J14" i="28" s="1"/>
  <c r="Q14" i="18" s="1"/>
  <c r="K73" i="28"/>
  <c r="R74" i="18" s="1"/>
  <c r="I73" i="28"/>
  <c r="K23" i="28"/>
  <c r="R24" i="18" s="1"/>
  <c r="I23" i="28"/>
  <c r="K27" i="28"/>
  <c r="R28" i="18" s="1"/>
  <c r="I27" i="28"/>
  <c r="J27" i="28" s="1"/>
  <c r="Q28" i="18" s="1"/>
  <c r="K47" i="28"/>
  <c r="R48" i="18" s="1"/>
  <c r="I47" i="28"/>
  <c r="J47" i="28" s="1"/>
  <c r="Q48" i="18" s="1"/>
  <c r="K55" i="28"/>
  <c r="R56" i="18" s="1"/>
  <c r="I55" i="28"/>
  <c r="K63" i="28"/>
  <c r="R64" i="18" s="1"/>
  <c r="I63" i="28"/>
  <c r="K71" i="28"/>
  <c r="R72" i="18" s="1"/>
  <c r="I71" i="28"/>
  <c r="K82" i="28"/>
  <c r="R83" i="18" s="1"/>
  <c r="I82" i="28"/>
  <c r="K90" i="28"/>
  <c r="R91" i="18" s="1"/>
  <c r="I90" i="28"/>
  <c r="K103" i="28"/>
  <c r="R104" i="18" s="1"/>
  <c r="I103" i="28"/>
  <c r="K111" i="28"/>
  <c r="R113" i="18" s="1"/>
  <c r="I111" i="28"/>
  <c r="K119" i="28"/>
  <c r="R121" i="18" s="1"/>
  <c r="I119" i="28"/>
  <c r="K127" i="28"/>
  <c r="R129" i="18" s="1"/>
  <c r="I127" i="28"/>
  <c r="K131" i="28"/>
  <c r="R133" i="18" s="1"/>
  <c r="I131" i="28"/>
  <c r="K143" i="28"/>
  <c r="R145" i="18" s="1"/>
  <c r="I143" i="28"/>
  <c r="J143" i="28" s="1"/>
  <c r="Q145" i="18" s="1"/>
  <c r="K151" i="28"/>
  <c r="R153" i="18" s="1"/>
  <c r="I151" i="28"/>
  <c r="K192" i="28"/>
  <c r="R195" i="18" s="1"/>
  <c r="I192" i="28"/>
  <c r="K196" i="28"/>
  <c r="R199" i="18" s="1"/>
  <c r="I196" i="28"/>
  <c r="K200" i="28"/>
  <c r="R203" i="18" s="1"/>
  <c r="I200" i="28"/>
  <c r="J200" i="28" s="1"/>
  <c r="Q203" i="18" s="1"/>
  <c r="K204" i="28"/>
  <c r="R207" i="18" s="1"/>
  <c r="I204" i="28"/>
  <c r="K208" i="28"/>
  <c r="R211" i="18" s="1"/>
  <c r="I208" i="28"/>
  <c r="K212" i="28"/>
  <c r="R215" i="18" s="1"/>
  <c r="I212" i="28"/>
  <c r="K216" i="28"/>
  <c r="R219" i="18" s="1"/>
  <c r="I216" i="28"/>
  <c r="K220" i="28"/>
  <c r="R223" i="18" s="1"/>
  <c r="I220" i="28"/>
  <c r="K224" i="28"/>
  <c r="R227" i="18" s="1"/>
  <c r="I224" i="28"/>
  <c r="K228" i="28"/>
  <c r="R231" i="18" s="1"/>
  <c r="I228" i="28"/>
  <c r="K232" i="28"/>
  <c r="R235" i="18" s="1"/>
  <c r="I232" i="28"/>
  <c r="K236" i="28"/>
  <c r="R239" i="18" s="1"/>
  <c r="I236" i="28"/>
  <c r="K240" i="28"/>
  <c r="R243" i="18" s="1"/>
  <c r="I240" i="28"/>
  <c r="K244" i="28"/>
  <c r="R247" i="18" s="1"/>
  <c r="I244" i="28"/>
  <c r="K248" i="28"/>
  <c r="R251" i="18" s="1"/>
  <c r="I248" i="28"/>
  <c r="K252" i="28"/>
  <c r="R255" i="18" s="1"/>
  <c r="I252" i="28"/>
  <c r="K256" i="28"/>
  <c r="R259" i="18" s="1"/>
  <c r="I256" i="28"/>
  <c r="K260" i="28"/>
  <c r="R263" i="18" s="1"/>
  <c r="I260" i="28"/>
  <c r="K264" i="28"/>
  <c r="R267" i="18" s="1"/>
  <c r="I264" i="28"/>
  <c r="K268" i="28"/>
  <c r="R271" i="18" s="1"/>
  <c r="I268" i="28"/>
  <c r="K272" i="28"/>
  <c r="R275" i="18" s="1"/>
  <c r="I272" i="28"/>
  <c r="K276" i="28"/>
  <c r="R279" i="18" s="1"/>
  <c r="I276" i="28"/>
  <c r="K280" i="28"/>
  <c r="R284" i="18" s="1"/>
  <c r="I280" i="28"/>
  <c r="K284" i="28"/>
  <c r="R288" i="18" s="1"/>
  <c r="I284" i="28"/>
  <c r="K288" i="28"/>
  <c r="R292" i="18" s="1"/>
  <c r="I288" i="28"/>
  <c r="K292" i="28"/>
  <c r="R296" i="18" s="1"/>
  <c r="I292" i="28"/>
  <c r="K296" i="28"/>
  <c r="R300" i="18" s="1"/>
  <c r="I296" i="28"/>
  <c r="K304" i="28"/>
  <c r="R309" i="18" s="1"/>
  <c r="I304" i="28"/>
  <c r="K308" i="28"/>
  <c r="R313" i="18" s="1"/>
  <c r="I308" i="28"/>
  <c r="K312" i="28"/>
  <c r="R317" i="18" s="1"/>
  <c r="I312" i="28"/>
  <c r="K316" i="28"/>
  <c r="R321" i="18" s="1"/>
  <c r="I316" i="28"/>
  <c r="K320" i="28"/>
  <c r="R325" i="18" s="1"/>
  <c r="I320" i="28"/>
  <c r="K324" i="28"/>
  <c r="R329" i="18" s="1"/>
  <c r="I324" i="28"/>
  <c r="K328" i="28"/>
  <c r="R333" i="18" s="1"/>
  <c r="I328" i="28"/>
  <c r="K336" i="28"/>
  <c r="R341" i="18" s="1"/>
  <c r="I336" i="28"/>
  <c r="K340" i="28"/>
  <c r="R345" i="18" s="1"/>
  <c r="I340" i="28"/>
  <c r="K344" i="28"/>
  <c r="R349" i="18" s="1"/>
  <c r="I344" i="28"/>
  <c r="K345" i="28"/>
  <c r="R350" i="18" s="1"/>
  <c r="I345" i="28"/>
  <c r="J345" i="28" s="1"/>
  <c r="Q350" i="18" s="1"/>
  <c r="K423" i="28"/>
  <c r="R428" i="18" s="1"/>
  <c r="I423" i="28"/>
  <c r="K431" i="28"/>
  <c r="R436" i="18" s="1"/>
  <c r="I431" i="28"/>
  <c r="K451" i="28"/>
  <c r="R456" i="18" s="1"/>
  <c r="I451" i="28"/>
  <c r="K455" i="28"/>
  <c r="R458" i="18" s="1"/>
  <c r="I455" i="28"/>
  <c r="K459" i="28"/>
  <c r="R464" i="18" s="1"/>
  <c r="I459" i="28"/>
  <c r="K463" i="28"/>
  <c r="R468" i="18" s="1"/>
  <c r="I463" i="28"/>
  <c r="J463" i="28" s="1"/>
  <c r="Q468" i="18" s="1"/>
  <c r="K467" i="28"/>
  <c r="R472" i="18" s="1"/>
  <c r="I467" i="28"/>
  <c r="K471" i="28"/>
  <c r="R476" i="18" s="1"/>
  <c r="I471" i="28"/>
  <c r="K475" i="28"/>
  <c r="R480" i="18" s="1"/>
  <c r="I475" i="28"/>
  <c r="K479" i="28"/>
  <c r="R484" i="18" s="1"/>
  <c r="I479" i="28"/>
  <c r="J479" i="28" s="1"/>
  <c r="Q484" i="18" s="1"/>
  <c r="K483" i="28"/>
  <c r="R488" i="18" s="1"/>
  <c r="I483" i="28"/>
  <c r="K487" i="28"/>
  <c r="R491" i="18" s="1"/>
  <c r="I487" i="28"/>
  <c r="K491" i="28"/>
  <c r="R495" i="18" s="1"/>
  <c r="I491" i="28"/>
  <c r="K495" i="28"/>
  <c r="R499" i="18" s="1"/>
  <c r="I495" i="28"/>
  <c r="K499" i="28"/>
  <c r="R504" i="18" s="1"/>
  <c r="I499" i="28"/>
  <c r="K503" i="28"/>
  <c r="R508" i="18" s="1"/>
  <c r="I503" i="28"/>
  <c r="K507" i="28"/>
  <c r="R512" i="18" s="1"/>
  <c r="I507" i="28"/>
  <c r="K880" i="28"/>
  <c r="R891" i="18" s="1"/>
  <c r="I880" i="28"/>
  <c r="K876" i="28"/>
  <c r="R887" i="18" s="1"/>
  <c r="I876" i="28"/>
  <c r="K872" i="28"/>
  <c r="R883" i="18" s="1"/>
  <c r="I872" i="28"/>
  <c r="J872" i="28" s="1"/>
  <c r="Q883" i="18" s="1"/>
  <c r="K868" i="28"/>
  <c r="R879" i="18" s="1"/>
  <c r="I868" i="28"/>
  <c r="K864" i="28"/>
  <c r="R875" i="18" s="1"/>
  <c r="I864" i="28"/>
  <c r="K860" i="28"/>
  <c r="R871" i="18" s="1"/>
  <c r="I860" i="28"/>
  <c r="K852" i="28"/>
  <c r="R863" i="18" s="1"/>
  <c r="I852" i="28"/>
  <c r="K840" i="28"/>
  <c r="R851" i="18" s="1"/>
  <c r="I840" i="28"/>
  <c r="K836" i="28"/>
  <c r="R847" i="18" s="1"/>
  <c r="I836" i="28"/>
  <c r="K832" i="28"/>
  <c r="R843" i="18" s="1"/>
  <c r="I832" i="28"/>
  <c r="K828" i="28"/>
  <c r="R839" i="18" s="1"/>
  <c r="I828" i="28"/>
  <c r="K824" i="28"/>
  <c r="R835" i="18" s="1"/>
  <c r="I824" i="28"/>
  <c r="K820" i="28"/>
  <c r="R831" i="18" s="1"/>
  <c r="I820" i="28"/>
  <c r="K816" i="28"/>
  <c r="R827" i="18" s="1"/>
  <c r="I816" i="28"/>
  <c r="J816" i="28" s="1"/>
  <c r="Q827" i="18" s="1"/>
  <c r="K812" i="28"/>
  <c r="R823" i="18" s="1"/>
  <c r="I812" i="28"/>
  <c r="K808" i="28"/>
  <c r="R819" i="18" s="1"/>
  <c r="I808" i="28"/>
  <c r="K804" i="28"/>
  <c r="R815" i="18" s="1"/>
  <c r="I804" i="28"/>
  <c r="K796" i="28"/>
  <c r="R807" i="18" s="1"/>
  <c r="I796" i="28"/>
  <c r="K792" i="28"/>
  <c r="R803" i="18" s="1"/>
  <c r="I792" i="28"/>
  <c r="K788" i="28"/>
  <c r="R799" i="18" s="1"/>
  <c r="I788" i="28"/>
  <c r="J788" i="28" s="1"/>
  <c r="Q799" i="18" s="1"/>
  <c r="K784" i="28"/>
  <c r="R795" i="18" s="1"/>
  <c r="I784" i="28"/>
  <c r="K780" i="28"/>
  <c r="R791" i="18" s="1"/>
  <c r="I780" i="28"/>
  <c r="K776" i="28"/>
  <c r="R787" i="18" s="1"/>
  <c r="I776" i="28"/>
  <c r="K772" i="28"/>
  <c r="R783" i="18" s="1"/>
  <c r="I772" i="28"/>
  <c r="K768" i="28"/>
  <c r="R779" i="18" s="1"/>
  <c r="I768" i="28"/>
  <c r="K764" i="28"/>
  <c r="R775" i="18" s="1"/>
  <c r="I764" i="28"/>
  <c r="K760" i="28"/>
  <c r="R769" i="18" s="1"/>
  <c r="I760" i="28"/>
  <c r="K756" i="28"/>
  <c r="R765" i="18" s="1"/>
  <c r="I756" i="28"/>
  <c r="K752" i="28"/>
  <c r="R761" i="18" s="1"/>
  <c r="I752" i="28"/>
  <c r="K744" i="28"/>
  <c r="R753" i="18" s="1"/>
  <c r="I744" i="28"/>
  <c r="J744" i="28" s="1"/>
  <c r="Q753" i="18" s="1"/>
  <c r="K740" i="28"/>
  <c r="R749" i="18" s="1"/>
  <c r="I740" i="28"/>
  <c r="K732" i="28"/>
  <c r="R741" i="18" s="1"/>
  <c r="I732" i="28"/>
  <c r="J732" i="28" s="1"/>
  <c r="Q741" i="18" s="1"/>
  <c r="K728" i="28"/>
  <c r="R737" i="18" s="1"/>
  <c r="I728" i="28"/>
  <c r="K724" i="28"/>
  <c r="R733" i="18" s="1"/>
  <c r="I724" i="28"/>
  <c r="J724" i="28" s="1"/>
  <c r="Q733" i="18" s="1"/>
  <c r="K716" i="28"/>
  <c r="R725" i="18" s="1"/>
  <c r="I716" i="28"/>
  <c r="K712" i="28"/>
  <c r="R721" i="18" s="1"/>
  <c r="I712" i="28"/>
  <c r="J712" i="28" s="1"/>
  <c r="Q721" i="18" s="1"/>
  <c r="K708" i="28"/>
  <c r="R717" i="18" s="1"/>
  <c r="I708" i="28"/>
  <c r="K700" i="28"/>
  <c r="R709" i="18" s="1"/>
  <c r="I700" i="28"/>
  <c r="J700" i="28" s="1"/>
  <c r="Q709" i="18" s="1"/>
  <c r="K696" i="28"/>
  <c r="R705" i="18" s="1"/>
  <c r="I696" i="28"/>
  <c r="K692" i="28"/>
  <c r="R701" i="18" s="1"/>
  <c r="I692" i="28"/>
  <c r="K688" i="28"/>
  <c r="R697" i="18" s="1"/>
  <c r="I688" i="28"/>
  <c r="K684" i="28"/>
  <c r="R693" i="18" s="1"/>
  <c r="I684" i="28"/>
  <c r="K680" i="28"/>
  <c r="R689" i="18" s="1"/>
  <c r="I680" i="28"/>
  <c r="K676" i="28"/>
  <c r="R685" i="18" s="1"/>
  <c r="I676" i="28"/>
  <c r="K672" i="28"/>
  <c r="R681" i="18" s="1"/>
  <c r="I672" i="28"/>
  <c r="K668" i="28"/>
  <c r="R677" i="18" s="1"/>
  <c r="I668" i="28"/>
  <c r="K664" i="28"/>
  <c r="R673" i="18" s="1"/>
  <c r="I664" i="28"/>
  <c r="K660" i="28"/>
  <c r="R669" i="18" s="1"/>
  <c r="I660" i="28"/>
  <c r="K656" i="28"/>
  <c r="R665" i="18" s="1"/>
  <c r="I656" i="28"/>
  <c r="K652" i="28"/>
  <c r="R661" i="18" s="1"/>
  <c r="I652" i="28"/>
  <c r="K648" i="28"/>
  <c r="R657" i="18" s="1"/>
  <c r="I648" i="28"/>
  <c r="K644" i="28"/>
  <c r="R653" i="18" s="1"/>
  <c r="I644" i="28"/>
  <c r="K640" i="28"/>
  <c r="R649" i="18" s="1"/>
  <c r="I640" i="28"/>
  <c r="K636" i="28"/>
  <c r="R645" i="18" s="1"/>
  <c r="I636" i="28"/>
  <c r="K632" i="28"/>
  <c r="R641" i="18" s="1"/>
  <c r="I632" i="28"/>
  <c r="K628" i="28"/>
  <c r="R637" i="18" s="1"/>
  <c r="I628" i="28"/>
  <c r="K624" i="28"/>
  <c r="R633" i="18" s="1"/>
  <c r="I624" i="28"/>
  <c r="K620" i="28"/>
  <c r="R629" i="18" s="1"/>
  <c r="I620" i="28"/>
  <c r="K616" i="28"/>
  <c r="R625" i="18" s="1"/>
  <c r="I616" i="28"/>
  <c r="K612" i="28"/>
  <c r="R621" i="18" s="1"/>
  <c r="I612" i="28"/>
  <c r="K608" i="28"/>
  <c r="R617" i="18" s="1"/>
  <c r="I608" i="28"/>
  <c r="K604" i="28"/>
  <c r="R613" i="18" s="1"/>
  <c r="I604" i="28"/>
  <c r="K600" i="28"/>
  <c r="R609" i="18" s="1"/>
  <c r="I600" i="28"/>
  <c r="K596" i="28"/>
  <c r="R605" i="18" s="1"/>
  <c r="I596" i="28"/>
  <c r="K592" i="28"/>
  <c r="R601" i="18" s="1"/>
  <c r="I592" i="28"/>
  <c r="K588" i="28"/>
  <c r="R597" i="18" s="1"/>
  <c r="I588" i="28"/>
  <c r="K584" i="28"/>
  <c r="R593" i="18" s="1"/>
  <c r="I584" i="28"/>
  <c r="K580" i="28"/>
  <c r="R589" i="18" s="1"/>
  <c r="I580" i="28"/>
  <c r="K576" i="28"/>
  <c r="R585" i="18" s="1"/>
  <c r="I576" i="28"/>
  <c r="K572" i="28"/>
  <c r="R581" i="18" s="1"/>
  <c r="I572" i="28"/>
  <c r="K568" i="28"/>
  <c r="R577" i="18" s="1"/>
  <c r="I568" i="28"/>
  <c r="K564" i="28"/>
  <c r="R573" i="18" s="1"/>
  <c r="I564" i="28"/>
  <c r="K560" i="28"/>
  <c r="R569" i="18" s="1"/>
  <c r="I560" i="28"/>
  <c r="J560" i="28" s="1"/>
  <c r="Q569" i="18" s="1"/>
  <c r="K552" i="28"/>
  <c r="R557" i="18" s="1"/>
  <c r="I552" i="28"/>
  <c r="K548" i="28"/>
  <c r="R553" i="18" s="1"/>
  <c r="I548" i="28"/>
  <c r="J548" i="28" s="1"/>
  <c r="Q553" i="18" s="1"/>
  <c r="K544" i="28"/>
  <c r="R550" i="18" s="1"/>
  <c r="I544" i="28"/>
  <c r="K536" i="28"/>
  <c r="R545" i="18" s="1"/>
  <c r="I536" i="28"/>
  <c r="J536" i="28" s="1"/>
  <c r="Q545" i="18" s="1"/>
  <c r="K532" i="28"/>
  <c r="R537" i="18" s="1"/>
  <c r="I532" i="28"/>
  <c r="K528" i="28"/>
  <c r="R535" i="18" s="1"/>
  <c r="I528" i="28"/>
  <c r="J528" i="28" s="1"/>
  <c r="Q535" i="18" s="1"/>
  <c r="K520" i="28"/>
  <c r="R525" i="18" s="1"/>
  <c r="I520" i="28"/>
  <c r="K516" i="28"/>
  <c r="R521" i="18" s="1"/>
  <c r="I516" i="28"/>
  <c r="J516" i="28" s="1"/>
  <c r="Q521" i="18" s="1"/>
  <c r="K512" i="28"/>
  <c r="R517" i="18" s="1"/>
  <c r="I512" i="28"/>
  <c r="K54" i="28"/>
  <c r="R55" i="18" s="1"/>
  <c r="I54" i="28"/>
  <c r="K66" i="28"/>
  <c r="R67" i="18" s="1"/>
  <c r="I66" i="28"/>
  <c r="K77" i="28"/>
  <c r="R78" i="18" s="1"/>
  <c r="I77" i="28"/>
  <c r="K81" i="28"/>
  <c r="R82" i="18" s="1"/>
  <c r="I81" i="28"/>
  <c r="K159" i="28"/>
  <c r="R161" i="18" s="1"/>
  <c r="I159" i="28"/>
  <c r="J159" i="28" s="1"/>
  <c r="Q161" i="18" s="1"/>
  <c r="K167" i="28"/>
  <c r="R169" i="18" s="1"/>
  <c r="I167" i="28"/>
  <c r="K175" i="28"/>
  <c r="R178" i="18" s="1"/>
  <c r="I175" i="28"/>
  <c r="J175" i="28" s="1"/>
  <c r="Q178" i="18" s="1"/>
  <c r="K183" i="28"/>
  <c r="R186" i="18" s="1"/>
  <c r="I183" i="28"/>
  <c r="K275" i="28"/>
  <c r="R278" i="18" s="1"/>
  <c r="I275" i="28"/>
  <c r="K283" i="28"/>
  <c r="R287" i="18" s="1"/>
  <c r="I283" i="28"/>
  <c r="K291" i="28"/>
  <c r="R295" i="18" s="1"/>
  <c r="I291" i="28"/>
  <c r="K299" i="28"/>
  <c r="R304" i="18" s="1"/>
  <c r="I299" i="28"/>
  <c r="K307" i="28"/>
  <c r="R312" i="18" s="1"/>
  <c r="I307" i="28"/>
  <c r="K350" i="28"/>
  <c r="R355" i="18" s="1"/>
  <c r="I350" i="28"/>
  <c r="K354" i="28"/>
  <c r="R359" i="18" s="1"/>
  <c r="I354" i="28"/>
  <c r="K358" i="28"/>
  <c r="R363" i="18" s="1"/>
  <c r="I358" i="28"/>
  <c r="K362" i="28"/>
  <c r="R367" i="18" s="1"/>
  <c r="I362" i="28"/>
  <c r="K366" i="28"/>
  <c r="R371" i="18" s="1"/>
  <c r="I366" i="28"/>
  <c r="K370" i="28"/>
  <c r="R375" i="18" s="1"/>
  <c r="I370" i="28"/>
  <c r="K374" i="28"/>
  <c r="R379" i="18" s="1"/>
  <c r="I374" i="28"/>
  <c r="K378" i="28"/>
  <c r="R383" i="18" s="1"/>
  <c r="I378" i="28"/>
  <c r="K382" i="28"/>
  <c r="R387" i="18" s="1"/>
  <c r="I382" i="28"/>
  <c r="K386" i="28"/>
  <c r="R391" i="18" s="1"/>
  <c r="I386" i="28"/>
  <c r="K390" i="28"/>
  <c r="R395" i="18" s="1"/>
  <c r="I390" i="28"/>
  <c r="K394" i="28"/>
  <c r="R399" i="18" s="1"/>
  <c r="I394" i="28"/>
  <c r="K398" i="28"/>
  <c r="R403" i="18" s="1"/>
  <c r="I398" i="28"/>
  <c r="K402" i="28"/>
  <c r="R407" i="18" s="1"/>
  <c r="I402" i="28"/>
  <c r="K406" i="28"/>
  <c r="R411" i="18" s="1"/>
  <c r="I406" i="28"/>
  <c r="K410" i="28"/>
  <c r="R415" i="18" s="1"/>
  <c r="I410" i="28"/>
  <c r="K414" i="28"/>
  <c r="R419" i="18" s="1"/>
  <c r="I414" i="28"/>
  <c r="K418" i="28"/>
  <c r="R423" i="18" s="1"/>
  <c r="I418" i="28"/>
  <c r="K422" i="28"/>
  <c r="R427" i="18" s="1"/>
  <c r="I422" i="28"/>
  <c r="K426" i="28"/>
  <c r="R431" i="18" s="1"/>
  <c r="I426" i="28"/>
  <c r="K430" i="28"/>
  <c r="R435" i="18" s="1"/>
  <c r="I430" i="28"/>
  <c r="K434" i="28"/>
  <c r="R439" i="18" s="1"/>
  <c r="I434" i="28"/>
  <c r="K438" i="28"/>
  <c r="R443" i="18" s="1"/>
  <c r="I438" i="28"/>
  <c r="K442" i="28"/>
  <c r="R446" i="18" s="1"/>
  <c r="I442" i="28"/>
  <c r="K446" i="28"/>
  <c r="R451" i="18" s="1"/>
  <c r="I446" i="28"/>
  <c r="K450" i="28"/>
  <c r="R454" i="18" s="1"/>
  <c r="I450" i="28"/>
  <c r="K454" i="28"/>
  <c r="R460" i="18" s="1"/>
  <c r="I454" i="28"/>
  <c r="K458" i="28"/>
  <c r="R462" i="18" s="1"/>
  <c r="I458" i="28"/>
  <c r="K462" i="28"/>
  <c r="R467" i="18" s="1"/>
  <c r="I462" i="28"/>
  <c r="K466" i="28"/>
  <c r="R471" i="18" s="1"/>
  <c r="I466" i="28"/>
  <c r="K470" i="28"/>
  <c r="R475" i="18" s="1"/>
  <c r="I470" i="28"/>
  <c r="K474" i="28"/>
  <c r="R477" i="18" s="1"/>
  <c r="I474" i="28"/>
  <c r="K478" i="28"/>
  <c r="R483" i="18" s="1"/>
  <c r="I478" i="28"/>
  <c r="K482" i="28"/>
  <c r="R487" i="18" s="1"/>
  <c r="I482" i="28"/>
  <c r="K486" i="28"/>
  <c r="R492" i="18" s="1"/>
  <c r="I486" i="28"/>
  <c r="K490" i="28"/>
  <c r="R496" i="18" s="1"/>
  <c r="I490" i="28"/>
  <c r="K494" i="28"/>
  <c r="R500" i="18" s="1"/>
  <c r="I494" i="28"/>
  <c r="K498" i="28"/>
  <c r="R503" i="18" s="1"/>
  <c r="I498" i="28"/>
  <c r="K502" i="28"/>
  <c r="R507" i="18" s="1"/>
  <c r="I502" i="28"/>
  <c r="K506" i="28"/>
  <c r="R511" i="18" s="1"/>
  <c r="I506" i="28"/>
  <c r="K508" i="28"/>
  <c r="R513" i="18" s="1"/>
  <c r="I508" i="28"/>
  <c r="J508" i="28" s="1"/>
  <c r="Q513" i="18" s="1"/>
  <c r="K1275" i="28"/>
  <c r="R1287" i="18" s="1"/>
  <c r="I1275" i="28"/>
  <c r="J1275" i="28" s="1"/>
  <c r="Q1287" i="18" s="1"/>
  <c r="K1267" i="28"/>
  <c r="R1279" i="18" s="1"/>
  <c r="I1267" i="28"/>
  <c r="J1267" i="28" s="1"/>
  <c r="Q1279" i="18" s="1"/>
  <c r="K1259" i="28"/>
  <c r="R1271" i="18" s="1"/>
  <c r="I1259" i="28"/>
  <c r="J1259" i="28" s="1"/>
  <c r="Q1271" i="18" s="1"/>
  <c r="K1255" i="28"/>
  <c r="R1267" i="18" s="1"/>
  <c r="I1255" i="28"/>
  <c r="J1255" i="28" s="1"/>
  <c r="Q1267" i="18" s="1"/>
  <c r="K1235" i="28"/>
  <c r="R1247" i="18" s="1"/>
  <c r="I1235" i="28"/>
  <c r="J1235" i="28" s="1"/>
  <c r="Q1247" i="18" s="1"/>
  <c r="K1231" i="28"/>
  <c r="R1243" i="18" s="1"/>
  <c r="I1231" i="28"/>
  <c r="K1207" i="28"/>
  <c r="R1219" i="18" s="1"/>
  <c r="I1207" i="28"/>
  <c r="J1207" i="28" s="1"/>
  <c r="Q1219" i="18" s="1"/>
  <c r="K1195" i="28"/>
  <c r="R1207" i="18" s="1"/>
  <c r="I1195" i="28"/>
  <c r="K1179" i="28"/>
  <c r="R1191" i="18" s="1"/>
  <c r="I1179" i="28"/>
  <c r="K1175" i="28"/>
  <c r="R1187" i="18" s="1"/>
  <c r="I1175" i="28"/>
  <c r="J1175" i="28" s="1"/>
  <c r="Q1187" i="18" s="1"/>
  <c r="K1171" i="28"/>
  <c r="R1183" i="18" s="1"/>
  <c r="I1171" i="28"/>
  <c r="K1163" i="28"/>
  <c r="R1175" i="18" s="1"/>
  <c r="I1163" i="28"/>
  <c r="J1163" i="28" s="1"/>
  <c r="Q1175" i="18" s="1"/>
  <c r="K1159" i="28"/>
  <c r="R1171" i="18" s="1"/>
  <c r="I1159" i="28"/>
  <c r="J1159" i="28" s="1"/>
  <c r="Q1171" i="18" s="1"/>
  <c r="K1147" i="28"/>
  <c r="R1159" i="18" s="1"/>
  <c r="I1147" i="28"/>
  <c r="J1147" i="28" s="1"/>
  <c r="Q1159" i="18" s="1"/>
  <c r="K1139" i="28"/>
  <c r="R1151" i="18" s="1"/>
  <c r="I1139" i="28"/>
  <c r="K1131" i="28"/>
  <c r="R1143" i="18" s="1"/>
  <c r="I1131" i="28"/>
  <c r="K1115" i="28"/>
  <c r="R1127" i="18" s="1"/>
  <c r="I1115" i="28"/>
  <c r="K1099" i="28"/>
  <c r="R1111" i="18" s="1"/>
  <c r="I1099" i="28"/>
  <c r="J1099" i="28" s="1"/>
  <c r="Q1111" i="18" s="1"/>
  <c r="K1095" i="28"/>
  <c r="R1107" i="18" s="1"/>
  <c r="I1095" i="28"/>
  <c r="J1095" i="28" s="1"/>
  <c r="Q1107" i="18" s="1"/>
  <c r="K1083" i="28"/>
  <c r="R1095" i="18" s="1"/>
  <c r="I1083" i="28"/>
  <c r="J1083" i="28" s="1"/>
  <c r="Q1095" i="18" s="1"/>
  <c r="K1079" i="28"/>
  <c r="R1091" i="18" s="1"/>
  <c r="I1079" i="28"/>
  <c r="J1079" i="28" s="1"/>
  <c r="Q1091" i="18" s="1"/>
  <c r="K1075" i="28"/>
  <c r="R1087" i="18" s="1"/>
  <c r="I1075" i="28"/>
  <c r="J1075" i="28" s="1"/>
  <c r="Q1087" i="18" s="1"/>
  <c r="K1071" i="28"/>
  <c r="R1083" i="18" s="1"/>
  <c r="I1071" i="28"/>
  <c r="J1071" i="28" s="1"/>
  <c r="Q1083" i="18" s="1"/>
  <c r="K1055" i="28"/>
  <c r="R1067" i="18" s="1"/>
  <c r="I1055" i="28"/>
  <c r="J1055" i="28" s="1"/>
  <c r="Q1067" i="18" s="1"/>
  <c r="K1043" i="28"/>
  <c r="R1054" i="18" s="1"/>
  <c r="I1043" i="28"/>
  <c r="K1035" i="28"/>
  <c r="R1046" i="18" s="1"/>
  <c r="I1035" i="28"/>
  <c r="J1035" i="28" s="1"/>
  <c r="Q1046" i="18" s="1"/>
  <c r="K1031" i="28"/>
  <c r="R1042" i="18" s="1"/>
  <c r="I1031" i="28"/>
  <c r="J1031" i="28" s="1"/>
  <c r="Q1042" i="18" s="1"/>
  <c r="K1027" i="28"/>
  <c r="R1038" i="18" s="1"/>
  <c r="I1027" i="28"/>
  <c r="J1027" i="28" s="1"/>
  <c r="Q1038" i="18" s="1"/>
  <c r="K1023" i="28"/>
  <c r="R1034" i="18" s="1"/>
  <c r="I1023" i="28"/>
  <c r="K1007" i="28"/>
  <c r="R1018" i="18" s="1"/>
  <c r="I1007" i="28"/>
  <c r="J1007" i="28" s="1"/>
  <c r="Q1018" i="18" s="1"/>
  <c r="K1003" i="28"/>
  <c r="R1014" i="18" s="1"/>
  <c r="I1003" i="28"/>
  <c r="J1003" i="28" s="1"/>
  <c r="Q1014" i="18" s="1"/>
  <c r="K999" i="28"/>
  <c r="R1010" i="18" s="1"/>
  <c r="I999" i="28"/>
  <c r="J999" i="28" s="1"/>
  <c r="Q1010" i="18" s="1"/>
  <c r="K995" i="28"/>
  <c r="R1006" i="18" s="1"/>
  <c r="I995" i="28"/>
  <c r="J995" i="28" s="1"/>
  <c r="Q1006" i="18" s="1"/>
  <c r="K991" i="28"/>
  <c r="R1002" i="18" s="1"/>
  <c r="I991" i="28"/>
  <c r="J991" i="28" s="1"/>
  <c r="Q1002" i="18" s="1"/>
  <c r="K983" i="28"/>
  <c r="R994" i="18" s="1"/>
  <c r="I983" i="28"/>
  <c r="J983" i="28" s="1"/>
  <c r="Q994" i="18" s="1"/>
  <c r="K979" i="28"/>
  <c r="R990" i="18" s="1"/>
  <c r="I979" i="28"/>
  <c r="J979" i="28" s="1"/>
  <c r="Q990" i="18" s="1"/>
  <c r="K975" i="28"/>
  <c r="R986" i="18" s="1"/>
  <c r="I975" i="28"/>
  <c r="J975" i="28" s="1"/>
  <c r="Q986" i="18" s="1"/>
  <c r="K971" i="28"/>
  <c r="R982" i="18" s="1"/>
  <c r="I971" i="28"/>
  <c r="J971" i="28" s="1"/>
  <c r="Q982" i="18" s="1"/>
  <c r="K967" i="28"/>
  <c r="R978" i="18" s="1"/>
  <c r="I967" i="28"/>
  <c r="J967" i="28" s="1"/>
  <c r="Q978" i="18" s="1"/>
  <c r="K963" i="28"/>
  <c r="R974" i="18" s="1"/>
  <c r="I963" i="28"/>
  <c r="J963" i="28" s="1"/>
  <c r="Q974" i="18" s="1"/>
  <c r="K951" i="28"/>
  <c r="R962" i="18" s="1"/>
  <c r="I951" i="28"/>
  <c r="J951" i="28" s="1"/>
  <c r="Q962" i="18" s="1"/>
  <c r="K943" i="28"/>
  <c r="R954" i="18" s="1"/>
  <c r="I943" i="28"/>
  <c r="K935" i="28"/>
  <c r="R946" i="18" s="1"/>
  <c r="I935" i="28"/>
  <c r="J935" i="28" s="1"/>
  <c r="Q946" i="18" s="1"/>
  <c r="K931" i="28"/>
  <c r="R942" i="18" s="1"/>
  <c r="I931" i="28"/>
  <c r="J931" i="28" s="1"/>
  <c r="Q942" i="18" s="1"/>
  <c r="K927" i="28"/>
  <c r="R938" i="18" s="1"/>
  <c r="I927" i="28"/>
  <c r="J927" i="28" s="1"/>
  <c r="Q938" i="18" s="1"/>
  <c r="K923" i="28"/>
  <c r="R934" i="18" s="1"/>
  <c r="I923" i="28"/>
  <c r="J923" i="28" s="1"/>
  <c r="Q934" i="18" s="1"/>
  <c r="K919" i="28"/>
  <c r="R930" i="18" s="1"/>
  <c r="I919" i="28"/>
  <c r="J919" i="28" s="1"/>
  <c r="Q930" i="18" s="1"/>
  <c r="K915" i="28"/>
  <c r="R926" i="18" s="1"/>
  <c r="I915" i="28"/>
  <c r="J915" i="28" s="1"/>
  <c r="Q926" i="18" s="1"/>
  <c r="K911" i="28"/>
  <c r="R922" i="18" s="1"/>
  <c r="I911" i="28"/>
  <c r="J911" i="28" s="1"/>
  <c r="Q922" i="18" s="1"/>
  <c r="K907" i="28"/>
  <c r="R918" i="18" s="1"/>
  <c r="I907" i="28"/>
  <c r="J907" i="28" s="1"/>
  <c r="Q918" i="18" s="1"/>
  <c r="K899" i="28"/>
  <c r="R910" i="18" s="1"/>
  <c r="I899" i="28"/>
  <c r="J899" i="28" s="1"/>
  <c r="Q910" i="18" s="1"/>
  <c r="K891" i="28"/>
  <c r="R902" i="18" s="1"/>
  <c r="I891" i="28"/>
  <c r="J891" i="28" s="1"/>
  <c r="Q902" i="18" s="1"/>
  <c r="K887" i="28"/>
  <c r="R898" i="18" s="1"/>
  <c r="I887" i="28"/>
  <c r="K883" i="28"/>
  <c r="R894" i="18" s="1"/>
  <c r="I883" i="28"/>
  <c r="J883" i="28" s="1"/>
  <c r="Q894" i="18" s="1"/>
  <c r="K879" i="28"/>
  <c r="R890" i="18" s="1"/>
  <c r="I879" i="28"/>
  <c r="J879" i="28" s="1"/>
  <c r="Q890" i="18" s="1"/>
  <c r="K871" i="28"/>
  <c r="R882" i="18" s="1"/>
  <c r="I871" i="28"/>
  <c r="J871" i="28" s="1"/>
  <c r="Q882" i="18" s="1"/>
  <c r="K863" i="28"/>
  <c r="R874" i="18" s="1"/>
  <c r="I863" i="28"/>
  <c r="J863" i="28" s="1"/>
  <c r="Q874" i="18" s="1"/>
  <c r="K859" i="28"/>
  <c r="R870" i="18" s="1"/>
  <c r="I859" i="28"/>
  <c r="J859" i="28" s="1"/>
  <c r="Q870" i="18" s="1"/>
  <c r="K855" i="28"/>
  <c r="R866" i="18" s="1"/>
  <c r="I855" i="28"/>
  <c r="J855" i="28" s="1"/>
  <c r="Q866" i="18" s="1"/>
  <c r="K847" i="28"/>
  <c r="R858" i="18" s="1"/>
  <c r="I847" i="28"/>
  <c r="J847" i="28" s="1"/>
  <c r="Q858" i="18" s="1"/>
  <c r="K843" i="28"/>
  <c r="R854" i="18" s="1"/>
  <c r="I843" i="28"/>
  <c r="J843" i="28" s="1"/>
  <c r="Q854" i="18" s="1"/>
  <c r="K839" i="28"/>
  <c r="R850" i="18" s="1"/>
  <c r="I839" i="28"/>
  <c r="J839" i="28" s="1"/>
  <c r="Q850" i="18" s="1"/>
  <c r="K835" i="28"/>
  <c r="R846" i="18" s="1"/>
  <c r="I835" i="28"/>
  <c r="J835" i="28" s="1"/>
  <c r="Q846" i="18" s="1"/>
  <c r="K827" i="28"/>
  <c r="R838" i="18" s="1"/>
  <c r="I827" i="28"/>
  <c r="K819" i="28"/>
  <c r="R830" i="18" s="1"/>
  <c r="I819" i="28"/>
  <c r="J819" i="28" s="1"/>
  <c r="Q830" i="18" s="1"/>
  <c r="K815" i="28"/>
  <c r="R826" i="18" s="1"/>
  <c r="I815" i="28"/>
  <c r="J815" i="28" s="1"/>
  <c r="Q826" i="18" s="1"/>
  <c r="K807" i="28"/>
  <c r="R818" i="18" s="1"/>
  <c r="I807" i="28"/>
  <c r="J807" i="28" s="1"/>
  <c r="Q818" i="18" s="1"/>
  <c r="K803" i="28"/>
  <c r="R814" i="18" s="1"/>
  <c r="I803" i="28"/>
  <c r="J803" i="28" s="1"/>
  <c r="Q814" i="18" s="1"/>
  <c r="K799" i="28"/>
  <c r="R811" i="18" s="1"/>
  <c r="I799" i="28"/>
  <c r="J799" i="28" s="1"/>
  <c r="Q811" i="18" s="1"/>
  <c r="K795" i="28"/>
  <c r="R806" i="18" s="1"/>
  <c r="I795" i="28"/>
  <c r="J795" i="28" s="1"/>
  <c r="Q806" i="18" s="1"/>
  <c r="K791" i="28"/>
  <c r="R802" i="18" s="1"/>
  <c r="I791" i="28"/>
  <c r="J791" i="28" s="1"/>
  <c r="Q802" i="18" s="1"/>
  <c r="K779" i="28"/>
  <c r="R789" i="18" s="1"/>
  <c r="I779" i="28"/>
  <c r="J779" i="28" s="1"/>
  <c r="Q789" i="18" s="1"/>
  <c r="K771" i="28"/>
  <c r="R782" i="18" s="1"/>
  <c r="I771" i="28"/>
  <c r="J771" i="28" s="1"/>
  <c r="Q782" i="18" s="1"/>
  <c r="K767" i="28"/>
  <c r="R778" i="18" s="1"/>
  <c r="I767" i="28"/>
  <c r="J767" i="28" s="1"/>
  <c r="Q778" i="18" s="1"/>
  <c r="K763" i="28"/>
  <c r="R774" i="18" s="1"/>
  <c r="I763" i="28"/>
  <c r="J763" i="28" s="1"/>
  <c r="Q774" i="18" s="1"/>
  <c r="K759" i="28"/>
  <c r="R768" i="18" s="1"/>
  <c r="I759" i="28"/>
  <c r="J759" i="28" s="1"/>
  <c r="Q768" i="18" s="1"/>
  <c r="K755" i="28"/>
  <c r="R764" i="18" s="1"/>
  <c r="I755" i="28"/>
  <c r="J755" i="28" s="1"/>
  <c r="Q764" i="18" s="1"/>
  <c r="K747" i="28"/>
  <c r="R757" i="18" s="1"/>
  <c r="I747" i="28"/>
  <c r="J747" i="28" s="1"/>
  <c r="Q757" i="18" s="1"/>
  <c r="K743" i="28"/>
  <c r="R752" i="18" s="1"/>
  <c r="I743" i="28"/>
  <c r="J743" i="28" s="1"/>
  <c r="Q752" i="18" s="1"/>
  <c r="K739" i="28"/>
  <c r="R748" i="18" s="1"/>
  <c r="I739" i="28"/>
  <c r="J739" i="28" s="1"/>
  <c r="Q748" i="18" s="1"/>
  <c r="K735" i="28"/>
  <c r="R744" i="18" s="1"/>
  <c r="I735" i="28"/>
  <c r="J735" i="28" s="1"/>
  <c r="Q744" i="18" s="1"/>
  <c r="K731" i="28"/>
  <c r="R740" i="18" s="1"/>
  <c r="I731" i="28"/>
  <c r="J731" i="28" s="1"/>
  <c r="Q740" i="18" s="1"/>
  <c r="K727" i="28"/>
  <c r="R736" i="18" s="1"/>
  <c r="I727" i="28"/>
  <c r="J727" i="28" s="1"/>
  <c r="Q736" i="18" s="1"/>
  <c r="K719" i="28"/>
  <c r="R728" i="18" s="1"/>
  <c r="I719" i="28"/>
  <c r="J719" i="28" s="1"/>
  <c r="Q728" i="18" s="1"/>
  <c r="K715" i="28"/>
  <c r="R724" i="18" s="1"/>
  <c r="I715" i="28"/>
  <c r="J715" i="28" s="1"/>
  <c r="Q724" i="18" s="1"/>
  <c r="K711" i="28"/>
  <c r="R720" i="18" s="1"/>
  <c r="I711" i="28"/>
  <c r="J711" i="28" s="1"/>
  <c r="Q720" i="18" s="1"/>
  <c r="K707" i="28"/>
  <c r="R716" i="18" s="1"/>
  <c r="I707" i="28"/>
  <c r="J707" i="28" s="1"/>
  <c r="Q716" i="18" s="1"/>
  <c r="K703" i="28"/>
  <c r="R712" i="18" s="1"/>
  <c r="I703" i="28"/>
  <c r="J703" i="28" s="1"/>
  <c r="Q712" i="18" s="1"/>
  <c r="K699" i="28"/>
  <c r="R708" i="18" s="1"/>
  <c r="I699" i="28"/>
  <c r="J699" i="28" s="1"/>
  <c r="Q708" i="18" s="1"/>
  <c r="K695" i="28"/>
  <c r="R704" i="18" s="1"/>
  <c r="I695" i="28"/>
  <c r="J695" i="28" s="1"/>
  <c r="Q704" i="18" s="1"/>
  <c r="K691" i="28"/>
  <c r="R700" i="18" s="1"/>
  <c r="I691" i="28"/>
  <c r="J691" i="28" s="1"/>
  <c r="Q700" i="18" s="1"/>
  <c r="K687" i="28"/>
  <c r="R696" i="18" s="1"/>
  <c r="I687" i="28"/>
  <c r="J687" i="28" s="1"/>
  <c r="Q696" i="18" s="1"/>
  <c r="K683" i="28"/>
  <c r="R692" i="18" s="1"/>
  <c r="I683" i="28"/>
  <c r="J683" i="28" s="1"/>
  <c r="Q692" i="18" s="1"/>
  <c r="K679" i="28"/>
  <c r="R688" i="18" s="1"/>
  <c r="I679" i="28"/>
  <c r="J679" i="28" s="1"/>
  <c r="Q688" i="18" s="1"/>
  <c r="K667" i="28"/>
  <c r="R676" i="18" s="1"/>
  <c r="I667" i="28"/>
  <c r="J667" i="28" s="1"/>
  <c r="Q676" i="18" s="1"/>
  <c r="K663" i="28"/>
  <c r="R672" i="18" s="1"/>
  <c r="I663" i="28"/>
  <c r="J663" i="28" s="1"/>
  <c r="Q672" i="18" s="1"/>
  <c r="K659" i="28"/>
  <c r="R668" i="18" s="1"/>
  <c r="I659" i="28"/>
  <c r="J659" i="28" s="1"/>
  <c r="Q668" i="18" s="1"/>
  <c r="K655" i="28"/>
  <c r="R664" i="18" s="1"/>
  <c r="I655" i="28"/>
  <c r="J655" i="28" s="1"/>
  <c r="Q664" i="18" s="1"/>
  <c r="K647" i="28"/>
  <c r="R656" i="18" s="1"/>
  <c r="I647" i="28"/>
  <c r="J647" i="28" s="1"/>
  <c r="Q656" i="18" s="1"/>
  <c r="K643" i="28"/>
  <c r="R652" i="18" s="1"/>
  <c r="I643" i="28"/>
  <c r="J643" i="28" s="1"/>
  <c r="Q652" i="18" s="1"/>
  <c r="K639" i="28"/>
  <c r="R648" i="18" s="1"/>
  <c r="I639" i="28"/>
  <c r="J639" i="28" s="1"/>
  <c r="Q648" i="18" s="1"/>
  <c r="K635" i="28"/>
  <c r="R644" i="18" s="1"/>
  <c r="I635" i="28"/>
  <c r="J635" i="28" s="1"/>
  <c r="Q644" i="18" s="1"/>
  <c r="K623" i="28"/>
  <c r="R632" i="18" s="1"/>
  <c r="I623" i="28"/>
  <c r="J623" i="28" s="1"/>
  <c r="Q632" i="18" s="1"/>
  <c r="K615" i="28"/>
  <c r="R624" i="18" s="1"/>
  <c r="I615" i="28"/>
  <c r="J615" i="28" s="1"/>
  <c r="Q624" i="18" s="1"/>
  <c r="K611" i="28"/>
  <c r="R620" i="18" s="1"/>
  <c r="I611" i="28"/>
  <c r="J611" i="28" s="1"/>
  <c r="Q620" i="18" s="1"/>
  <c r="K607" i="28"/>
  <c r="R616" i="18" s="1"/>
  <c r="I607" i="28"/>
  <c r="J607" i="28" s="1"/>
  <c r="Q616" i="18" s="1"/>
  <c r="K603" i="28"/>
  <c r="R612" i="18" s="1"/>
  <c r="I603" i="28"/>
  <c r="J603" i="28" s="1"/>
  <c r="Q612" i="18" s="1"/>
  <c r="K599" i="28"/>
  <c r="R608" i="18" s="1"/>
  <c r="I599" i="28"/>
  <c r="J599" i="28" s="1"/>
  <c r="Q608" i="18" s="1"/>
  <c r="K595" i="28"/>
  <c r="R604" i="18" s="1"/>
  <c r="I595" i="28"/>
  <c r="J595" i="28" s="1"/>
  <c r="Q604" i="18" s="1"/>
  <c r="K591" i="28"/>
  <c r="R600" i="18" s="1"/>
  <c r="I591" i="28"/>
  <c r="J591" i="28" s="1"/>
  <c r="Q600" i="18" s="1"/>
  <c r="K583" i="28"/>
  <c r="R592" i="18" s="1"/>
  <c r="I583" i="28"/>
  <c r="J583" i="28" s="1"/>
  <c r="Q592" i="18" s="1"/>
  <c r="K579" i="28"/>
  <c r="R588" i="18" s="1"/>
  <c r="I579" i="28"/>
  <c r="J579" i="28" s="1"/>
  <c r="Q588" i="18" s="1"/>
  <c r="K575" i="28"/>
  <c r="R584" i="18" s="1"/>
  <c r="I575" i="28"/>
  <c r="J575" i="28" s="1"/>
  <c r="Q584" i="18" s="1"/>
  <c r="K571" i="28"/>
  <c r="R580" i="18" s="1"/>
  <c r="I571" i="28"/>
  <c r="J571" i="28" s="1"/>
  <c r="Q580" i="18" s="1"/>
  <c r="K567" i="28"/>
  <c r="R576" i="18" s="1"/>
  <c r="I567" i="28"/>
  <c r="J567" i="28" s="1"/>
  <c r="Q576" i="18" s="1"/>
  <c r="K563" i="28"/>
  <c r="R572" i="18" s="1"/>
  <c r="I563" i="28"/>
  <c r="J563" i="28" s="1"/>
  <c r="Q572" i="18" s="1"/>
  <c r="K559" i="28"/>
  <c r="R564" i="18" s="1"/>
  <c r="I559" i="28"/>
  <c r="J559" i="28" s="1"/>
  <c r="Q564" i="18" s="1"/>
  <c r="K551" i="28"/>
  <c r="R556" i="18" s="1"/>
  <c r="I551" i="28"/>
  <c r="J551" i="28" s="1"/>
  <c r="Q556" i="18" s="1"/>
  <c r="K547" i="28"/>
  <c r="R552" i="18" s="1"/>
  <c r="I547" i="28"/>
  <c r="J547" i="28" s="1"/>
  <c r="Q552" i="18" s="1"/>
  <c r="K543" i="28"/>
  <c r="R544" i="18" s="1"/>
  <c r="I543" i="28"/>
  <c r="J543" i="28" s="1"/>
  <c r="Q544" i="18" s="1"/>
  <c r="K539" i="28"/>
  <c r="R548" i="18" s="1"/>
  <c r="I539" i="28"/>
  <c r="J539" i="28" s="1"/>
  <c r="Q548" i="18" s="1"/>
  <c r="K535" i="28"/>
  <c r="R542" i="18" s="1"/>
  <c r="I535" i="28"/>
  <c r="J535" i="28" s="1"/>
  <c r="Q542" i="18" s="1"/>
  <c r="K531" i="28"/>
  <c r="R534" i="18" s="1"/>
  <c r="I531" i="28"/>
  <c r="J531" i="28" s="1"/>
  <c r="Q534" i="18" s="1"/>
  <c r="K523" i="28"/>
  <c r="R529" i="18" s="1"/>
  <c r="I523" i="28"/>
  <c r="J523" i="28" s="1"/>
  <c r="Q529" i="18" s="1"/>
  <c r="K519" i="28"/>
  <c r="R524" i="18" s="1"/>
  <c r="I519" i="28"/>
  <c r="J519" i="28" s="1"/>
  <c r="Q524" i="18" s="1"/>
  <c r="K511" i="28"/>
  <c r="R516" i="18" s="1"/>
  <c r="I511" i="28"/>
  <c r="J511" i="28" s="1"/>
  <c r="Q516" i="18" s="1"/>
  <c r="K16" i="28"/>
  <c r="R16" i="18" s="1"/>
  <c r="I16" i="28"/>
  <c r="K20" i="28"/>
  <c r="R21" i="18" s="1"/>
  <c r="I20" i="28"/>
  <c r="K49" i="28"/>
  <c r="R50" i="18" s="1"/>
  <c r="I49" i="28"/>
  <c r="K96" i="28"/>
  <c r="R97" i="18" s="1"/>
  <c r="I96" i="28"/>
  <c r="K97" i="28"/>
  <c r="R98" i="18" s="1"/>
  <c r="I97" i="28"/>
  <c r="J97" i="28" s="1"/>
  <c r="Q98" i="18" s="1"/>
  <c r="K101" i="28"/>
  <c r="R102" i="18" s="1"/>
  <c r="I101" i="28"/>
  <c r="K105" i="28"/>
  <c r="R107" i="18" s="1"/>
  <c r="I105" i="28"/>
  <c r="J105" i="28" s="1"/>
  <c r="Q107" i="18" s="1"/>
  <c r="K109" i="28"/>
  <c r="R111" i="18" s="1"/>
  <c r="I109" i="28"/>
  <c r="K113" i="28"/>
  <c r="R115" i="18" s="1"/>
  <c r="I113" i="28"/>
  <c r="J113" i="28" s="1"/>
  <c r="Q115" i="18" s="1"/>
  <c r="K117" i="28"/>
  <c r="R119" i="18" s="1"/>
  <c r="I117" i="28"/>
  <c r="K125" i="28"/>
  <c r="R127" i="18" s="1"/>
  <c r="I125" i="28"/>
  <c r="K129" i="28"/>
  <c r="R131" i="18" s="1"/>
  <c r="I129" i="28"/>
  <c r="J129" i="28" s="1"/>
  <c r="Q131" i="18" s="1"/>
  <c r="K137" i="28"/>
  <c r="R139" i="18" s="1"/>
  <c r="I137" i="28"/>
  <c r="K141" i="28"/>
  <c r="R143" i="18" s="1"/>
  <c r="I141" i="28"/>
  <c r="K145" i="28"/>
  <c r="R147" i="18" s="1"/>
  <c r="I145" i="28"/>
  <c r="K149" i="28"/>
  <c r="R151" i="18" s="1"/>
  <c r="I149" i="28"/>
  <c r="K153" i="28"/>
  <c r="R155" i="18" s="1"/>
  <c r="I153" i="28"/>
  <c r="K157" i="28"/>
  <c r="R159" i="18" s="1"/>
  <c r="I157" i="28"/>
  <c r="K190" i="28"/>
  <c r="R193" i="18" s="1"/>
  <c r="I190" i="28"/>
  <c r="K194" i="28"/>
  <c r="R197" i="18" s="1"/>
  <c r="I194" i="28"/>
  <c r="K198" i="28"/>
  <c r="R201" i="18" s="1"/>
  <c r="I198" i="28"/>
  <c r="K202" i="28"/>
  <c r="R205" i="18" s="1"/>
  <c r="I202" i="28"/>
  <c r="K206" i="28"/>
  <c r="R209" i="18" s="1"/>
  <c r="I206" i="28"/>
  <c r="K210" i="28"/>
  <c r="R213" i="18" s="1"/>
  <c r="I210" i="28"/>
  <c r="K214" i="28"/>
  <c r="R217" i="18" s="1"/>
  <c r="I214" i="28"/>
  <c r="K218" i="28"/>
  <c r="R221" i="18" s="1"/>
  <c r="I218" i="28"/>
  <c r="K222" i="28"/>
  <c r="R225" i="18" s="1"/>
  <c r="I222" i="28"/>
  <c r="K226" i="28"/>
  <c r="R229" i="18" s="1"/>
  <c r="I226" i="28"/>
  <c r="K230" i="28"/>
  <c r="R233" i="18" s="1"/>
  <c r="I230" i="28"/>
  <c r="K234" i="28"/>
  <c r="R237" i="18" s="1"/>
  <c r="I234" i="28"/>
  <c r="K238" i="28"/>
  <c r="R241" i="18" s="1"/>
  <c r="I238" i="28"/>
  <c r="K242" i="28"/>
  <c r="R245" i="18" s="1"/>
  <c r="I242" i="28"/>
  <c r="K246" i="28"/>
  <c r="R249" i="18" s="1"/>
  <c r="I246" i="28"/>
  <c r="K250" i="28"/>
  <c r="R253" i="18" s="1"/>
  <c r="I250" i="28"/>
  <c r="K254" i="28"/>
  <c r="R257" i="18" s="1"/>
  <c r="I254" i="28"/>
  <c r="K258" i="28"/>
  <c r="R261" i="18" s="1"/>
  <c r="I258" i="28"/>
  <c r="K262" i="28"/>
  <c r="R265" i="18" s="1"/>
  <c r="I262" i="28"/>
  <c r="K266" i="28"/>
  <c r="R269" i="18" s="1"/>
  <c r="I266" i="28"/>
  <c r="K270" i="28"/>
  <c r="R273" i="18" s="1"/>
  <c r="I270" i="28"/>
  <c r="K274" i="28"/>
  <c r="R277" i="18" s="1"/>
  <c r="I274" i="28"/>
  <c r="K278" i="28"/>
  <c r="R282" i="18" s="1"/>
  <c r="I278" i="28"/>
  <c r="K282" i="28"/>
  <c r="R286" i="18" s="1"/>
  <c r="I282" i="28"/>
  <c r="K286" i="28"/>
  <c r="R290" i="18" s="1"/>
  <c r="I286" i="28"/>
  <c r="K290" i="28"/>
  <c r="R294" i="18" s="1"/>
  <c r="I290" i="28"/>
  <c r="K294" i="28"/>
  <c r="R298" i="18" s="1"/>
  <c r="I294" i="28"/>
  <c r="K298" i="28"/>
  <c r="R303" i="18" s="1"/>
  <c r="I298" i="28"/>
  <c r="K302" i="28"/>
  <c r="R307" i="18" s="1"/>
  <c r="I302" i="28"/>
  <c r="K306" i="28"/>
  <c r="R311" i="18" s="1"/>
  <c r="I306" i="28"/>
  <c r="K310" i="28"/>
  <c r="R315" i="18" s="1"/>
  <c r="I310" i="28"/>
  <c r="K314" i="28"/>
  <c r="R319" i="18" s="1"/>
  <c r="I314" i="28"/>
  <c r="K318" i="28"/>
  <c r="R323" i="18" s="1"/>
  <c r="I318" i="28"/>
  <c r="K322" i="28"/>
  <c r="R327" i="18" s="1"/>
  <c r="I322" i="28"/>
  <c r="K326" i="28"/>
  <c r="R331" i="18" s="1"/>
  <c r="I326" i="28"/>
  <c r="K330" i="28"/>
  <c r="R335" i="18" s="1"/>
  <c r="I330" i="28"/>
  <c r="K334" i="28"/>
  <c r="R339" i="18" s="1"/>
  <c r="I334" i="28"/>
  <c r="K338" i="28"/>
  <c r="R343" i="18" s="1"/>
  <c r="I338" i="28"/>
  <c r="K342" i="28"/>
  <c r="R347" i="18" s="1"/>
  <c r="I342" i="28"/>
  <c r="K348" i="28"/>
  <c r="R353" i="18" s="1"/>
  <c r="I348" i="28"/>
  <c r="J348" i="28" s="1"/>
  <c r="Q353" i="18" s="1"/>
  <c r="K349" i="28"/>
  <c r="R354" i="18" s="1"/>
  <c r="I349" i="28"/>
  <c r="J349" i="28" s="1"/>
  <c r="Q354" i="18" s="1"/>
  <c r="K353" i="28"/>
  <c r="R358" i="18" s="1"/>
  <c r="I353" i="28"/>
  <c r="K357" i="28"/>
  <c r="R362" i="18" s="1"/>
  <c r="I357" i="28"/>
  <c r="K369" i="28"/>
  <c r="R374" i="18" s="1"/>
  <c r="I369" i="28"/>
  <c r="K373" i="28"/>
  <c r="R378" i="18" s="1"/>
  <c r="I373" i="28"/>
  <c r="K377" i="28"/>
  <c r="R382" i="18" s="1"/>
  <c r="I377" i="28"/>
  <c r="J377" i="28" s="1"/>
  <c r="Q382" i="18" s="1"/>
  <c r="K381" i="28"/>
  <c r="R386" i="18" s="1"/>
  <c r="I381" i="28"/>
  <c r="J381" i="28" s="1"/>
  <c r="Q386" i="18" s="1"/>
  <c r="K385" i="28"/>
  <c r="R390" i="18" s="1"/>
  <c r="I385" i="28"/>
  <c r="J385" i="28" s="1"/>
  <c r="Q390" i="18" s="1"/>
  <c r="K389" i="28"/>
  <c r="R394" i="18" s="1"/>
  <c r="I389" i="28"/>
  <c r="J389" i="28" s="1"/>
  <c r="Q394" i="18" s="1"/>
  <c r="K393" i="28"/>
  <c r="R398" i="18" s="1"/>
  <c r="I393" i="28"/>
  <c r="K397" i="28"/>
  <c r="R402" i="18" s="1"/>
  <c r="I397" i="28"/>
  <c r="J397" i="28" s="1"/>
  <c r="Q402" i="18" s="1"/>
  <c r="K401" i="28"/>
  <c r="R406" i="18" s="1"/>
  <c r="I401" i="28"/>
  <c r="K405" i="28"/>
  <c r="R410" i="18" s="1"/>
  <c r="I405" i="28"/>
  <c r="J405" i="28" s="1"/>
  <c r="Q410" i="18" s="1"/>
  <c r="K409" i="28"/>
  <c r="R414" i="18" s="1"/>
  <c r="I409" i="28"/>
  <c r="J409" i="28" s="1"/>
  <c r="Q414" i="18" s="1"/>
  <c r="K413" i="28"/>
  <c r="R418" i="18" s="1"/>
  <c r="I413" i="28"/>
  <c r="K417" i="28"/>
  <c r="R422" i="18" s="1"/>
  <c r="I417" i="28"/>
  <c r="J417" i="28" s="1"/>
  <c r="Q422" i="18" s="1"/>
  <c r="K421" i="28"/>
  <c r="R426" i="18" s="1"/>
  <c r="I421" i="28"/>
  <c r="K425" i="28"/>
  <c r="R430" i="18" s="1"/>
  <c r="I425" i="28"/>
  <c r="K429" i="28"/>
  <c r="R434" i="18" s="1"/>
  <c r="I429" i="28"/>
  <c r="J429" i="28" s="1"/>
  <c r="Q434" i="18" s="1"/>
  <c r="K433" i="28"/>
  <c r="R438" i="18" s="1"/>
  <c r="I433" i="28"/>
  <c r="K437" i="28"/>
  <c r="R442" i="18" s="1"/>
  <c r="I437" i="28"/>
  <c r="K441" i="28"/>
  <c r="R447" i="18" s="1"/>
  <c r="I441" i="28"/>
  <c r="K445" i="28"/>
  <c r="R450" i="18" s="1"/>
  <c r="I445" i="28"/>
  <c r="K449" i="28"/>
  <c r="R455" i="18" s="1"/>
  <c r="I449" i="28"/>
  <c r="K453" i="28"/>
  <c r="R459" i="18" s="1"/>
  <c r="I453" i="28"/>
  <c r="K457" i="28"/>
  <c r="R463" i="18" s="1"/>
  <c r="I457" i="28"/>
  <c r="K461" i="28"/>
  <c r="R466" i="18" s="1"/>
  <c r="I461" i="28"/>
  <c r="K465" i="28"/>
  <c r="R470" i="18" s="1"/>
  <c r="I465" i="28"/>
  <c r="K469" i="28"/>
  <c r="R474" i="18" s="1"/>
  <c r="I469" i="28"/>
  <c r="K473" i="28"/>
  <c r="R479" i="18" s="1"/>
  <c r="I473" i="28"/>
  <c r="K477" i="28"/>
  <c r="R482" i="18" s="1"/>
  <c r="I477" i="28"/>
  <c r="K481" i="28"/>
  <c r="R486" i="18" s="1"/>
  <c r="I481" i="28"/>
  <c r="K485" i="28"/>
  <c r="R490" i="18" s="1"/>
  <c r="I485" i="28"/>
  <c r="K489" i="28"/>
  <c r="R494" i="18" s="1"/>
  <c r="I489" i="28"/>
  <c r="K493" i="28"/>
  <c r="R498" i="18" s="1"/>
  <c r="I493" i="28"/>
  <c r="K497" i="28"/>
  <c r="R502" i="18" s="1"/>
  <c r="I497" i="28"/>
  <c r="J497" i="28" s="1"/>
  <c r="Q502" i="18" s="1"/>
  <c r="K501" i="28"/>
  <c r="R506" i="18" s="1"/>
  <c r="I501" i="28"/>
  <c r="K505" i="28"/>
  <c r="R510" i="18" s="1"/>
  <c r="I505" i="28"/>
  <c r="J505" i="28" s="1"/>
  <c r="Q510" i="18" s="1"/>
  <c r="J66" i="28"/>
  <c r="Q67" i="18" s="1"/>
  <c r="J197" i="28"/>
  <c r="Q200" i="18" s="1"/>
  <c r="J495" i="28"/>
  <c r="Q499" i="18" s="1"/>
  <c r="J201" i="28"/>
  <c r="Q204" i="18" s="1"/>
  <c r="J1197" i="28"/>
  <c r="Q1209" i="18" s="1"/>
  <c r="J1137" i="28"/>
  <c r="Q1149" i="18" s="1"/>
  <c r="J81" i="28"/>
  <c r="Q82" i="18" s="1"/>
  <c r="J1021" i="28"/>
  <c r="Q1032" i="18" s="1"/>
  <c r="J1125" i="28"/>
  <c r="Q1137" i="18" s="1"/>
  <c r="J1185" i="28"/>
  <c r="Q1197" i="18" s="1"/>
  <c r="J1165" i="28"/>
  <c r="Q1177" i="18" s="1"/>
  <c r="J54" i="28"/>
  <c r="Q55" i="18" s="1"/>
  <c r="J445" i="28"/>
  <c r="Q450" i="18" s="1"/>
  <c r="K1279" i="28"/>
  <c r="R1291" i="18" s="1"/>
  <c r="J1279" i="28"/>
  <c r="Q1291" i="18" s="1"/>
  <c r="K1271" i="28"/>
  <c r="R1283" i="18" s="1"/>
  <c r="J1271" i="28"/>
  <c r="Q1283" i="18" s="1"/>
  <c r="K1263" i="28"/>
  <c r="R1275" i="18" s="1"/>
  <c r="J1263" i="28"/>
  <c r="Q1275" i="18" s="1"/>
  <c r="K1251" i="28"/>
  <c r="R1263" i="18" s="1"/>
  <c r="J1251" i="28"/>
  <c r="Q1263" i="18" s="1"/>
  <c r="K1247" i="28"/>
  <c r="R1259" i="18" s="1"/>
  <c r="J1247" i="28"/>
  <c r="Q1259" i="18" s="1"/>
  <c r="K1243" i="28"/>
  <c r="R1255" i="18" s="1"/>
  <c r="J1243" i="28"/>
  <c r="Q1255" i="18" s="1"/>
  <c r="K1239" i="28"/>
  <c r="R1251" i="18" s="1"/>
  <c r="J1239" i="28"/>
  <c r="Q1251" i="18" s="1"/>
  <c r="K1227" i="28"/>
  <c r="R1239" i="18" s="1"/>
  <c r="J1227" i="28"/>
  <c r="Q1239" i="18" s="1"/>
  <c r="K1223" i="28"/>
  <c r="R1235" i="18" s="1"/>
  <c r="J1223" i="28"/>
  <c r="Q1235" i="18" s="1"/>
  <c r="K1219" i="28"/>
  <c r="R1231" i="18" s="1"/>
  <c r="J1219" i="28"/>
  <c r="Q1231" i="18" s="1"/>
  <c r="K1215" i="28"/>
  <c r="R1227" i="18" s="1"/>
  <c r="J1215" i="28"/>
  <c r="Q1227" i="18" s="1"/>
  <c r="K1211" i="28"/>
  <c r="R1223" i="18" s="1"/>
  <c r="J1211" i="28"/>
  <c r="Q1223" i="18" s="1"/>
  <c r="K1203" i="28"/>
  <c r="R1215" i="18" s="1"/>
  <c r="J1203" i="28"/>
  <c r="Q1215" i="18" s="1"/>
  <c r="K1199" i="28"/>
  <c r="R1211" i="18" s="1"/>
  <c r="J1199" i="28"/>
  <c r="Q1211" i="18" s="1"/>
  <c r="K1191" i="28"/>
  <c r="R1203" i="18" s="1"/>
  <c r="J1191" i="28"/>
  <c r="Q1203" i="18" s="1"/>
  <c r="K1187" i="28"/>
  <c r="R1199" i="18" s="1"/>
  <c r="J1187" i="28"/>
  <c r="Q1199" i="18" s="1"/>
  <c r="K1183" i="28"/>
  <c r="R1195" i="18" s="1"/>
  <c r="J1183" i="28"/>
  <c r="Q1195" i="18" s="1"/>
  <c r="K1167" i="28"/>
  <c r="R1179" i="18" s="1"/>
  <c r="J1167" i="28"/>
  <c r="Q1179" i="18" s="1"/>
  <c r="K1155" i="28"/>
  <c r="R1167" i="18" s="1"/>
  <c r="J1155" i="28"/>
  <c r="Q1167" i="18" s="1"/>
  <c r="K1151" i="28"/>
  <c r="R1163" i="18" s="1"/>
  <c r="J1151" i="28"/>
  <c r="Q1163" i="18" s="1"/>
  <c r="K1143" i="28"/>
  <c r="R1155" i="18" s="1"/>
  <c r="J1143" i="28"/>
  <c r="Q1155" i="18" s="1"/>
  <c r="K1135" i="28"/>
  <c r="R1147" i="18" s="1"/>
  <c r="J1135" i="28"/>
  <c r="Q1147" i="18" s="1"/>
  <c r="K1127" i="28"/>
  <c r="R1139" i="18" s="1"/>
  <c r="J1127" i="28"/>
  <c r="Q1139" i="18" s="1"/>
  <c r="K1123" i="28"/>
  <c r="R1135" i="18" s="1"/>
  <c r="J1123" i="28"/>
  <c r="Q1135" i="18" s="1"/>
  <c r="K1119" i="28"/>
  <c r="R1131" i="18" s="1"/>
  <c r="J1119" i="28"/>
  <c r="Q1131" i="18" s="1"/>
  <c r="K1111" i="28"/>
  <c r="R1123" i="18" s="1"/>
  <c r="J1111" i="28"/>
  <c r="Q1123" i="18" s="1"/>
  <c r="K1107" i="28"/>
  <c r="R1119" i="18" s="1"/>
  <c r="J1107" i="28"/>
  <c r="Q1119" i="18" s="1"/>
  <c r="K1103" i="28"/>
  <c r="R1115" i="18" s="1"/>
  <c r="J1103" i="28"/>
  <c r="Q1115" i="18" s="1"/>
  <c r="K1091" i="28"/>
  <c r="R1103" i="18" s="1"/>
  <c r="J1091" i="28"/>
  <c r="Q1103" i="18" s="1"/>
  <c r="K1087" i="28"/>
  <c r="R1099" i="18" s="1"/>
  <c r="J1087" i="28"/>
  <c r="Q1099" i="18" s="1"/>
  <c r="K1067" i="28"/>
  <c r="R1079" i="18" s="1"/>
  <c r="J1067" i="28"/>
  <c r="Q1079" i="18" s="1"/>
  <c r="K1063" i="28"/>
  <c r="R1075" i="18" s="1"/>
  <c r="J1063" i="28"/>
  <c r="Q1075" i="18" s="1"/>
  <c r="K1059" i="28"/>
  <c r="R1071" i="18" s="1"/>
  <c r="J1059" i="28"/>
  <c r="Q1071" i="18" s="1"/>
  <c r="K1051" i="28"/>
  <c r="R1063" i="18" s="1"/>
  <c r="J1051" i="28"/>
  <c r="Q1063" i="18" s="1"/>
  <c r="K1047" i="28"/>
  <c r="R1059" i="18" s="1"/>
  <c r="J1047" i="28"/>
  <c r="Q1059" i="18" s="1"/>
  <c r="K1039" i="28"/>
  <c r="R1050" i="18" s="1"/>
  <c r="J1039" i="28"/>
  <c r="Q1050" i="18" s="1"/>
  <c r="K1019" i="28"/>
  <c r="R1030" i="18" s="1"/>
  <c r="J1019" i="28"/>
  <c r="Q1030" i="18" s="1"/>
  <c r="K1015" i="28"/>
  <c r="R1026" i="18" s="1"/>
  <c r="J1015" i="28"/>
  <c r="Q1026" i="18" s="1"/>
  <c r="K1011" i="28"/>
  <c r="R1022" i="18" s="1"/>
  <c r="J1011" i="28"/>
  <c r="Q1022" i="18" s="1"/>
  <c r="K987" i="28"/>
  <c r="R998" i="18" s="1"/>
  <c r="J987" i="28"/>
  <c r="Q998" i="18" s="1"/>
  <c r="K959" i="28"/>
  <c r="R970" i="18" s="1"/>
  <c r="J959" i="28"/>
  <c r="Q970" i="18" s="1"/>
  <c r="K955" i="28"/>
  <c r="R966" i="18" s="1"/>
  <c r="J955" i="28"/>
  <c r="Q966" i="18" s="1"/>
  <c r="K947" i="28"/>
  <c r="R958" i="18" s="1"/>
  <c r="J947" i="28"/>
  <c r="Q958" i="18" s="1"/>
  <c r="K939" i="28"/>
  <c r="R950" i="18" s="1"/>
  <c r="J939" i="28"/>
  <c r="Q950" i="18" s="1"/>
  <c r="K903" i="28"/>
  <c r="R914" i="18" s="1"/>
  <c r="J903" i="28"/>
  <c r="Q914" i="18" s="1"/>
  <c r="K895" i="28"/>
  <c r="R906" i="18" s="1"/>
  <c r="J895" i="28"/>
  <c r="Q906" i="18" s="1"/>
  <c r="K875" i="28"/>
  <c r="R886" i="18" s="1"/>
  <c r="J875" i="28"/>
  <c r="Q886" i="18" s="1"/>
  <c r="K867" i="28"/>
  <c r="R878" i="18" s="1"/>
  <c r="J867" i="28"/>
  <c r="Q878" i="18" s="1"/>
  <c r="K851" i="28"/>
  <c r="R862" i="18" s="1"/>
  <c r="J851" i="28"/>
  <c r="Q862" i="18" s="1"/>
  <c r="K831" i="28"/>
  <c r="R842" i="18" s="1"/>
  <c r="J831" i="28"/>
  <c r="Q842" i="18" s="1"/>
  <c r="K823" i="28"/>
  <c r="R834" i="18" s="1"/>
  <c r="J823" i="28"/>
  <c r="Q834" i="18" s="1"/>
  <c r="K811" i="28"/>
  <c r="R822" i="18" s="1"/>
  <c r="J811" i="28"/>
  <c r="Q822" i="18" s="1"/>
  <c r="K787" i="28"/>
  <c r="R798" i="18" s="1"/>
  <c r="J787" i="28"/>
  <c r="Q798" i="18" s="1"/>
  <c r="K783" i="28"/>
  <c r="R794" i="18" s="1"/>
  <c r="J783" i="28"/>
  <c r="Q794" i="18" s="1"/>
  <c r="K775" i="28"/>
  <c r="R786" i="18" s="1"/>
  <c r="J775" i="28"/>
  <c r="Q786" i="18" s="1"/>
  <c r="K751" i="28"/>
  <c r="R760" i="18" s="1"/>
  <c r="J751" i="28"/>
  <c r="Q760" i="18" s="1"/>
  <c r="K723" i="28"/>
  <c r="R732" i="18" s="1"/>
  <c r="J723" i="28"/>
  <c r="Q732" i="18" s="1"/>
  <c r="K675" i="28"/>
  <c r="R684" i="18" s="1"/>
  <c r="J675" i="28"/>
  <c r="Q684" i="18" s="1"/>
  <c r="K671" i="28"/>
  <c r="R680" i="18" s="1"/>
  <c r="J671" i="28"/>
  <c r="Q680" i="18" s="1"/>
  <c r="K651" i="28"/>
  <c r="R660" i="18" s="1"/>
  <c r="J651" i="28"/>
  <c r="Q660" i="18" s="1"/>
  <c r="K631" i="28"/>
  <c r="R640" i="18" s="1"/>
  <c r="J631" i="28"/>
  <c r="Q640" i="18" s="1"/>
  <c r="K627" i="28"/>
  <c r="R636" i="18" s="1"/>
  <c r="J627" i="28"/>
  <c r="Q636" i="18" s="1"/>
  <c r="K619" i="28"/>
  <c r="R628" i="18" s="1"/>
  <c r="J619" i="28"/>
  <c r="Q628" i="18" s="1"/>
  <c r="K587" i="28"/>
  <c r="R596" i="18" s="1"/>
  <c r="J587" i="28"/>
  <c r="Q596" i="18" s="1"/>
  <c r="K555" i="28"/>
  <c r="R560" i="18" s="1"/>
  <c r="J555" i="28"/>
  <c r="Q560" i="18" s="1"/>
  <c r="K527" i="28"/>
  <c r="R531" i="18" s="1"/>
  <c r="J527" i="28"/>
  <c r="Q531" i="18" s="1"/>
  <c r="K515" i="28"/>
  <c r="R520" i="18" s="1"/>
  <c r="J515" i="28"/>
  <c r="Q520" i="18" s="1"/>
  <c r="K121" i="28"/>
  <c r="R123" i="18" s="1"/>
  <c r="J121" i="28"/>
  <c r="Q123" i="18" s="1"/>
  <c r="J1105" i="28"/>
  <c r="Q1117" i="18" s="1"/>
  <c r="J1173" i="28"/>
  <c r="Q1185" i="18" s="1"/>
  <c r="J1179" i="28"/>
  <c r="Q1191" i="18" s="1"/>
  <c r="J1131" i="28"/>
  <c r="Q1143" i="18" s="1"/>
  <c r="J1213" i="28"/>
  <c r="Q1225" i="18" s="1"/>
  <c r="J1231" i="28"/>
  <c r="Q1243" i="18" s="1"/>
  <c r="J1269" i="28"/>
  <c r="Q1281" i="18" s="1"/>
  <c r="J1261" i="28"/>
  <c r="Q1273" i="18" s="1"/>
  <c r="J827" i="28"/>
  <c r="Q838" i="18" s="1"/>
  <c r="J887" i="28"/>
  <c r="Q898" i="18" s="1"/>
  <c r="J943" i="28"/>
  <c r="Q954" i="18" s="1"/>
  <c r="J1171" i="28"/>
  <c r="Q1183" i="18" s="1"/>
  <c r="J1139" i="28"/>
  <c r="Q1151" i="18" s="1"/>
  <c r="K1281" i="28"/>
  <c r="R1293" i="18" s="1"/>
  <c r="J1281" i="28"/>
  <c r="Q1293" i="18" s="1"/>
  <c r="K1277" i="28"/>
  <c r="R1289" i="18" s="1"/>
  <c r="J1277" i="28"/>
  <c r="Q1289" i="18" s="1"/>
  <c r="K1273" i="28"/>
  <c r="R1285" i="18" s="1"/>
  <c r="J1273" i="28"/>
  <c r="Q1285" i="18" s="1"/>
  <c r="K1253" i="28"/>
  <c r="R1265" i="18" s="1"/>
  <c r="J1253" i="28"/>
  <c r="Q1265" i="18" s="1"/>
  <c r="K1249" i="28"/>
  <c r="R1261" i="18" s="1"/>
  <c r="J1249" i="28"/>
  <c r="Q1261" i="18" s="1"/>
  <c r="K1245" i="28"/>
  <c r="R1257" i="18" s="1"/>
  <c r="J1245" i="28"/>
  <c r="Q1257" i="18" s="1"/>
  <c r="K1241" i="28"/>
  <c r="R1253" i="18" s="1"/>
  <c r="J1241" i="28"/>
  <c r="Q1253" i="18" s="1"/>
  <c r="K1233" i="28"/>
  <c r="R1245" i="18" s="1"/>
  <c r="J1233" i="28"/>
  <c r="Q1245" i="18" s="1"/>
  <c r="K1221" i="28"/>
  <c r="R1233" i="18" s="1"/>
  <c r="J1221" i="28"/>
  <c r="Q1233" i="18" s="1"/>
  <c r="K1209" i="28"/>
  <c r="R1221" i="18" s="1"/>
  <c r="J1209" i="28"/>
  <c r="Q1221" i="18" s="1"/>
  <c r="K1205" i="28"/>
  <c r="R1217" i="18" s="1"/>
  <c r="J1205" i="28"/>
  <c r="Q1217" i="18" s="1"/>
  <c r="K1201" i="28"/>
  <c r="R1213" i="18" s="1"/>
  <c r="J1201" i="28"/>
  <c r="Q1213" i="18" s="1"/>
  <c r="K1193" i="28"/>
  <c r="R1205" i="18" s="1"/>
  <c r="J1193" i="28"/>
  <c r="Q1205" i="18" s="1"/>
  <c r="K1189" i="28"/>
  <c r="R1201" i="18" s="1"/>
  <c r="J1189" i="28"/>
  <c r="Q1201" i="18" s="1"/>
  <c r="K1181" i="28"/>
  <c r="R1193" i="18" s="1"/>
  <c r="J1181" i="28"/>
  <c r="Q1193" i="18" s="1"/>
  <c r="K1177" i="28"/>
  <c r="R1189" i="18" s="1"/>
  <c r="J1177" i="28"/>
  <c r="Q1189" i="18" s="1"/>
  <c r="K1169" i="28"/>
  <c r="R1181" i="18" s="1"/>
  <c r="J1169" i="28"/>
  <c r="Q1181" i="18" s="1"/>
  <c r="K1161" i="28"/>
  <c r="R1173" i="18" s="1"/>
  <c r="J1161" i="28"/>
  <c r="Q1173" i="18" s="1"/>
  <c r="K1157" i="28"/>
  <c r="R1169" i="18" s="1"/>
  <c r="J1157" i="28"/>
  <c r="Q1169" i="18" s="1"/>
  <c r="K1153" i="28"/>
  <c r="R1165" i="18" s="1"/>
  <c r="J1153" i="28"/>
  <c r="Q1165" i="18" s="1"/>
  <c r="K1149" i="28"/>
  <c r="R1161" i="18" s="1"/>
  <c r="J1149" i="28"/>
  <c r="Q1161" i="18" s="1"/>
  <c r="K1145" i="28"/>
  <c r="R1157" i="18" s="1"/>
  <c r="J1145" i="28"/>
  <c r="Q1157" i="18" s="1"/>
  <c r="K1141" i="28"/>
  <c r="R1153" i="18" s="1"/>
  <c r="J1141" i="28"/>
  <c r="Q1153" i="18" s="1"/>
  <c r="K1133" i="28"/>
  <c r="R1145" i="18" s="1"/>
  <c r="J1133" i="28"/>
  <c r="Q1145" i="18" s="1"/>
  <c r="K1121" i="28"/>
  <c r="R1133" i="18" s="1"/>
  <c r="J1121" i="28"/>
  <c r="Q1133" i="18" s="1"/>
  <c r="K1117" i="28"/>
  <c r="R1129" i="18" s="1"/>
  <c r="J1117" i="28"/>
  <c r="Q1129" i="18" s="1"/>
  <c r="K1113" i="28"/>
  <c r="R1125" i="18" s="1"/>
  <c r="J1113" i="28"/>
  <c r="Q1125" i="18" s="1"/>
  <c r="K1109" i="28"/>
  <c r="R1121" i="18" s="1"/>
  <c r="J1109" i="28"/>
  <c r="Q1121" i="18" s="1"/>
  <c r="K1097" i="28"/>
  <c r="R1109" i="18" s="1"/>
  <c r="J1097" i="28"/>
  <c r="Q1109" i="18" s="1"/>
  <c r="K1093" i="28"/>
  <c r="R1105" i="18" s="1"/>
  <c r="J1093" i="28"/>
  <c r="Q1105" i="18" s="1"/>
  <c r="K1089" i="28"/>
  <c r="R1101" i="18" s="1"/>
  <c r="J1089" i="28"/>
  <c r="Q1101" i="18" s="1"/>
  <c r="K1081" i="28"/>
  <c r="R1093" i="18" s="1"/>
  <c r="J1081" i="28"/>
  <c r="Q1093" i="18" s="1"/>
  <c r="K1077" i="28"/>
  <c r="R1089" i="18" s="1"/>
  <c r="J1077" i="28"/>
  <c r="Q1089" i="18" s="1"/>
  <c r="K1069" i="28"/>
  <c r="R1081" i="18" s="1"/>
  <c r="J1069" i="28"/>
  <c r="Q1081" i="18" s="1"/>
  <c r="K1057" i="28"/>
  <c r="R1069" i="18" s="1"/>
  <c r="J1057" i="28"/>
  <c r="Q1069" i="18" s="1"/>
  <c r="K1053" i="28"/>
  <c r="R1065" i="18" s="1"/>
  <c r="J1053" i="28"/>
  <c r="Q1065" i="18" s="1"/>
  <c r="K1037" i="28"/>
  <c r="R1048" i="18" s="1"/>
  <c r="J1037" i="28"/>
  <c r="Q1048" i="18" s="1"/>
  <c r="K1033" i="28"/>
  <c r="R1043" i="18" s="1"/>
  <c r="J1033" i="28"/>
  <c r="Q1043" i="18" s="1"/>
  <c r="K1029" i="28"/>
  <c r="R1040" i="18" s="1"/>
  <c r="J1029" i="28"/>
  <c r="Q1040" i="18" s="1"/>
  <c r="K1025" i="28"/>
  <c r="R1036" i="18" s="1"/>
  <c r="J1025" i="28"/>
  <c r="Q1036" i="18" s="1"/>
  <c r="K1017" i="28"/>
  <c r="R1028" i="18" s="1"/>
  <c r="J1017" i="28"/>
  <c r="Q1028" i="18" s="1"/>
  <c r="K997" i="28"/>
  <c r="R1008" i="18" s="1"/>
  <c r="J997" i="28"/>
  <c r="Q1008" i="18" s="1"/>
  <c r="K985" i="28"/>
  <c r="R996" i="18" s="1"/>
  <c r="J985" i="28"/>
  <c r="Q996" i="18" s="1"/>
  <c r="K977" i="28"/>
  <c r="R988" i="18" s="1"/>
  <c r="J977" i="28"/>
  <c r="Q988" i="18" s="1"/>
  <c r="K973" i="28"/>
  <c r="R984" i="18" s="1"/>
  <c r="J973" i="28"/>
  <c r="Q984" i="18" s="1"/>
  <c r="K965" i="28"/>
  <c r="R976" i="18" s="1"/>
  <c r="J965" i="28"/>
  <c r="Q976" i="18" s="1"/>
  <c r="K957" i="28"/>
  <c r="R968" i="18" s="1"/>
  <c r="J957" i="28"/>
  <c r="Q968" i="18" s="1"/>
  <c r="K953" i="28"/>
  <c r="R964" i="18" s="1"/>
  <c r="J953" i="28"/>
  <c r="Q964" i="18" s="1"/>
  <c r="K933" i="28"/>
  <c r="R944" i="18" s="1"/>
  <c r="J933" i="28"/>
  <c r="Q944" i="18" s="1"/>
  <c r="K925" i="28"/>
  <c r="R936" i="18" s="1"/>
  <c r="J925" i="28"/>
  <c r="Q936" i="18" s="1"/>
  <c r="K917" i="28"/>
  <c r="R928" i="18" s="1"/>
  <c r="J917" i="28"/>
  <c r="Q928" i="18" s="1"/>
  <c r="K913" i="28"/>
  <c r="R924" i="18" s="1"/>
  <c r="J913" i="28"/>
  <c r="Q924" i="18" s="1"/>
  <c r="K905" i="28"/>
  <c r="R916" i="18" s="1"/>
  <c r="J905" i="28"/>
  <c r="Q916" i="18" s="1"/>
  <c r="K901" i="28"/>
  <c r="R912" i="18" s="1"/>
  <c r="J901" i="28"/>
  <c r="Q912" i="18" s="1"/>
  <c r="K897" i="28"/>
  <c r="R908" i="18" s="1"/>
  <c r="J897" i="28"/>
  <c r="Q908" i="18" s="1"/>
  <c r="K889" i="28"/>
  <c r="R900" i="18" s="1"/>
  <c r="J889" i="28"/>
  <c r="Q900" i="18" s="1"/>
  <c r="K881" i="28"/>
  <c r="R892" i="18" s="1"/>
  <c r="J881" i="28"/>
  <c r="Q892" i="18" s="1"/>
  <c r="K877" i="28"/>
  <c r="R888" i="18" s="1"/>
  <c r="J877" i="28"/>
  <c r="Q888" i="18" s="1"/>
  <c r="K849" i="28"/>
  <c r="R860" i="18" s="1"/>
  <c r="J849" i="28"/>
  <c r="Q860" i="18" s="1"/>
  <c r="K845" i="28"/>
  <c r="R856" i="18" s="1"/>
  <c r="J845" i="28"/>
  <c r="Q856" i="18" s="1"/>
  <c r="K821" i="28"/>
  <c r="R832" i="18" s="1"/>
  <c r="J821" i="28"/>
  <c r="Q832" i="18" s="1"/>
  <c r="K817" i="28"/>
  <c r="R828" i="18" s="1"/>
  <c r="J817" i="28"/>
  <c r="Q828" i="18" s="1"/>
  <c r="K813" i="28"/>
  <c r="R824" i="18" s="1"/>
  <c r="J813" i="28"/>
  <c r="Q824" i="18" s="1"/>
  <c r="K809" i="28"/>
  <c r="R820" i="18" s="1"/>
  <c r="J809" i="28"/>
  <c r="Q820" i="18" s="1"/>
  <c r="K797" i="28"/>
  <c r="R808" i="18" s="1"/>
  <c r="J797" i="28"/>
  <c r="Q808" i="18" s="1"/>
  <c r="K793" i="28"/>
  <c r="R804" i="18" s="1"/>
  <c r="J793" i="28"/>
  <c r="Q804" i="18" s="1"/>
  <c r="K789" i="28"/>
  <c r="R800" i="18" s="1"/>
  <c r="J789" i="28"/>
  <c r="Q800" i="18" s="1"/>
  <c r="K785" i="28"/>
  <c r="R796" i="18" s="1"/>
  <c r="J785" i="28"/>
  <c r="Q796" i="18" s="1"/>
  <c r="K781" i="28"/>
  <c r="R792" i="18" s="1"/>
  <c r="J781" i="28"/>
  <c r="Q792" i="18" s="1"/>
  <c r="K745" i="28"/>
  <c r="R754" i="18" s="1"/>
  <c r="J745" i="28"/>
  <c r="Q754" i="18" s="1"/>
  <c r="K729" i="28"/>
  <c r="R738" i="18" s="1"/>
  <c r="J729" i="28"/>
  <c r="Q738" i="18" s="1"/>
  <c r="K713" i="28"/>
  <c r="R722" i="18" s="1"/>
  <c r="J713" i="28"/>
  <c r="Q722" i="18" s="1"/>
  <c r="K697" i="28"/>
  <c r="R706" i="18" s="1"/>
  <c r="J697" i="28"/>
  <c r="Q706" i="18" s="1"/>
  <c r="K681" i="28"/>
  <c r="R690" i="18" s="1"/>
  <c r="J681" i="28"/>
  <c r="Q690" i="18" s="1"/>
  <c r="K665" i="28"/>
  <c r="R674" i="18" s="1"/>
  <c r="J665" i="28"/>
  <c r="Q674" i="18" s="1"/>
  <c r="K649" i="28"/>
  <c r="R658" i="18" s="1"/>
  <c r="J649" i="28"/>
  <c r="Q658" i="18" s="1"/>
  <c r="K633" i="28"/>
  <c r="R642" i="18" s="1"/>
  <c r="J633" i="28"/>
  <c r="Q642" i="18" s="1"/>
  <c r="K617" i="28"/>
  <c r="R626" i="18" s="1"/>
  <c r="J617" i="28"/>
  <c r="Q626" i="18" s="1"/>
  <c r="K601" i="28"/>
  <c r="R610" i="18" s="1"/>
  <c r="J601" i="28"/>
  <c r="Q610" i="18" s="1"/>
  <c r="K585" i="28"/>
  <c r="R594" i="18" s="1"/>
  <c r="J585" i="28"/>
  <c r="Q594" i="18" s="1"/>
  <c r="K569" i="28"/>
  <c r="R578" i="18" s="1"/>
  <c r="J569" i="28"/>
  <c r="Q578" i="18" s="1"/>
  <c r="K553" i="28"/>
  <c r="R558" i="18" s="1"/>
  <c r="J553" i="28"/>
  <c r="Q558" i="18" s="1"/>
  <c r="K537" i="28"/>
  <c r="R539" i="18" s="1"/>
  <c r="J537" i="28"/>
  <c r="Q539" i="18" s="1"/>
  <c r="K521" i="28"/>
  <c r="R527" i="18" s="1"/>
  <c r="J521" i="28"/>
  <c r="Q527" i="18" s="1"/>
  <c r="K21" i="28"/>
  <c r="R22" i="18" s="1"/>
  <c r="J21" i="28"/>
  <c r="Q22" i="18" s="1"/>
  <c r="K89" i="28"/>
  <c r="R90" i="18" s="1"/>
  <c r="J89" i="28"/>
  <c r="Q90" i="18" s="1"/>
  <c r="J1041" i="28"/>
  <c r="Q1052" i="18" s="1"/>
  <c r="J1217" i="28"/>
  <c r="Q1229" i="18" s="1"/>
  <c r="J1129" i="28"/>
  <c r="Q1141" i="18" s="1"/>
  <c r="J1195" i="28"/>
  <c r="Q1207" i="18" s="1"/>
  <c r="J1115" i="28"/>
  <c r="Q1127" i="18" s="1"/>
  <c r="J1065" i="28"/>
  <c r="Q1077" i="18" s="1"/>
  <c r="J1045" i="28"/>
  <c r="Q1057" i="18" s="1"/>
  <c r="J1043" i="28"/>
  <c r="Q1054" i="18" s="1"/>
  <c r="J1101" i="28"/>
  <c r="Q1113" i="18" s="1"/>
  <c r="J1257" i="28"/>
  <c r="Q1269" i="18" s="1"/>
  <c r="J1265" i="28"/>
  <c r="Q1277" i="18" s="1"/>
  <c r="J1023" i="28"/>
  <c r="Q1034" i="18" s="1"/>
  <c r="J1229" i="28"/>
  <c r="Q1241" i="18" s="1"/>
  <c r="K8" i="28"/>
  <c r="R8" i="18" s="1"/>
  <c r="J8" i="28"/>
  <c r="Q8" i="18" s="1"/>
  <c r="K39" i="28"/>
  <c r="R40" i="18" s="1"/>
  <c r="J39" i="28"/>
  <c r="Q40" i="18" s="1"/>
  <c r="K135" i="28"/>
  <c r="R137" i="18" s="1"/>
  <c r="J135" i="28"/>
  <c r="Q137" i="18" s="1"/>
  <c r="J60" i="28"/>
  <c r="Q61" i="18" s="1"/>
  <c r="J77" i="28"/>
  <c r="Q78" i="18" s="1"/>
  <c r="J151" i="28"/>
  <c r="Q153" i="18" s="1"/>
  <c r="J183" i="28"/>
  <c r="Q186" i="18" s="1"/>
  <c r="J224" i="28"/>
  <c r="Q227" i="18" s="1"/>
  <c r="J225" i="28"/>
  <c r="Q228" i="18" s="1"/>
  <c r="J240" i="28"/>
  <c r="Q243" i="18" s="1"/>
  <c r="J241" i="28"/>
  <c r="Q244" i="18" s="1"/>
  <c r="J256" i="28"/>
  <c r="Q259" i="18" s="1"/>
  <c r="J257" i="28"/>
  <c r="Q260" i="18" s="1"/>
  <c r="J272" i="28"/>
  <c r="Q275" i="18" s="1"/>
  <c r="J273" i="28"/>
  <c r="Q276" i="18" s="1"/>
  <c r="J316" i="28"/>
  <c r="Q321" i="18" s="1"/>
  <c r="J317" i="28"/>
  <c r="Q322" i="18" s="1"/>
  <c r="J384" i="28"/>
  <c r="Q389" i="18" s="1"/>
  <c r="J396" i="28"/>
  <c r="Q401" i="18" s="1"/>
  <c r="J408" i="28"/>
  <c r="Q413" i="18" s="1"/>
  <c r="J471" i="28"/>
  <c r="Q476" i="18" s="1"/>
  <c r="J499" i="28"/>
  <c r="Q504" i="18" s="1"/>
  <c r="J167" i="28"/>
  <c r="Q169" i="18" s="1"/>
  <c r="J221" i="28"/>
  <c r="Q224" i="18" s="1"/>
  <c r="J232" i="28"/>
  <c r="Q235" i="18" s="1"/>
  <c r="J233" i="28"/>
  <c r="Q236" i="18" s="1"/>
  <c r="J248" i="28"/>
  <c r="Q251" i="18" s="1"/>
  <c r="J249" i="28"/>
  <c r="Q252" i="18" s="1"/>
  <c r="J264" i="28"/>
  <c r="Q267" i="18" s="1"/>
  <c r="J265" i="28"/>
  <c r="Q268" i="18" s="1"/>
  <c r="J313" i="28"/>
  <c r="Q318" i="18" s="1"/>
  <c r="J380" i="28"/>
  <c r="Q385" i="18" s="1"/>
  <c r="J388" i="28"/>
  <c r="Q393" i="18" s="1"/>
  <c r="J404" i="28"/>
  <c r="Q409" i="18" s="1"/>
  <c r="J416" i="28"/>
  <c r="Q421" i="18" s="1"/>
  <c r="J455" i="28"/>
  <c r="Q458" i="18" s="1"/>
  <c r="J487" i="28"/>
  <c r="Q491" i="18" s="1"/>
  <c r="K18" i="28"/>
  <c r="R19" i="18" s="1"/>
  <c r="J18" i="28"/>
  <c r="Q19" i="18" s="1"/>
  <c r="K70" i="28"/>
  <c r="R71" i="18" s="1"/>
  <c r="J70" i="28"/>
  <c r="Q71" i="18" s="1"/>
  <c r="K115" i="28"/>
  <c r="R117" i="18" s="1"/>
  <c r="J115" i="28"/>
  <c r="Q117" i="18" s="1"/>
  <c r="K133" i="28"/>
  <c r="R135" i="18" s="1"/>
  <c r="J133" i="28"/>
  <c r="Q135" i="18" s="1"/>
  <c r="K147" i="28"/>
  <c r="R149" i="18" s="1"/>
  <c r="J147" i="28"/>
  <c r="Q149" i="18" s="1"/>
  <c r="K361" i="28"/>
  <c r="R366" i="18" s="1"/>
  <c r="J361" i="28"/>
  <c r="Q366" i="18" s="1"/>
  <c r="K365" i="28"/>
  <c r="R370" i="18" s="1"/>
  <c r="J365" i="28"/>
  <c r="Q370" i="18" s="1"/>
  <c r="K1158" i="28"/>
  <c r="R1170" i="18" s="1"/>
  <c r="J1158" i="28"/>
  <c r="Q1170" i="18" s="1"/>
  <c r="K1130" i="28"/>
  <c r="R1142" i="18" s="1"/>
  <c r="J1130" i="28"/>
  <c r="Q1142" i="18" s="1"/>
  <c r="K1102" i="28"/>
  <c r="R1114" i="18" s="1"/>
  <c r="J1102" i="28"/>
  <c r="Q1114" i="18" s="1"/>
  <c r="K1094" i="28"/>
  <c r="R1106" i="18" s="1"/>
  <c r="J1094" i="28"/>
  <c r="Q1106" i="18" s="1"/>
  <c r="K1082" i="28"/>
  <c r="R1094" i="18" s="1"/>
  <c r="J1082" i="28"/>
  <c r="Q1094" i="18" s="1"/>
  <c r="K1078" i="28"/>
  <c r="R1090" i="18" s="1"/>
  <c r="J1078" i="28"/>
  <c r="Q1090" i="18" s="1"/>
  <c r="K1058" i="28"/>
  <c r="R1070" i="18" s="1"/>
  <c r="J1058" i="28"/>
  <c r="Q1070" i="18" s="1"/>
  <c r="K1038" i="28"/>
  <c r="R1049" i="18" s="1"/>
  <c r="J1038" i="28"/>
  <c r="Q1049" i="18" s="1"/>
  <c r="K998" i="28"/>
  <c r="R1009" i="18" s="1"/>
  <c r="J998" i="28"/>
  <c r="Q1009" i="18" s="1"/>
  <c r="K978" i="28"/>
  <c r="R989" i="18" s="1"/>
  <c r="J978" i="28"/>
  <c r="Q989" i="18" s="1"/>
  <c r="K914" i="28"/>
  <c r="R925" i="18" s="1"/>
  <c r="J914" i="28"/>
  <c r="Q925" i="18" s="1"/>
  <c r="K842" i="28"/>
  <c r="R853" i="18" s="1"/>
  <c r="J842" i="28"/>
  <c r="Q853" i="18" s="1"/>
  <c r="K794" i="28"/>
  <c r="R805" i="18" s="1"/>
  <c r="J794" i="28"/>
  <c r="Q805" i="18" s="1"/>
  <c r="K790" i="28"/>
  <c r="R801" i="18" s="1"/>
  <c r="J790" i="28"/>
  <c r="Q801" i="18" s="1"/>
  <c r="K770" i="28"/>
  <c r="R781" i="18" s="1"/>
  <c r="J770" i="28"/>
  <c r="Q781" i="18" s="1"/>
  <c r="K179" i="28"/>
  <c r="R182" i="18" s="1"/>
  <c r="J179" i="28"/>
  <c r="Q182" i="18" s="1"/>
  <c r="J526" i="28"/>
  <c r="Q530" i="18" s="1"/>
  <c r="J558" i="28"/>
  <c r="Q563" i="18" s="1"/>
  <c r="J590" i="28"/>
  <c r="Q599" i="18" s="1"/>
  <c r="J622" i="28"/>
  <c r="Q631" i="18" s="1"/>
  <c r="J654" i="28"/>
  <c r="Q663" i="18" s="1"/>
  <c r="J686" i="28"/>
  <c r="Q695" i="18" s="1"/>
  <c r="J718" i="28"/>
  <c r="Q727" i="18" s="1"/>
  <c r="J750" i="28"/>
  <c r="Q759" i="18" s="1"/>
  <c r="J520" i="28"/>
  <c r="Q525" i="18" s="1"/>
  <c r="J544" i="28"/>
  <c r="Q550" i="18" s="1"/>
  <c r="J696" i="28"/>
  <c r="Q705" i="18" s="1"/>
  <c r="J716" i="28"/>
  <c r="Q725" i="18" s="1"/>
  <c r="J740" i="28"/>
  <c r="Q749" i="18" s="1"/>
  <c r="J834" i="28"/>
  <c r="Q845" i="18" s="1"/>
  <c r="J954" i="28"/>
  <c r="Q965" i="18" s="1"/>
  <c r="J766" i="28"/>
  <c r="Q777" i="18" s="1"/>
  <c r="J970" i="28"/>
  <c r="Q981" i="18" s="1"/>
  <c r="J762" i="28"/>
  <c r="Q773" i="18" s="1"/>
  <c r="J966" i="28"/>
  <c r="Q977" i="18" s="1"/>
  <c r="J758" i="28"/>
  <c r="Q767" i="18" s="1"/>
  <c r="J958" i="28"/>
  <c r="Q969" i="18" s="1"/>
  <c r="J900" i="28"/>
  <c r="Q911" i="18" s="1"/>
  <c r="J976" i="28"/>
  <c r="Q987" i="18" s="1"/>
  <c r="J860" i="28"/>
  <c r="Q871" i="18" s="1"/>
  <c r="J840" i="28"/>
  <c r="Q851" i="18" s="1"/>
  <c r="J1092" i="28"/>
  <c r="Q1104" i="18" s="1"/>
  <c r="K12" i="28"/>
  <c r="R12" i="18" s="1"/>
  <c r="J12" i="28"/>
  <c r="Q12" i="18" s="1"/>
  <c r="K45" i="28"/>
  <c r="R46" i="18" s="1"/>
  <c r="J45" i="28"/>
  <c r="Q46" i="18" s="1"/>
  <c r="K123" i="28"/>
  <c r="R125" i="18" s="1"/>
  <c r="J123" i="28"/>
  <c r="Q125" i="18" s="1"/>
  <c r="K155" i="28"/>
  <c r="R157" i="18" s="1"/>
  <c r="J155" i="28"/>
  <c r="Q157" i="18" s="1"/>
  <c r="K187" i="28"/>
  <c r="R190" i="18" s="1"/>
  <c r="J187" i="28"/>
  <c r="Q190" i="18" s="1"/>
  <c r="K281" i="28"/>
  <c r="R285" i="18" s="1"/>
  <c r="J281" i="28"/>
  <c r="Q285" i="18" s="1"/>
  <c r="K329" i="28"/>
  <c r="R334" i="18" s="1"/>
  <c r="J329" i="28"/>
  <c r="Q334" i="18" s="1"/>
  <c r="K333" i="28"/>
  <c r="R338" i="18" s="1"/>
  <c r="J333" i="28"/>
  <c r="Q338" i="18" s="1"/>
  <c r="K364" i="28"/>
  <c r="R369" i="18" s="1"/>
  <c r="J364" i="28"/>
  <c r="Q369" i="18" s="1"/>
  <c r="K1276" i="28"/>
  <c r="R1288" i="18" s="1"/>
  <c r="J1276" i="28"/>
  <c r="Q1288" i="18" s="1"/>
  <c r="K1256" i="28"/>
  <c r="R1268" i="18" s="1"/>
  <c r="J1256" i="28"/>
  <c r="Q1268" i="18" s="1"/>
  <c r="K1244" i="28"/>
  <c r="R1256" i="18" s="1"/>
  <c r="J1244" i="28"/>
  <c r="Q1256" i="18" s="1"/>
  <c r="K1240" i="28"/>
  <c r="R1252" i="18" s="1"/>
  <c r="J1240" i="28"/>
  <c r="Q1252" i="18" s="1"/>
  <c r="K1220" i="28"/>
  <c r="R1232" i="18" s="1"/>
  <c r="J1220" i="28"/>
  <c r="Q1232" i="18" s="1"/>
  <c r="K1208" i="28"/>
  <c r="R1220" i="18" s="1"/>
  <c r="J1208" i="28"/>
  <c r="Q1220" i="18" s="1"/>
  <c r="K1184" i="28"/>
  <c r="R1196" i="18" s="1"/>
  <c r="J1184" i="28"/>
  <c r="Q1196" i="18" s="1"/>
  <c r="K1176" i="28"/>
  <c r="R1188" i="18" s="1"/>
  <c r="J1176" i="28"/>
  <c r="Q1188" i="18" s="1"/>
  <c r="K1172" i="28"/>
  <c r="R1184" i="18" s="1"/>
  <c r="J1172" i="28"/>
  <c r="Q1184" i="18" s="1"/>
  <c r="K1156" i="28"/>
  <c r="R1168" i="18" s="1"/>
  <c r="J1156" i="28"/>
  <c r="Q1168" i="18" s="1"/>
  <c r="K1136" i="28"/>
  <c r="R1148" i="18" s="1"/>
  <c r="J1136" i="28"/>
  <c r="Q1148" i="18" s="1"/>
  <c r="K1116" i="28"/>
  <c r="R1128" i="18" s="1"/>
  <c r="J1116" i="28"/>
  <c r="Q1128" i="18" s="1"/>
  <c r="K1100" i="28"/>
  <c r="R1112" i="18" s="1"/>
  <c r="J1100" i="28"/>
  <c r="Q1112" i="18" s="1"/>
  <c r="K1080" i="28"/>
  <c r="R1092" i="18" s="1"/>
  <c r="J1080" i="28"/>
  <c r="Q1092" i="18" s="1"/>
  <c r="K1060" i="28"/>
  <c r="R1072" i="18" s="1"/>
  <c r="J1060" i="28"/>
  <c r="Q1072" i="18" s="1"/>
  <c r="K1032" i="28"/>
  <c r="R1044" i="18" s="1"/>
  <c r="J1032" i="28"/>
  <c r="Q1044" i="18" s="1"/>
  <c r="K996" i="28"/>
  <c r="R1007" i="18" s="1"/>
  <c r="J996" i="28"/>
  <c r="Q1007" i="18" s="1"/>
  <c r="K972" i="28"/>
  <c r="R983" i="18" s="1"/>
  <c r="J972" i="28"/>
  <c r="Q983" i="18" s="1"/>
  <c r="K968" i="28"/>
  <c r="R979" i="18" s="1"/>
  <c r="J968" i="28"/>
  <c r="Q979" i="18" s="1"/>
  <c r="K960" i="28"/>
  <c r="R971" i="18" s="1"/>
  <c r="J960" i="28"/>
  <c r="Q971" i="18" s="1"/>
  <c r="K936" i="28"/>
  <c r="R947" i="18" s="1"/>
  <c r="J936" i="28"/>
  <c r="Q947" i="18" s="1"/>
  <c r="K928" i="28"/>
  <c r="R939" i="18" s="1"/>
  <c r="J928" i="28"/>
  <c r="Q939" i="18" s="1"/>
  <c r="K924" i="28"/>
  <c r="R935" i="18" s="1"/>
  <c r="J924" i="28"/>
  <c r="Q935" i="18" s="1"/>
  <c r="K920" i="28"/>
  <c r="R931" i="18" s="1"/>
  <c r="J920" i="28"/>
  <c r="Q931" i="18" s="1"/>
  <c r="K896" i="28"/>
  <c r="R907" i="18" s="1"/>
  <c r="J896" i="28"/>
  <c r="Q907" i="18" s="1"/>
  <c r="K892" i="28"/>
  <c r="R903" i="18" s="1"/>
  <c r="J892" i="28"/>
  <c r="Q903" i="18" s="1"/>
  <c r="K888" i="28"/>
  <c r="R899" i="18" s="1"/>
  <c r="J888" i="28"/>
  <c r="Q899" i="18" s="1"/>
  <c r="K884" i="28"/>
  <c r="R895" i="18" s="1"/>
  <c r="J884" i="28"/>
  <c r="Q895" i="18" s="1"/>
  <c r="K856" i="28"/>
  <c r="R867" i="18" s="1"/>
  <c r="J856" i="28"/>
  <c r="Q867" i="18" s="1"/>
  <c r="K848" i="28"/>
  <c r="R859" i="18" s="1"/>
  <c r="J848" i="28"/>
  <c r="Q859" i="18" s="1"/>
  <c r="K844" i="28"/>
  <c r="R855" i="18" s="1"/>
  <c r="J844" i="28"/>
  <c r="Q855" i="18" s="1"/>
  <c r="K800" i="28"/>
  <c r="R810" i="18" s="1"/>
  <c r="J800" i="28"/>
  <c r="Q810" i="18" s="1"/>
  <c r="K748" i="28"/>
  <c r="R756" i="18" s="1"/>
  <c r="J748" i="28"/>
  <c r="Q756" i="18" s="1"/>
  <c r="K736" i="28"/>
  <c r="R745" i="18" s="1"/>
  <c r="J736" i="28"/>
  <c r="Q745" i="18" s="1"/>
  <c r="K720" i="28"/>
  <c r="R729" i="18" s="1"/>
  <c r="J720" i="28"/>
  <c r="Q729" i="18" s="1"/>
  <c r="K704" i="28"/>
  <c r="R713" i="18" s="1"/>
  <c r="J704" i="28"/>
  <c r="Q713" i="18" s="1"/>
  <c r="K556" i="28"/>
  <c r="R561" i="18" s="1"/>
  <c r="J556" i="28"/>
  <c r="Q561" i="18" s="1"/>
  <c r="K540" i="28"/>
  <c r="R549" i="18" s="1"/>
  <c r="J540" i="28"/>
  <c r="Q549" i="18" s="1"/>
  <c r="K524" i="28"/>
  <c r="R532" i="18" s="1"/>
  <c r="J524" i="28"/>
  <c r="Q532" i="18" s="1"/>
  <c r="M132" i="29"/>
  <c r="M190" i="29"/>
  <c r="K209" i="28"/>
  <c r="R212" i="18" s="1"/>
  <c r="J209" i="28"/>
  <c r="Q212" i="18" s="1"/>
  <c r="K297" i="28"/>
  <c r="R302" i="18" s="1"/>
  <c r="J297" i="28"/>
  <c r="Q302" i="18" s="1"/>
  <c r="K301" i="28"/>
  <c r="R306" i="18" s="1"/>
  <c r="J301" i="28"/>
  <c r="Q306" i="18" s="1"/>
  <c r="K332" i="28"/>
  <c r="R337" i="18" s="1"/>
  <c r="J332" i="28"/>
  <c r="Q337" i="18" s="1"/>
  <c r="K31" i="28"/>
  <c r="R32" i="18" s="1"/>
  <c r="J31" i="28"/>
  <c r="Q32" i="18" s="1"/>
  <c r="K58" i="28"/>
  <c r="R59" i="18" s="1"/>
  <c r="J58" i="28"/>
  <c r="Q59" i="18" s="1"/>
  <c r="K85" i="28"/>
  <c r="R86" i="18" s="1"/>
  <c r="J85" i="28"/>
  <c r="Q86" i="18" s="1"/>
  <c r="K99" i="28"/>
  <c r="R100" i="18" s="1"/>
  <c r="J99" i="28"/>
  <c r="Q100" i="18" s="1"/>
  <c r="K163" i="28"/>
  <c r="R165" i="18" s="1"/>
  <c r="J163" i="28"/>
  <c r="Q165" i="18" s="1"/>
  <c r="J514" i="28"/>
  <c r="Q519" i="18" s="1"/>
  <c r="J542" i="28"/>
  <c r="Q543" i="18" s="1"/>
  <c r="J574" i="28"/>
  <c r="Q583" i="18" s="1"/>
  <c r="J606" i="28"/>
  <c r="Q615" i="18" s="1"/>
  <c r="J638" i="28"/>
  <c r="Q647" i="18" s="1"/>
  <c r="J670" i="28"/>
  <c r="Q679" i="18" s="1"/>
  <c r="J702" i="28"/>
  <c r="Q711" i="18" s="1"/>
  <c r="J734" i="28"/>
  <c r="Q743" i="18" s="1"/>
  <c r="J512" i="28"/>
  <c r="Q517" i="18" s="1"/>
  <c r="J532" i="28"/>
  <c r="Q537" i="18" s="1"/>
  <c r="J552" i="28"/>
  <c r="Q557" i="18" s="1"/>
  <c r="J708" i="28"/>
  <c r="Q717" i="18" s="1"/>
  <c r="J728" i="28"/>
  <c r="Q737" i="18" s="1"/>
  <c r="J926" i="28"/>
  <c r="Q937" i="18" s="1"/>
  <c r="J798" i="28"/>
  <c r="Q809" i="18" s="1"/>
  <c r="J854" i="28"/>
  <c r="Q865" i="18" s="1"/>
  <c r="J806" i="28"/>
  <c r="Q817" i="18" s="1"/>
  <c r="J980" i="28"/>
  <c r="Q991" i="18" s="1"/>
  <c r="J880" i="28"/>
  <c r="Q891" i="18" s="1"/>
  <c r="J952" i="28"/>
  <c r="Q963" i="18" s="1"/>
  <c r="J904" i="28"/>
  <c r="Q915" i="18" s="1"/>
  <c r="J1112" i="28"/>
  <c r="Q1124" i="18" s="1"/>
  <c r="J1048" i="28"/>
  <c r="Q1060" i="18" s="1"/>
  <c r="J1128" i="28"/>
  <c r="Q1140" i="18" s="1"/>
  <c r="J1088" i="28"/>
  <c r="Q1100" i="18" s="1"/>
  <c r="J1164" i="28"/>
  <c r="Q1176" i="18" s="1"/>
  <c r="M100" i="29"/>
  <c r="K25" i="28"/>
  <c r="R26" i="18" s="1"/>
  <c r="J25" i="28"/>
  <c r="Q26" i="18" s="1"/>
  <c r="K62" i="28"/>
  <c r="R63" i="18" s="1"/>
  <c r="J62" i="28"/>
  <c r="Q63" i="18" s="1"/>
  <c r="K79" i="28"/>
  <c r="R80" i="18" s="1"/>
  <c r="J79" i="28"/>
  <c r="Q80" i="18" s="1"/>
  <c r="K93" i="28"/>
  <c r="R94" i="18" s="1"/>
  <c r="J93" i="28"/>
  <c r="Q94" i="18" s="1"/>
  <c r="K107" i="28"/>
  <c r="R109" i="18" s="1"/>
  <c r="J107" i="28"/>
  <c r="Q109" i="18" s="1"/>
  <c r="K139" i="28"/>
  <c r="R141" i="18" s="1"/>
  <c r="J139" i="28"/>
  <c r="Q141" i="18" s="1"/>
  <c r="K171" i="28"/>
  <c r="R173" i="18" s="1"/>
  <c r="J171" i="28"/>
  <c r="Q173" i="18" s="1"/>
  <c r="K300" i="28"/>
  <c r="R305" i="18" s="1"/>
  <c r="J300" i="28"/>
  <c r="Q305" i="18" s="1"/>
  <c r="M172" i="29"/>
  <c r="J432" i="28"/>
  <c r="Q437" i="18" s="1"/>
  <c r="J433" i="28"/>
  <c r="Q438" i="18" s="1"/>
  <c r="J451" i="28"/>
  <c r="Q456" i="18" s="1"/>
  <c r="J467" i="28"/>
  <c r="Q472" i="18" s="1"/>
  <c r="J483" i="28"/>
  <c r="Q488" i="18" s="1"/>
  <c r="J507" i="28"/>
  <c r="Q512" i="18" s="1"/>
  <c r="J459" i="28"/>
  <c r="Q464" i="18" s="1"/>
  <c r="J475" i="28"/>
  <c r="Q480" i="18" s="1"/>
  <c r="J491" i="28"/>
  <c r="Q495" i="18" s="1"/>
  <c r="J503" i="28"/>
  <c r="Q508" i="18" s="1"/>
  <c r="J30" i="28"/>
  <c r="Q31" i="18" s="1"/>
  <c r="K30" i="28"/>
  <c r="R31" i="18" s="1"/>
  <c r="K35" i="28"/>
  <c r="R36" i="18" s="1"/>
  <c r="J35" i="28"/>
  <c r="Q36" i="18" s="1"/>
  <c r="J40" i="28"/>
  <c r="Q41" i="18" s="1"/>
  <c r="K40" i="28"/>
  <c r="R41" i="18" s="1"/>
  <c r="K75" i="28"/>
  <c r="R76" i="18" s="1"/>
  <c r="J75" i="28"/>
  <c r="Q76" i="18" s="1"/>
  <c r="K87" i="28"/>
  <c r="R88" i="18" s="1"/>
  <c r="J87" i="28"/>
  <c r="Q88" i="18" s="1"/>
  <c r="M124" i="29"/>
  <c r="M92" i="29"/>
  <c r="M214" i="29"/>
  <c r="M182" i="29"/>
  <c r="L5" i="30"/>
  <c r="L9" i="30"/>
  <c r="L13" i="30"/>
  <c r="L17" i="30"/>
  <c r="L21" i="30"/>
  <c r="L25" i="30"/>
  <c r="L29" i="30"/>
  <c r="L33" i="30"/>
  <c r="L37" i="30"/>
  <c r="L41" i="30"/>
  <c r="L45" i="30"/>
  <c r="L49" i="30"/>
  <c r="L53" i="30"/>
  <c r="L57" i="30"/>
  <c r="L61" i="30"/>
  <c r="L65" i="30"/>
  <c r="L69" i="30"/>
  <c r="L73" i="30"/>
  <c r="L77" i="30"/>
  <c r="L81" i="30"/>
  <c r="L85" i="30"/>
  <c r="L89" i="30"/>
  <c r="L93" i="30"/>
  <c r="L97" i="30"/>
  <c r="L101" i="30"/>
  <c r="L105" i="30"/>
  <c r="L109" i="30"/>
  <c r="L113" i="30"/>
  <c r="L117" i="30"/>
  <c r="L121" i="30"/>
  <c r="L125" i="30"/>
  <c r="L129" i="30"/>
  <c r="L133" i="30"/>
  <c r="L137" i="30"/>
  <c r="L141" i="30"/>
  <c r="L145" i="30"/>
  <c r="L149" i="30"/>
  <c r="L153" i="30"/>
  <c r="L157" i="30"/>
  <c r="K2" i="28"/>
  <c r="R2" i="18" s="1"/>
  <c r="L6" i="30"/>
  <c r="L10" i="30"/>
  <c r="L14" i="30"/>
  <c r="L18" i="30"/>
  <c r="L22" i="30"/>
  <c r="L26" i="30"/>
  <c r="L30" i="30"/>
  <c r="L34" i="30"/>
  <c r="L38" i="30"/>
  <c r="L42" i="30"/>
  <c r="L46" i="30"/>
  <c r="L50" i="30"/>
  <c r="L54" i="30"/>
  <c r="L58" i="30"/>
  <c r="L62" i="30"/>
  <c r="L66" i="30"/>
  <c r="L70" i="30"/>
  <c r="L74" i="30"/>
  <c r="L78" i="30"/>
  <c r="L82" i="30"/>
  <c r="L86" i="30"/>
  <c r="L90" i="30"/>
  <c r="L94" i="30"/>
  <c r="L98" i="30"/>
  <c r="L102" i="30"/>
  <c r="L106" i="30"/>
  <c r="L110" i="30"/>
  <c r="L114" i="30"/>
  <c r="L118" i="30"/>
  <c r="L122" i="30"/>
  <c r="L126" i="30"/>
  <c r="L130" i="30"/>
  <c r="L134" i="30"/>
  <c r="L138" i="30"/>
  <c r="L142" i="30"/>
  <c r="L146" i="30"/>
  <c r="L150" i="30"/>
  <c r="L154" i="30"/>
  <c r="L158" i="30"/>
  <c r="L3" i="30"/>
  <c r="L7" i="30"/>
  <c r="L11" i="30"/>
  <c r="L15" i="30"/>
  <c r="L19" i="30"/>
  <c r="L23" i="30"/>
  <c r="L27" i="30"/>
  <c r="L31" i="30"/>
  <c r="L35" i="30"/>
  <c r="L39" i="30"/>
  <c r="L43" i="30"/>
  <c r="L47" i="30"/>
  <c r="L51" i="30"/>
  <c r="L55" i="30"/>
  <c r="L59" i="30"/>
  <c r="L63" i="30"/>
  <c r="L67" i="30"/>
  <c r="L71" i="30"/>
  <c r="L75" i="30"/>
  <c r="L79" i="30"/>
  <c r="L83" i="30"/>
  <c r="L87" i="30"/>
  <c r="L91" i="30"/>
  <c r="L95" i="30"/>
  <c r="L99" i="30"/>
  <c r="L103" i="30"/>
  <c r="L107" i="30"/>
  <c r="L111" i="30"/>
  <c r="L115" i="30"/>
  <c r="L119" i="30"/>
  <c r="L123" i="30"/>
  <c r="L127" i="30"/>
  <c r="L131" i="30"/>
  <c r="L135" i="30"/>
  <c r="L139" i="30"/>
  <c r="L143" i="30"/>
  <c r="L147" i="30"/>
  <c r="L151" i="30"/>
  <c r="L155" i="30"/>
  <c r="L159" i="30"/>
  <c r="L12" i="30"/>
  <c r="L28" i="30"/>
  <c r="L44" i="30"/>
  <c r="L60" i="30"/>
  <c r="L76" i="30"/>
  <c r="L92" i="30"/>
  <c r="L108" i="30"/>
  <c r="L124" i="30"/>
  <c r="L140" i="30"/>
  <c r="L156" i="30"/>
  <c r="L163" i="30"/>
  <c r="L167" i="30"/>
  <c r="L171" i="30"/>
  <c r="L175" i="30"/>
  <c r="L179" i="30"/>
  <c r="L183" i="30"/>
  <c r="L187" i="30"/>
  <c r="L191" i="30"/>
  <c r="L195" i="30"/>
  <c r="L199" i="30"/>
  <c r="L203" i="30"/>
  <c r="L207" i="30"/>
  <c r="L211" i="30"/>
  <c r="L215" i="30"/>
  <c r="L219" i="30"/>
  <c r="L223" i="30"/>
  <c r="L24" i="30"/>
  <c r="L72" i="30"/>
  <c r="L120" i="30"/>
  <c r="L162" i="30"/>
  <c r="L174" i="30"/>
  <c r="L186" i="30"/>
  <c r="L190" i="30"/>
  <c r="L202" i="30"/>
  <c r="L214" i="30"/>
  <c r="L16" i="30"/>
  <c r="L32" i="30"/>
  <c r="L48" i="30"/>
  <c r="L64" i="30"/>
  <c r="L80" i="30"/>
  <c r="L96" i="30"/>
  <c r="L112" i="30"/>
  <c r="L128" i="30"/>
  <c r="L144" i="30"/>
  <c r="L160" i="30"/>
  <c r="L164" i="30"/>
  <c r="L168" i="30"/>
  <c r="L172" i="30"/>
  <c r="L176" i="30"/>
  <c r="L180" i="30"/>
  <c r="L184" i="30"/>
  <c r="L188" i="30"/>
  <c r="L192" i="30"/>
  <c r="L196" i="30"/>
  <c r="L200" i="30"/>
  <c r="L204" i="30"/>
  <c r="L208" i="30"/>
  <c r="L212" i="30"/>
  <c r="L216" i="30"/>
  <c r="L220" i="30"/>
  <c r="L224" i="30"/>
  <c r="L40" i="30"/>
  <c r="L56" i="30"/>
  <c r="L104" i="30"/>
  <c r="L152" i="30"/>
  <c r="L170" i="30"/>
  <c r="L182" i="30"/>
  <c r="L198" i="30"/>
  <c r="L210" i="30"/>
  <c r="L222" i="30"/>
  <c r="L4" i="30"/>
  <c r="L20" i="30"/>
  <c r="L36" i="30"/>
  <c r="L52" i="30"/>
  <c r="L68" i="30"/>
  <c r="L84" i="30"/>
  <c r="L100" i="30"/>
  <c r="L116" i="30"/>
  <c r="L132" i="30"/>
  <c r="L148" i="30"/>
  <c r="L161" i="30"/>
  <c r="L165" i="30"/>
  <c r="L169" i="30"/>
  <c r="L173" i="30"/>
  <c r="L177" i="30"/>
  <c r="L181" i="30"/>
  <c r="L185" i="30"/>
  <c r="L189" i="30"/>
  <c r="L193" i="30"/>
  <c r="L197" i="30"/>
  <c r="L201" i="30"/>
  <c r="L205" i="30"/>
  <c r="L209" i="30"/>
  <c r="L213" i="30"/>
  <c r="L217" i="30"/>
  <c r="L221" i="30"/>
  <c r="L225" i="30"/>
  <c r="L8" i="30"/>
  <c r="L88" i="30"/>
  <c r="L136" i="30"/>
  <c r="L166" i="30"/>
  <c r="L178" i="30"/>
  <c r="L194" i="30"/>
  <c r="L206" i="30"/>
  <c r="L218" i="30"/>
  <c r="L2" i="30"/>
  <c r="J2" i="28"/>
  <c r="Q2" i="18" s="1"/>
  <c r="M154" i="29"/>
  <c r="M162" i="29"/>
  <c r="M170" i="29"/>
  <c r="M180" i="29"/>
  <c r="M188" i="29"/>
  <c r="M196" i="29"/>
  <c r="M204" i="29"/>
  <c r="M212" i="29"/>
  <c r="M82" i="29"/>
  <c r="M90" i="29"/>
  <c r="M98" i="29"/>
  <c r="M106" i="29"/>
  <c r="M114" i="29"/>
  <c r="M122" i="29"/>
  <c r="M130" i="29"/>
  <c r="M138" i="29"/>
  <c r="M152" i="29"/>
  <c r="M160" i="29"/>
  <c r="M168" i="29"/>
  <c r="M173" i="29"/>
  <c r="M178" i="29"/>
  <c r="M186" i="29"/>
  <c r="M194" i="29"/>
  <c r="M202" i="29"/>
  <c r="M210" i="29"/>
  <c r="M73" i="29"/>
  <c r="M75" i="29"/>
  <c r="M80" i="29"/>
  <c r="M88" i="29"/>
  <c r="M96" i="29"/>
  <c r="M104" i="29"/>
  <c r="M112" i="29"/>
  <c r="M120" i="29"/>
  <c r="M128" i="29"/>
  <c r="M136" i="29"/>
  <c r="M147" i="29"/>
  <c r="M150" i="29"/>
  <c r="M158" i="29"/>
  <c r="M166" i="29"/>
  <c r="M176" i="29"/>
  <c r="M184" i="29"/>
  <c r="M192" i="29"/>
  <c r="M200" i="29"/>
  <c r="M208" i="29"/>
  <c r="M78" i="29"/>
  <c r="M86" i="29"/>
  <c r="M94" i="29"/>
  <c r="M102" i="29"/>
  <c r="M110" i="29"/>
  <c r="M118" i="29"/>
  <c r="M126" i="29"/>
  <c r="M134" i="29"/>
  <c r="M142" i="29"/>
  <c r="K6" i="28"/>
  <c r="R6" i="18" s="1"/>
  <c r="J6" i="28"/>
  <c r="Q6" i="18" s="1"/>
  <c r="K29" i="28"/>
  <c r="R30" i="18" s="1"/>
  <c r="J29" i="28"/>
  <c r="Q30" i="18" s="1"/>
  <c r="J38" i="28"/>
  <c r="Q39" i="18" s="1"/>
  <c r="K38" i="28"/>
  <c r="R39" i="18" s="1"/>
  <c r="K43" i="28"/>
  <c r="R44" i="18" s="1"/>
  <c r="J43" i="28"/>
  <c r="Q44" i="18" s="1"/>
  <c r="J80" i="28"/>
  <c r="Q81" i="18" s="1"/>
  <c r="K80" i="28"/>
  <c r="R81" i="18" s="1"/>
  <c r="J86" i="28"/>
  <c r="Q87" i="18" s="1"/>
  <c r="K86" i="28"/>
  <c r="R87" i="18" s="1"/>
  <c r="M116" i="29"/>
  <c r="M84" i="29"/>
  <c r="M74" i="29"/>
  <c r="M206" i="29"/>
  <c r="M174" i="29"/>
  <c r="M164" i="29"/>
  <c r="K10" i="28"/>
  <c r="R10" i="18" s="1"/>
  <c r="J10" i="28"/>
  <c r="Q10" i="18" s="1"/>
  <c r="K33" i="28"/>
  <c r="R34" i="18" s="1"/>
  <c r="J33" i="28"/>
  <c r="Q34" i="18" s="1"/>
  <c r="K37" i="28"/>
  <c r="R38" i="18" s="1"/>
  <c r="J37" i="28"/>
  <c r="Q38" i="18" s="1"/>
  <c r="K52" i="28"/>
  <c r="R53" i="18" s="1"/>
  <c r="J52" i="28"/>
  <c r="Q53" i="18" s="1"/>
  <c r="J78" i="28"/>
  <c r="Q79" i="18" s="1"/>
  <c r="K78" i="28"/>
  <c r="R79" i="18" s="1"/>
  <c r="J84" i="28"/>
  <c r="Q85" i="18" s="1"/>
  <c r="K84" i="28"/>
  <c r="R85" i="18" s="1"/>
  <c r="M140" i="29"/>
  <c r="M108" i="29"/>
  <c r="M76" i="29"/>
  <c r="M198" i="29"/>
  <c r="M156" i="29"/>
  <c r="M145" i="29"/>
  <c r="J1282" i="28"/>
  <c r="Q1294" i="18" s="1"/>
  <c r="K1282" i="28"/>
  <c r="R1294" i="18" s="1"/>
  <c r="K1274" i="28"/>
  <c r="R1286" i="18" s="1"/>
  <c r="J1274" i="28"/>
  <c r="Q1286" i="18" s="1"/>
  <c r="J1270" i="28"/>
  <c r="Q1282" i="18" s="1"/>
  <c r="K1270" i="28"/>
  <c r="R1282" i="18" s="1"/>
  <c r="J1266" i="28"/>
  <c r="Q1278" i="18" s="1"/>
  <c r="K1266" i="28"/>
  <c r="R1278" i="18" s="1"/>
  <c r="K1262" i="28"/>
  <c r="R1274" i="18" s="1"/>
  <c r="J1262" i="28"/>
  <c r="Q1274" i="18" s="1"/>
  <c r="J1258" i="28"/>
  <c r="Q1270" i="18" s="1"/>
  <c r="K1258" i="28"/>
  <c r="R1270" i="18" s="1"/>
  <c r="J1254" i="28"/>
  <c r="Q1266" i="18" s="1"/>
  <c r="K1254" i="28"/>
  <c r="R1266" i="18" s="1"/>
  <c r="J1250" i="28"/>
  <c r="Q1262" i="18" s="1"/>
  <c r="K1250" i="28"/>
  <c r="R1262" i="18" s="1"/>
  <c r="K1246" i="28"/>
  <c r="R1258" i="18" s="1"/>
  <c r="J1246" i="28"/>
  <c r="Q1258" i="18" s="1"/>
  <c r="K1242" i="28"/>
  <c r="R1254" i="18" s="1"/>
  <c r="J1242" i="28"/>
  <c r="Q1254" i="18" s="1"/>
  <c r="K1238" i="28"/>
  <c r="R1250" i="18" s="1"/>
  <c r="J1238" i="28"/>
  <c r="Q1250" i="18" s="1"/>
  <c r="K1234" i="28"/>
  <c r="R1246" i="18" s="1"/>
  <c r="J1234" i="28"/>
  <c r="Q1246" i="18" s="1"/>
  <c r="K1230" i="28"/>
  <c r="R1242" i="18" s="1"/>
  <c r="J1230" i="28"/>
  <c r="Q1242" i="18" s="1"/>
  <c r="K1226" i="28"/>
  <c r="R1238" i="18" s="1"/>
  <c r="J1226" i="28"/>
  <c r="Q1238" i="18" s="1"/>
  <c r="J1222" i="28"/>
  <c r="Q1234" i="18" s="1"/>
  <c r="K1222" i="28"/>
  <c r="R1234" i="18" s="1"/>
  <c r="K1218" i="28"/>
  <c r="R1230" i="18" s="1"/>
  <c r="J1218" i="28"/>
  <c r="Q1230" i="18" s="1"/>
  <c r="J1214" i="28"/>
  <c r="Q1226" i="18" s="1"/>
  <c r="K1214" i="28"/>
  <c r="R1226" i="18" s="1"/>
  <c r="K1210" i="28"/>
  <c r="R1222" i="18" s="1"/>
  <c r="J1210" i="28"/>
  <c r="Q1222" i="18" s="1"/>
  <c r="J1206" i="28"/>
  <c r="Q1218" i="18" s="1"/>
  <c r="K1206" i="28"/>
  <c r="R1218" i="18" s="1"/>
  <c r="J1202" i="28"/>
  <c r="Q1214" i="18" s="1"/>
  <c r="K1202" i="28"/>
  <c r="R1214" i="18" s="1"/>
  <c r="K1198" i="28"/>
  <c r="R1210" i="18" s="1"/>
  <c r="J1198" i="28"/>
  <c r="Q1210" i="18" s="1"/>
  <c r="K1194" i="28"/>
  <c r="R1206" i="18" s="1"/>
  <c r="J1194" i="28"/>
  <c r="Q1206" i="18" s="1"/>
  <c r="K1190" i="28"/>
  <c r="R1202" i="18" s="1"/>
  <c r="J1190" i="28"/>
  <c r="Q1202" i="18" s="1"/>
  <c r="K1186" i="28"/>
  <c r="R1198" i="18" s="1"/>
  <c r="J1186" i="28"/>
  <c r="Q1198" i="18" s="1"/>
  <c r="K1182" i="28"/>
  <c r="R1194" i="18" s="1"/>
  <c r="J1182" i="28"/>
  <c r="Q1194" i="18" s="1"/>
  <c r="K1178" i="28"/>
  <c r="R1190" i="18" s="1"/>
  <c r="J1178" i="28"/>
  <c r="Q1190" i="18" s="1"/>
  <c r="K1174" i="28"/>
  <c r="R1186" i="18" s="1"/>
  <c r="J1174" i="28"/>
  <c r="Q1186" i="18" s="1"/>
  <c r="J1170" i="28"/>
  <c r="Q1182" i="18" s="1"/>
  <c r="K1170" i="28"/>
  <c r="R1182" i="18" s="1"/>
  <c r="K1166" i="28"/>
  <c r="R1178" i="18" s="1"/>
  <c r="J1166" i="28"/>
  <c r="Q1178" i="18" s="1"/>
  <c r="K1162" i="28"/>
  <c r="R1174" i="18" s="1"/>
  <c r="J1162" i="28"/>
  <c r="Q1174" i="18" s="1"/>
  <c r="K1154" i="28"/>
  <c r="R1166" i="18" s="1"/>
  <c r="J1154" i="28"/>
  <c r="Q1166" i="18" s="1"/>
  <c r="K1150" i="28"/>
  <c r="R1162" i="18" s="1"/>
  <c r="J1150" i="28"/>
  <c r="Q1162" i="18" s="1"/>
  <c r="K1146" i="28"/>
  <c r="R1158" i="18" s="1"/>
  <c r="J1146" i="28"/>
  <c r="Q1158" i="18" s="1"/>
  <c r="K1142" i="28"/>
  <c r="R1154" i="18" s="1"/>
  <c r="J1142" i="28"/>
  <c r="Q1154" i="18" s="1"/>
  <c r="J1138" i="28"/>
  <c r="Q1150" i="18" s="1"/>
  <c r="K1138" i="28"/>
  <c r="R1150" i="18" s="1"/>
  <c r="K1134" i="28"/>
  <c r="R1146" i="18" s="1"/>
  <c r="J1134" i="28"/>
  <c r="Q1146" i="18" s="1"/>
  <c r="K1126" i="28"/>
  <c r="R1138" i="18" s="1"/>
  <c r="J1126" i="28"/>
  <c r="Q1138" i="18" s="1"/>
  <c r="J1122" i="28"/>
  <c r="Q1134" i="18" s="1"/>
  <c r="K1122" i="28"/>
  <c r="R1134" i="18" s="1"/>
  <c r="K1118" i="28"/>
  <c r="R1130" i="18" s="1"/>
  <c r="J1118" i="28"/>
  <c r="Q1130" i="18" s="1"/>
  <c r="K1114" i="28"/>
  <c r="R1126" i="18" s="1"/>
  <c r="J1114" i="28"/>
  <c r="Q1126" i="18" s="1"/>
  <c r="K1110" i="28"/>
  <c r="R1122" i="18" s="1"/>
  <c r="J1110" i="28"/>
  <c r="Q1122" i="18" s="1"/>
  <c r="K1106" i="28"/>
  <c r="R1118" i="18" s="1"/>
  <c r="J1106" i="28"/>
  <c r="Q1118" i="18" s="1"/>
  <c r="K1098" i="28"/>
  <c r="R1110" i="18" s="1"/>
  <c r="J1098" i="28"/>
  <c r="Q1110" i="18" s="1"/>
  <c r="K1090" i="28"/>
  <c r="R1102" i="18" s="1"/>
  <c r="J1090" i="28"/>
  <c r="Q1102" i="18" s="1"/>
  <c r="K1086" i="28"/>
  <c r="R1098" i="18" s="1"/>
  <c r="J1086" i="28"/>
  <c r="Q1098" i="18" s="1"/>
  <c r="K1074" i="28"/>
  <c r="R1086" i="18" s="1"/>
  <c r="J1074" i="28"/>
  <c r="Q1086" i="18" s="1"/>
  <c r="K1070" i="28"/>
  <c r="R1082" i="18" s="1"/>
  <c r="J1070" i="28"/>
  <c r="Q1082" i="18" s="1"/>
  <c r="K1066" i="28"/>
  <c r="R1078" i="18" s="1"/>
  <c r="J1066" i="28"/>
  <c r="Q1078" i="18" s="1"/>
  <c r="K1062" i="28"/>
  <c r="R1074" i="18" s="1"/>
  <c r="J1062" i="28"/>
  <c r="Q1074" i="18" s="1"/>
  <c r="K1054" i="28"/>
  <c r="R1066" i="18" s="1"/>
  <c r="J1054" i="28"/>
  <c r="Q1066" i="18" s="1"/>
  <c r="K1050" i="28"/>
  <c r="R1062" i="18" s="1"/>
  <c r="J1050" i="28"/>
  <c r="Q1062" i="18" s="1"/>
  <c r="J1046" i="28"/>
  <c r="Q1058" i="18" s="1"/>
  <c r="K1046" i="28"/>
  <c r="R1058" i="18" s="1"/>
  <c r="K1042" i="28"/>
  <c r="R1053" i="18" s="1"/>
  <c r="J1042" i="28"/>
  <c r="Q1053" i="18" s="1"/>
  <c r="K1034" i="28"/>
  <c r="R1045" i="18" s="1"/>
  <c r="J1034" i="28"/>
  <c r="Q1045" i="18" s="1"/>
  <c r="K1030" i="28"/>
  <c r="R1041" i="18" s="1"/>
  <c r="J1030" i="28"/>
  <c r="Q1041" i="18" s="1"/>
  <c r="K1026" i="28"/>
  <c r="R1037" i="18" s="1"/>
  <c r="J1026" i="28"/>
  <c r="Q1037" i="18" s="1"/>
  <c r="K1022" i="28"/>
  <c r="R1033" i="18" s="1"/>
  <c r="J1022" i="28"/>
  <c r="Q1033" i="18" s="1"/>
  <c r="J1014" i="28"/>
  <c r="Q1025" i="18" s="1"/>
  <c r="K1014" i="28"/>
  <c r="R1025" i="18" s="1"/>
  <c r="K1006" i="28"/>
  <c r="R1017" i="18" s="1"/>
  <c r="J1006" i="28"/>
  <c r="Q1017" i="18" s="1"/>
  <c r="K994" i="28"/>
  <c r="R1005" i="18" s="1"/>
  <c r="J994" i="28"/>
  <c r="Q1005" i="18" s="1"/>
  <c r="K990" i="28"/>
  <c r="R1001" i="18" s="1"/>
  <c r="J990" i="28"/>
  <c r="Q1001" i="18" s="1"/>
  <c r="K986" i="28"/>
  <c r="R997" i="18" s="1"/>
  <c r="J986" i="28"/>
  <c r="Q997" i="18" s="1"/>
  <c r="K982" i="28"/>
  <c r="R993" i="18" s="1"/>
  <c r="J982" i="28"/>
  <c r="Q993" i="18" s="1"/>
  <c r="K974" i="28"/>
  <c r="R985" i="18" s="1"/>
  <c r="J974" i="28"/>
  <c r="Q985" i="18" s="1"/>
  <c r="K946" i="28"/>
  <c r="R957" i="18" s="1"/>
  <c r="J946" i="28"/>
  <c r="Q957" i="18" s="1"/>
  <c r="K942" i="28"/>
  <c r="R953" i="18" s="1"/>
  <c r="J942" i="28"/>
  <c r="Q953" i="18" s="1"/>
  <c r="K934" i="28"/>
  <c r="R945" i="18" s="1"/>
  <c r="J934" i="28"/>
  <c r="Q945" i="18" s="1"/>
  <c r="K930" i="28"/>
  <c r="R941" i="18" s="1"/>
  <c r="J930" i="28"/>
  <c r="Q941" i="18" s="1"/>
  <c r="K922" i="28"/>
  <c r="R933" i="18" s="1"/>
  <c r="J922" i="28"/>
  <c r="Q933" i="18" s="1"/>
  <c r="K918" i="28"/>
  <c r="R929" i="18" s="1"/>
  <c r="J918" i="28"/>
  <c r="Q929" i="18" s="1"/>
  <c r="K910" i="28"/>
  <c r="R921" i="18" s="1"/>
  <c r="J910" i="28"/>
  <c r="Q921" i="18" s="1"/>
  <c r="K906" i="28"/>
  <c r="R917" i="18" s="1"/>
  <c r="J906" i="28"/>
  <c r="Q917" i="18" s="1"/>
  <c r="K902" i="28"/>
  <c r="R913" i="18" s="1"/>
  <c r="J902" i="28"/>
  <c r="Q913" i="18" s="1"/>
  <c r="K898" i="28"/>
  <c r="R909" i="18" s="1"/>
  <c r="J898" i="28"/>
  <c r="Q909" i="18" s="1"/>
  <c r="K894" i="28"/>
  <c r="R905" i="18" s="1"/>
  <c r="J894" i="28"/>
  <c r="Q905" i="18" s="1"/>
  <c r="K890" i="28"/>
  <c r="R901" i="18" s="1"/>
  <c r="J890" i="28"/>
  <c r="Q901" i="18" s="1"/>
  <c r="K886" i="28"/>
  <c r="R897" i="18" s="1"/>
  <c r="J886" i="28"/>
  <c r="Q897" i="18" s="1"/>
  <c r="K882" i="28"/>
  <c r="R893" i="18" s="1"/>
  <c r="J882" i="28"/>
  <c r="Q893" i="18" s="1"/>
  <c r="K878" i="28"/>
  <c r="R889" i="18" s="1"/>
  <c r="J878" i="28"/>
  <c r="Q889" i="18" s="1"/>
  <c r="K874" i="28"/>
  <c r="R885" i="18" s="1"/>
  <c r="J874" i="28"/>
  <c r="Q885" i="18" s="1"/>
  <c r="K866" i="28"/>
  <c r="R877" i="18" s="1"/>
  <c r="J866" i="28"/>
  <c r="Q877" i="18" s="1"/>
  <c r="K862" i="28"/>
  <c r="R873" i="18" s="1"/>
  <c r="J862" i="28"/>
  <c r="Q873" i="18" s="1"/>
  <c r="K858" i="28"/>
  <c r="R869" i="18" s="1"/>
  <c r="J858" i="28"/>
  <c r="Q869" i="18" s="1"/>
  <c r="K850" i="28"/>
  <c r="R861" i="18" s="1"/>
  <c r="J850" i="28"/>
  <c r="Q861" i="18" s="1"/>
  <c r="K838" i="28"/>
  <c r="R849" i="18" s="1"/>
  <c r="J838" i="28"/>
  <c r="Q849" i="18" s="1"/>
  <c r="K830" i="28"/>
  <c r="R841" i="18" s="1"/>
  <c r="J830" i="28"/>
  <c r="Q841" i="18" s="1"/>
  <c r="K826" i="28"/>
  <c r="R837" i="18" s="1"/>
  <c r="J826" i="28"/>
  <c r="Q837" i="18" s="1"/>
  <c r="K822" i="28"/>
  <c r="R833" i="18" s="1"/>
  <c r="J822" i="28"/>
  <c r="Q833" i="18" s="1"/>
  <c r="K818" i="28"/>
  <c r="R829" i="18" s="1"/>
  <c r="J818" i="28"/>
  <c r="Q829" i="18" s="1"/>
  <c r="K814" i="28"/>
  <c r="R825" i="18" s="1"/>
  <c r="J814" i="28"/>
  <c r="Q825" i="18" s="1"/>
  <c r="K810" i="28"/>
  <c r="R821" i="18" s="1"/>
  <c r="J810" i="28"/>
  <c r="Q821" i="18" s="1"/>
  <c r="K802" i="28"/>
  <c r="R813" i="18" s="1"/>
  <c r="J802" i="28"/>
  <c r="Q813" i="18" s="1"/>
  <c r="K754" i="28"/>
  <c r="R763" i="18" s="1"/>
  <c r="J754" i="28"/>
  <c r="Q763" i="18" s="1"/>
  <c r="K746" i="28"/>
  <c r="R755" i="18" s="1"/>
  <c r="J746" i="28"/>
  <c r="Q755" i="18" s="1"/>
  <c r="K738" i="28"/>
  <c r="R747" i="18" s="1"/>
  <c r="J738" i="28"/>
  <c r="Q747" i="18" s="1"/>
  <c r="K730" i="28"/>
  <c r="R739" i="18" s="1"/>
  <c r="J730" i="28"/>
  <c r="Q739" i="18" s="1"/>
  <c r="M149" i="29"/>
  <c r="K722" i="28"/>
  <c r="R731" i="18" s="1"/>
  <c r="J722" i="28"/>
  <c r="Q731" i="18" s="1"/>
  <c r="K714" i="28"/>
  <c r="R723" i="18" s="1"/>
  <c r="J714" i="28"/>
  <c r="Q723" i="18" s="1"/>
  <c r="K706" i="28"/>
  <c r="R715" i="18" s="1"/>
  <c r="J706" i="28"/>
  <c r="Q715" i="18" s="1"/>
  <c r="K698" i="28"/>
  <c r="R707" i="18" s="1"/>
  <c r="J698" i="28"/>
  <c r="Q707" i="18" s="1"/>
  <c r="K690" i="28"/>
  <c r="R699" i="18" s="1"/>
  <c r="J690" i="28"/>
  <c r="Q699" i="18" s="1"/>
  <c r="K682" i="28"/>
  <c r="R691" i="18" s="1"/>
  <c r="J682" i="28"/>
  <c r="Q691" i="18" s="1"/>
  <c r="K674" i="28"/>
  <c r="R683" i="18" s="1"/>
  <c r="J674" i="28"/>
  <c r="Q683" i="18" s="1"/>
  <c r="K666" i="28"/>
  <c r="R675" i="18" s="1"/>
  <c r="J666" i="28"/>
  <c r="Q675" i="18" s="1"/>
  <c r="K658" i="28"/>
  <c r="R667" i="18" s="1"/>
  <c r="J658" i="28"/>
  <c r="Q667" i="18" s="1"/>
  <c r="K650" i="28"/>
  <c r="R659" i="18" s="1"/>
  <c r="J650" i="28"/>
  <c r="Q659" i="18" s="1"/>
  <c r="K642" i="28"/>
  <c r="R651" i="18" s="1"/>
  <c r="J642" i="28"/>
  <c r="Q651" i="18" s="1"/>
  <c r="K634" i="28"/>
  <c r="R643" i="18" s="1"/>
  <c r="J634" i="28"/>
  <c r="Q643" i="18" s="1"/>
  <c r="K626" i="28"/>
  <c r="R635" i="18" s="1"/>
  <c r="J626" i="28"/>
  <c r="Q635" i="18" s="1"/>
  <c r="K618" i="28"/>
  <c r="R627" i="18" s="1"/>
  <c r="J618" i="28"/>
  <c r="Q627" i="18" s="1"/>
  <c r="K610" i="28"/>
  <c r="R619" i="18" s="1"/>
  <c r="J610" i="28"/>
  <c r="Q619" i="18" s="1"/>
  <c r="K602" i="28"/>
  <c r="R611" i="18" s="1"/>
  <c r="J602" i="28"/>
  <c r="Q611" i="18" s="1"/>
  <c r="K594" i="28"/>
  <c r="R603" i="18" s="1"/>
  <c r="J594" i="28"/>
  <c r="Q603" i="18" s="1"/>
  <c r="K586" i="28"/>
  <c r="R595" i="18" s="1"/>
  <c r="J586" i="28"/>
  <c r="Q595" i="18" s="1"/>
  <c r="K578" i="28"/>
  <c r="R587" i="18" s="1"/>
  <c r="J578" i="28"/>
  <c r="Q587" i="18" s="1"/>
  <c r="K570" i="28"/>
  <c r="R579" i="18" s="1"/>
  <c r="J570" i="28"/>
  <c r="Q579" i="18" s="1"/>
  <c r="K562" i="28"/>
  <c r="R571" i="18" s="1"/>
  <c r="J562" i="28"/>
  <c r="Q571" i="18" s="1"/>
  <c r="K554" i="28"/>
  <c r="R559" i="18" s="1"/>
  <c r="J554" i="28"/>
  <c r="Q559" i="18" s="1"/>
  <c r="K546" i="28"/>
  <c r="R551" i="18" s="1"/>
  <c r="J546" i="28"/>
  <c r="Q551" i="18" s="1"/>
  <c r="K538" i="28"/>
  <c r="R547" i="18" s="1"/>
  <c r="J538" i="28"/>
  <c r="Q547" i="18" s="1"/>
  <c r="K530" i="28"/>
  <c r="R536" i="18" s="1"/>
  <c r="J530" i="28"/>
  <c r="Q536" i="18" s="1"/>
  <c r="K522" i="28"/>
  <c r="R528" i="18" s="1"/>
  <c r="J522" i="28"/>
  <c r="Q528" i="18" s="1"/>
  <c r="K4" i="28"/>
  <c r="R4" i="18" s="1"/>
  <c r="J4" i="28"/>
  <c r="Q4" i="18" s="1"/>
  <c r="J26" i="28"/>
  <c r="Q27" i="18" s="1"/>
  <c r="K26" i="28"/>
  <c r="R27" i="18" s="1"/>
  <c r="J32" i="28"/>
  <c r="Q33" i="18" s="1"/>
  <c r="K32" i="28"/>
  <c r="R33" i="18" s="1"/>
  <c r="J36" i="28"/>
  <c r="Q37" i="18" s="1"/>
  <c r="K36" i="28"/>
  <c r="R37" i="18" s="1"/>
  <c r="K41" i="28"/>
  <c r="R42" i="18" s="1"/>
  <c r="J41" i="28"/>
  <c r="Q42" i="18" s="1"/>
  <c r="J51" i="28"/>
  <c r="Q52" i="18" s="1"/>
  <c r="K51" i="28"/>
  <c r="R52" i="18" s="1"/>
  <c r="J76" i="28"/>
  <c r="Q77" i="18" s="1"/>
  <c r="K76" i="28"/>
  <c r="R77" i="18" s="1"/>
  <c r="K83" i="28"/>
  <c r="R84" i="18" s="1"/>
  <c r="J83" i="28"/>
  <c r="Q84" i="18" s="1"/>
  <c r="J130" i="28"/>
  <c r="Q132" i="18" s="1"/>
  <c r="K130" i="28"/>
  <c r="R132" i="18" s="1"/>
  <c r="J132" i="28"/>
  <c r="Q134" i="18" s="1"/>
  <c r="K132" i="28"/>
  <c r="R134" i="18" s="1"/>
  <c r="J136" i="28"/>
  <c r="Q138" i="18" s="1"/>
  <c r="K136" i="28"/>
  <c r="R138" i="18" s="1"/>
  <c r="J142" i="28"/>
  <c r="Q144" i="18" s="1"/>
  <c r="K142" i="28"/>
  <c r="R144" i="18" s="1"/>
  <c r="J152" i="28"/>
  <c r="Q154" i="18" s="1"/>
  <c r="K152" i="28"/>
  <c r="R154" i="18" s="1"/>
  <c r="J158" i="28"/>
  <c r="Q160" i="18" s="1"/>
  <c r="K158" i="28"/>
  <c r="R160" i="18" s="1"/>
  <c r="J168" i="28"/>
  <c r="Q170" i="18" s="1"/>
  <c r="K168" i="28"/>
  <c r="R170" i="18" s="1"/>
  <c r="J174" i="28"/>
  <c r="Q177" i="18" s="1"/>
  <c r="K174" i="28"/>
  <c r="R177" i="18" s="1"/>
  <c r="J176" i="28"/>
  <c r="Q179" i="18" s="1"/>
  <c r="K176" i="28"/>
  <c r="R179" i="18" s="1"/>
  <c r="J182" i="28"/>
  <c r="Q185" i="18" s="1"/>
  <c r="K182" i="28"/>
  <c r="R185" i="18" s="1"/>
  <c r="J207" i="28"/>
  <c r="Q210" i="18" s="1"/>
  <c r="K207" i="28"/>
  <c r="R210" i="18" s="1"/>
  <c r="J219" i="28"/>
  <c r="Q222" i="18" s="1"/>
  <c r="K219" i="28"/>
  <c r="R222" i="18" s="1"/>
  <c r="J231" i="28"/>
  <c r="Q234" i="18" s="1"/>
  <c r="K231" i="28"/>
  <c r="R234" i="18" s="1"/>
  <c r="J239" i="28"/>
  <c r="Q242" i="18" s="1"/>
  <c r="K239" i="28"/>
  <c r="R242" i="18" s="1"/>
  <c r="J247" i="28"/>
  <c r="Q250" i="18" s="1"/>
  <c r="K247" i="28"/>
  <c r="R250" i="18" s="1"/>
  <c r="J263" i="28"/>
  <c r="Q266" i="18" s="1"/>
  <c r="K263" i="28"/>
  <c r="R266" i="18" s="1"/>
  <c r="J311" i="28"/>
  <c r="Q316" i="18" s="1"/>
  <c r="K311" i="28"/>
  <c r="R316" i="18" s="1"/>
  <c r="J343" i="28"/>
  <c r="Q348" i="18" s="1"/>
  <c r="K343" i="28"/>
  <c r="R348" i="18" s="1"/>
  <c r="J355" i="28"/>
  <c r="Q360" i="18" s="1"/>
  <c r="K355" i="28"/>
  <c r="R360" i="18" s="1"/>
  <c r="J403" i="28"/>
  <c r="Q408" i="18" s="1"/>
  <c r="K403" i="28"/>
  <c r="R408" i="18" s="1"/>
  <c r="J415" i="28"/>
  <c r="Q420" i="18" s="1"/>
  <c r="K415" i="28"/>
  <c r="R420" i="18" s="1"/>
  <c r="J427" i="28"/>
  <c r="Q432" i="18" s="1"/>
  <c r="K427" i="28"/>
  <c r="R432" i="18" s="1"/>
  <c r="J439" i="28"/>
  <c r="Q444" i="18" s="1"/>
  <c r="K439" i="28"/>
  <c r="R444" i="18" s="1"/>
  <c r="J134" i="28"/>
  <c r="Q136" i="18" s="1"/>
  <c r="K134" i="28"/>
  <c r="R136" i="18" s="1"/>
  <c r="J144" i="28"/>
  <c r="Q146" i="18" s="1"/>
  <c r="K144" i="28"/>
  <c r="R146" i="18" s="1"/>
  <c r="J150" i="28"/>
  <c r="Q152" i="18" s="1"/>
  <c r="K150" i="28"/>
  <c r="R152" i="18" s="1"/>
  <c r="J160" i="28"/>
  <c r="Q162" i="18" s="1"/>
  <c r="K160" i="28"/>
  <c r="R162" i="18" s="1"/>
  <c r="J166" i="28"/>
  <c r="Q168" i="18" s="1"/>
  <c r="K166" i="28"/>
  <c r="R168" i="18" s="1"/>
  <c r="J184" i="28"/>
  <c r="Q187" i="18" s="1"/>
  <c r="K184" i="28"/>
  <c r="R187" i="18" s="1"/>
  <c r="J195" i="28"/>
  <c r="Q198" i="18" s="1"/>
  <c r="K195" i="28"/>
  <c r="R198" i="18" s="1"/>
  <c r="J287" i="28"/>
  <c r="Q291" i="18" s="1"/>
  <c r="K287" i="28"/>
  <c r="R291" i="18" s="1"/>
  <c r="J323" i="28"/>
  <c r="Q328" i="18" s="1"/>
  <c r="K323" i="28"/>
  <c r="R328" i="18" s="1"/>
  <c r="J375" i="28"/>
  <c r="Q380" i="18" s="1"/>
  <c r="K375" i="28"/>
  <c r="R380" i="18" s="1"/>
  <c r="J564" i="28"/>
  <c r="Q573" i="18" s="1"/>
  <c r="J572" i="28"/>
  <c r="Q581" i="18" s="1"/>
  <c r="J580" i="28"/>
  <c r="Q589" i="18" s="1"/>
  <c r="J588" i="28"/>
  <c r="Q597" i="18" s="1"/>
  <c r="J596" i="28"/>
  <c r="Q605" i="18" s="1"/>
  <c r="J604" i="28"/>
  <c r="Q613" i="18" s="1"/>
  <c r="J612" i="28"/>
  <c r="Q621" i="18" s="1"/>
  <c r="J620" i="28"/>
  <c r="Q629" i="18" s="1"/>
  <c r="J628" i="28"/>
  <c r="Q637" i="18" s="1"/>
  <c r="J636" i="28"/>
  <c r="Q645" i="18" s="1"/>
  <c r="J644" i="28"/>
  <c r="Q653" i="18" s="1"/>
  <c r="J652" i="28"/>
  <c r="Q661" i="18" s="1"/>
  <c r="J660" i="28"/>
  <c r="Q669" i="18" s="1"/>
  <c r="J668" i="28"/>
  <c r="Q677" i="18" s="1"/>
  <c r="J676" i="28"/>
  <c r="Q685" i="18" s="1"/>
  <c r="J684" i="28"/>
  <c r="Q693" i="18" s="1"/>
  <c r="J692" i="28"/>
  <c r="Q701" i="18" s="1"/>
  <c r="J756" i="28"/>
  <c r="Q765" i="18" s="1"/>
  <c r="J804" i="28"/>
  <c r="Q815" i="18" s="1"/>
  <c r="J836" i="28"/>
  <c r="Q847" i="18" s="1"/>
  <c r="J868" i="28"/>
  <c r="Q879" i="18" s="1"/>
  <c r="J916" i="28"/>
  <c r="Q927" i="18" s="1"/>
  <c r="J784" i="28"/>
  <c r="Q795" i="18" s="1"/>
  <c r="J832" i="28"/>
  <c r="Q843" i="18" s="1"/>
  <c r="J956" i="28"/>
  <c r="Q967" i="18" s="1"/>
  <c r="J1008" i="28"/>
  <c r="Q1019" i="18" s="1"/>
  <c r="J764" i="28"/>
  <c r="Q775" i="18" s="1"/>
  <c r="J796" i="28"/>
  <c r="Q807" i="18" s="1"/>
  <c r="J828" i="28"/>
  <c r="Q839" i="18" s="1"/>
  <c r="J876" i="28"/>
  <c r="Q887" i="18" s="1"/>
  <c r="J1004" i="28"/>
  <c r="Q1015" i="18" s="1"/>
  <c r="J760" i="28"/>
  <c r="Q769" i="18" s="1"/>
  <c r="J792" i="28"/>
  <c r="Q803" i="18" s="1"/>
  <c r="J824" i="28"/>
  <c r="Q835" i="18" s="1"/>
  <c r="J864" i="28"/>
  <c r="Q875" i="18" s="1"/>
  <c r="J964" i="28"/>
  <c r="Q975" i="18" s="1"/>
  <c r="J1000" i="28"/>
  <c r="Q1011" i="18" s="1"/>
  <c r="J1140" i="28"/>
  <c r="Q1152" i="18" s="1"/>
  <c r="J1148" i="28"/>
  <c r="Q1160" i="18" s="1"/>
  <c r="J1180" i="28"/>
  <c r="Q1192" i="18" s="1"/>
  <c r="J1144" i="28"/>
  <c r="Q1156" i="18" s="1"/>
  <c r="J1124" i="28"/>
  <c r="Q1136" i="18" s="1"/>
  <c r="J1028" i="28"/>
  <c r="Q1039" i="18" s="1"/>
  <c r="J1068" i="28"/>
  <c r="Q1080" i="18" s="1"/>
  <c r="J1204" i="28"/>
  <c r="Q1216" i="18" s="1"/>
  <c r="J1072" i="28"/>
  <c r="Q1084" i="18" s="1"/>
  <c r="J1036" i="28"/>
  <c r="Q1047" i="18" s="1"/>
  <c r="J1076" i="28"/>
  <c r="Q1088" i="18" s="1"/>
  <c r="J1212" i="28"/>
  <c r="Q1224" i="18" s="1"/>
  <c r="J1260" i="28"/>
  <c r="Q1272" i="18" s="1"/>
  <c r="J1096" i="28"/>
  <c r="Q1108" i="18" s="1"/>
  <c r="J1224" i="28"/>
  <c r="Q1236" i="18" s="1"/>
  <c r="J1160" i="28"/>
  <c r="Q1172" i="18" s="1"/>
  <c r="J1280" i="28"/>
  <c r="Q1292" i="18" s="1"/>
  <c r="J16" i="28"/>
  <c r="Q16" i="18" s="1"/>
  <c r="J20" i="28"/>
  <c r="Q21" i="18" s="1"/>
  <c r="J72" i="28"/>
  <c r="Q73" i="18" s="1"/>
  <c r="K72" i="28"/>
  <c r="R73" i="18" s="1"/>
  <c r="J73" i="28"/>
  <c r="Q74" i="18" s="1"/>
  <c r="J22" i="28"/>
  <c r="Q23" i="18" s="1"/>
  <c r="K22" i="28"/>
  <c r="R23" i="18" s="1"/>
  <c r="J23" i="28"/>
  <c r="Q24" i="18" s="1"/>
  <c r="J49" i="28"/>
  <c r="Q50" i="18" s="1"/>
  <c r="J50" i="28"/>
  <c r="Q51" i="18" s="1"/>
  <c r="K50" i="28"/>
  <c r="R51" i="18" s="1"/>
  <c r="J56" i="28"/>
  <c r="Q57" i="18" s="1"/>
  <c r="J64" i="28"/>
  <c r="Q65" i="18" s="1"/>
  <c r="J68" i="28"/>
  <c r="Q69" i="18" s="1"/>
  <c r="J69" i="28"/>
  <c r="Q70" i="18" s="1"/>
  <c r="K69" i="28"/>
  <c r="R70" i="18" s="1"/>
  <c r="J91" i="28"/>
  <c r="Q92" i="18" s="1"/>
  <c r="J95" i="28"/>
  <c r="Q96" i="18" s="1"/>
  <c r="J98" i="28"/>
  <c r="Q99" i="18" s="1"/>
  <c r="K98" i="28"/>
  <c r="R99" i="18" s="1"/>
  <c r="J100" i="28"/>
  <c r="Q101" i="18" s="1"/>
  <c r="K100" i="28"/>
  <c r="R101" i="18" s="1"/>
  <c r="J101" i="28"/>
  <c r="Q102" i="18" s="1"/>
  <c r="J102" i="28"/>
  <c r="Q103" i="18" s="1"/>
  <c r="K102" i="28"/>
  <c r="R103" i="18" s="1"/>
  <c r="J103" i="28"/>
  <c r="Q104" i="18" s="1"/>
  <c r="J106" i="28"/>
  <c r="Q108" i="18" s="1"/>
  <c r="K106" i="28"/>
  <c r="R108" i="18" s="1"/>
  <c r="J108" i="28"/>
  <c r="Q110" i="18" s="1"/>
  <c r="K108" i="28"/>
  <c r="R110" i="18" s="1"/>
  <c r="J109" i="28"/>
  <c r="Q111" i="18" s="1"/>
  <c r="J110" i="28"/>
  <c r="Q112" i="18" s="1"/>
  <c r="K110" i="28"/>
  <c r="R112" i="18" s="1"/>
  <c r="J111" i="28"/>
  <c r="Q113" i="18" s="1"/>
  <c r="J114" i="28"/>
  <c r="Q116" i="18" s="1"/>
  <c r="K114" i="28"/>
  <c r="R116" i="18" s="1"/>
  <c r="J116" i="28"/>
  <c r="Q118" i="18" s="1"/>
  <c r="K116" i="28"/>
  <c r="R118" i="18" s="1"/>
  <c r="J117" i="28"/>
  <c r="Q119" i="18" s="1"/>
  <c r="J118" i="28"/>
  <c r="Q120" i="18" s="1"/>
  <c r="K118" i="28"/>
  <c r="R120" i="18" s="1"/>
  <c r="J119" i="28"/>
  <c r="Q121" i="18" s="1"/>
  <c r="J122" i="28"/>
  <c r="Q124" i="18" s="1"/>
  <c r="K122" i="28"/>
  <c r="R124" i="18" s="1"/>
  <c r="J124" i="28"/>
  <c r="Q126" i="18" s="1"/>
  <c r="K124" i="28"/>
  <c r="R126" i="18" s="1"/>
  <c r="J125" i="28"/>
  <c r="Q127" i="18" s="1"/>
  <c r="J126" i="28"/>
  <c r="Q128" i="18" s="1"/>
  <c r="K126" i="28"/>
  <c r="R128" i="18" s="1"/>
  <c r="J127" i="28"/>
  <c r="Q129" i="18" s="1"/>
  <c r="J128" i="28"/>
  <c r="Q130" i="18" s="1"/>
  <c r="K128" i="28"/>
  <c r="R130" i="18" s="1"/>
  <c r="J192" i="28"/>
  <c r="Q195" i="18" s="1"/>
  <c r="J193" i="28"/>
  <c r="Q196" i="18" s="1"/>
  <c r="J199" i="28"/>
  <c r="Q202" i="18" s="1"/>
  <c r="K199" i="28"/>
  <c r="R202" i="18" s="1"/>
  <c r="J205" i="28"/>
  <c r="Q208" i="18" s="1"/>
  <c r="J211" i="28"/>
  <c r="Q214" i="18" s="1"/>
  <c r="K211" i="28"/>
  <c r="R214" i="18" s="1"/>
  <c r="J216" i="28"/>
  <c r="Q219" i="18" s="1"/>
  <c r="J217" i="28"/>
  <c r="Q220" i="18" s="1"/>
  <c r="J223" i="28"/>
  <c r="Q226" i="18" s="1"/>
  <c r="K223" i="28"/>
  <c r="R226" i="18" s="1"/>
  <c r="J229" i="28"/>
  <c r="Q232" i="18" s="1"/>
  <c r="J237" i="28"/>
  <c r="Q240" i="18" s="1"/>
  <c r="J245" i="28"/>
  <c r="Q248" i="18" s="1"/>
  <c r="J259" i="28"/>
  <c r="Q262" i="18" s="1"/>
  <c r="K259" i="28"/>
  <c r="R262" i="18" s="1"/>
  <c r="J260" i="28"/>
  <c r="Q263" i="18" s="1"/>
  <c r="J261" i="28"/>
  <c r="Q264" i="18" s="1"/>
  <c r="J285" i="28"/>
  <c r="Q289" i="18" s="1"/>
  <c r="J303" i="28"/>
  <c r="Q308" i="18" s="1"/>
  <c r="K303" i="28"/>
  <c r="R308" i="18" s="1"/>
  <c r="J308" i="28"/>
  <c r="Q313" i="18" s="1"/>
  <c r="J309" i="28"/>
  <c r="Q314" i="18" s="1"/>
  <c r="J315" i="28"/>
  <c r="Q320" i="18" s="1"/>
  <c r="K315" i="28"/>
  <c r="R320" i="18" s="1"/>
  <c r="J321" i="28"/>
  <c r="Q326" i="18" s="1"/>
  <c r="J335" i="28"/>
  <c r="Q340" i="18" s="1"/>
  <c r="K335" i="28"/>
  <c r="R340" i="18" s="1"/>
  <c r="J340" i="28"/>
  <c r="Q345" i="18" s="1"/>
  <c r="J341" i="28"/>
  <c r="Q346" i="18" s="1"/>
  <c r="J347" i="28"/>
  <c r="Q352" i="18" s="1"/>
  <c r="K347" i="28"/>
  <c r="R352" i="18" s="1"/>
  <c r="J353" i="28"/>
  <c r="Q358" i="18" s="1"/>
  <c r="J367" i="28"/>
  <c r="Q372" i="18" s="1"/>
  <c r="K367" i="28"/>
  <c r="R372" i="18" s="1"/>
  <c r="J372" i="28"/>
  <c r="Q377" i="18" s="1"/>
  <c r="J373" i="28"/>
  <c r="Q378" i="18" s="1"/>
  <c r="J379" i="28"/>
  <c r="Q384" i="18" s="1"/>
  <c r="K379" i="28"/>
  <c r="R384" i="18" s="1"/>
  <c r="J387" i="28"/>
  <c r="Q392" i="18" s="1"/>
  <c r="K387" i="28"/>
  <c r="R392" i="18" s="1"/>
  <c r="J399" i="28"/>
  <c r="Q404" i="18" s="1"/>
  <c r="K399" i="28"/>
  <c r="R404" i="18" s="1"/>
  <c r="J400" i="28"/>
  <c r="Q405" i="18" s="1"/>
  <c r="J401" i="28"/>
  <c r="Q406" i="18" s="1"/>
  <c r="J411" i="28"/>
  <c r="Q416" i="18" s="1"/>
  <c r="K411" i="28"/>
  <c r="R416" i="18" s="1"/>
  <c r="J412" i="28"/>
  <c r="Q417" i="18" s="1"/>
  <c r="J413" i="28"/>
  <c r="Q418" i="18" s="1"/>
  <c r="J424" i="28"/>
  <c r="Q429" i="18" s="1"/>
  <c r="J425" i="28"/>
  <c r="Q430" i="18" s="1"/>
  <c r="J437" i="28"/>
  <c r="Q442" i="18" s="1"/>
  <c r="J449" i="28"/>
  <c r="Q455" i="18" s="1"/>
  <c r="J457" i="28"/>
  <c r="Q463" i="18" s="1"/>
  <c r="J465" i="28"/>
  <c r="Q470" i="18" s="1"/>
  <c r="J473" i="28"/>
  <c r="Q479" i="18" s="1"/>
  <c r="J481" i="28"/>
  <c r="Q486" i="18" s="1"/>
  <c r="J489" i="28"/>
  <c r="Q494" i="18" s="1"/>
  <c r="J17" i="28"/>
  <c r="Q17" i="18" s="1"/>
  <c r="K17" i="28"/>
  <c r="R17" i="18" s="1"/>
  <c r="J46" i="28"/>
  <c r="Q47" i="18" s="1"/>
  <c r="K46" i="28"/>
  <c r="R47" i="18" s="1"/>
  <c r="J48" i="28"/>
  <c r="Q49" i="18" s="1"/>
  <c r="K48" i="28"/>
  <c r="R49" i="18" s="1"/>
  <c r="J59" i="28"/>
  <c r="Q60" i="18" s="1"/>
  <c r="K59" i="28"/>
  <c r="R60" i="18" s="1"/>
  <c r="J61" i="28"/>
  <c r="Q62" i="18" s="1"/>
  <c r="K61" i="28"/>
  <c r="R62" i="18" s="1"/>
  <c r="J65" i="28"/>
  <c r="Q66" i="18" s="1"/>
  <c r="K65" i="28"/>
  <c r="R66" i="18" s="1"/>
  <c r="J67" i="28"/>
  <c r="Q68" i="18" s="1"/>
  <c r="K67" i="28"/>
  <c r="R68" i="18" s="1"/>
  <c r="J94" i="28"/>
  <c r="Q95" i="18" s="1"/>
  <c r="K94" i="28"/>
  <c r="R95" i="18" s="1"/>
  <c r="J191" i="28"/>
  <c r="Q194" i="18" s="1"/>
  <c r="K191" i="28"/>
  <c r="R194" i="18" s="1"/>
  <c r="J215" i="28"/>
  <c r="Q218" i="18" s="1"/>
  <c r="K215" i="28"/>
  <c r="R218" i="18" s="1"/>
  <c r="J327" i="28"/>
  <c r="Q332" i="18" s="1"/>
  <c r="K327" i="28"/>
  <c r="R332" i="18" s="1"/>
  <c r="J359" i="28"/>
  <c r="Q364" i="18" s="1"/>
  <c r="K359" i="28"/>
  <c r="R364" i="18" s="1"/>
  <c r="J371" i="28"/>
  <c r="Q376" i="18" s="1"/>
  <c r="K371" i="28"/>
  <c r="R376" i="18" s="1"/>
  <c r="J443" i="28"/>
  <c r="Q448" i="18" s="1"/>
  <c r="K443" i="28"/>
  <c r="R448" i="18" s="1"/>
  <c r="J13" i="28"/>
  <c r="Q13" i="18" s="1"/>
  <c r="K13" i="28"/>
  <c r="R13" i="18" s="1"/>
  <c r="J57" i="28"/>
  <c r="Q58" i="18" s="1"/>
  <c r="K57" i="28"/>
  <c r="R58" i="18" s="1"/>
  <c r="J92" i="28"/>
  <c r="Q93" i="18" s="1"/>
  <c r="K92" i="28"/>
  <c r="R93" i="18" s="1"/>
  <c r="J255" i="28"/>
  <c r="Q258" i="18" s="1"/>
  <c r="K255" i="28"/>
  <c r="R258" i="18" s="1"/>
  <c r="J271" i="28"/>
  <c r="Q274" i="18" s="1"/>
  <c r="K271" i="28"/>
  <c r="R274" i="18" s="1"/>
  <c r="J279" i="28"/>
  <c r="Q283" i="18" s="1"/>
  <c r="K279" i="28"/>
  <c r="R283" i="18" s="1"/>
  <c r="J295" i="28"/>
  <c r="Q299" i="18" s="1"/>
  <c r="K295" i="28"/>
  <c r="R299" i="18" s="1"/>
  <c r="J339" i="28"/>
  <c r="Q344" i="18" s="1"/>
  <c r="K339" i="28"/>
  <c r="R344" i="18" s="1"/>
  <c r="J395" i="28"/>
  <c r="Q400" i="18" s="1"/>
  <c r="K395" i="28"/>
  <c r="R400" i="18" s="1"/>
  <c r="J568" i="28"/>
  <c r="Q577" i="18" s="1"/>
  <c r="J576" i="28"/>
  <c r="Q585" i="18" s="1"/>
  <c r="J584" i="28"/>
  <c r="Q593" i="18" s="1"/>
  <c r="J592" i="28"/>
  <c r="Q601" i="18" s="1"/>
  <c r="J600" i="28"/>
  <c r="Q609" i="18" s="1"/>
  <c r="J608" i="28"/>
  <c r="Q617" i="18" s="1"/>
  <c r="J616" i="28"/>
  <c r="Q625" i="18" s="1"/>
  <c r="J624" i="28"/>
  <c r="Q633" i="18" s="1"/>
  <c r="J632" i="28"/>
  <c r="Q641" i="18" s="1"/>
  <c r="J640" i="28"/>
  <c r="Q649" i="18" s="1"/>
  <c r="J648" i="28"/>
  <c r="Q657" i="18" s="1"/>
  <c r="J656" i="28"/>
  <c r="Q665" i="18" s="1"/>
  <c r="J664" i="28"/>
  <c r="Q673" i="18" s="1"/>
  <c r="J672" i="28"/>
  <c r="Q681" i="18" s="1"/>
  <c r="J680" i="28"/>
  <c r="Q689" i="18" s="1"/>
  <c r="J688" i="28"/>
  <c r="Q697" i="18" s="1"/>
  <c r="J752" i="28"/>
  <c r="Q761" i="18" s="1"/>
  <c r="J772" i="28"/>
  <c r="Q783" i="18" s="1"/>
  <c r="J820" i="28"/>
  <c r="Q831" i="18" s="1"/>
  <c r="J852" i="28"/>
  <c r="Q863" i="18" s="1"/>
  <c r="J1012" i="28"/>
  <c r="Q1023" i="18" s="1"/>
  <c r="J768" i="28"/>
  <c r="Q779" i="18" s="1"/>
  <c r="J940" i="28"/>
  <c r="Q951" i="18" s="1"/>
  <c r="J992" i="28"/>
  <c r="Q1003" i="18" s="1"/>
  <c r="J780" i="28"/>
  <c r="Q791" i="18" s="1"/>
  <c r="J812" i="28"/>
  <c r="Q823" i="18" s="1"/>
  <c r="J988" i="28"/>
  <c r="Q999" i="18" s="1"/>
  <c r="J776" i="28"/>
  <c r="Q787" i="18" s="1"/>
  <c r="J808" i="28"/>
  <c r="Q819" i="18" s="1"/>
  <c r="J948" i="28"/>
  <c r="Q959" i="18" s="1"/>
  <c r="J984" i="28"/>
  <c r="Q995" i="18" s="1"/>
  <c r="J1232" i="28"/>
  <c r="Q1244" i="18" s="1"/>
  <c r="J1120" i="28"/>
  <c r="Q1132" i="18" s="1"/>
  <c r="J1052" i="28"/>
  <c r="Q1064" i="18" s="1"/>
  <c r="J1064" i="28"/>
  <c r="Q1076" i="18" s="1"/>
  <c r="J1044" i="28"/>
  <c r="Q1055" i="18" s="1"/>
  <c r="J1216" i="28"/>
  <c r="Q1228" i="18" s="1"/>
  <c r="J1152" i="28"/>
  <c r="Q1164" i="18" s="1"/>
  <c r="J1132" i="28"/>
  <c r="Q1144" i="18" s="1"/>
  <c r="J1104" i="28"/>
  <c r="Q1116" i="18" s="1"/>
  <c r="J1040" i="28"/>
  <c r="Q1051" i="18" s="1"/>
  <c r="J1228" i="28"/>
  <c r="Q1240" i="18" s="1"/>
  <c r="J1252" i="28"/>
  <c r="Q1264" i="18" s="1"/>
  <c r="J1020" i="28"/>
  <c r="Q1031" i="18" s="1"/>
  <c r="J1272" i="28"/>
  <c r="Q1284" i="18" s="1"/>
  <c r="J1268" i="28"/>
  <c r="Q1280" i="18" s="1"/>
  <c r="J5" i="28"/>
  <c r="Q5" i="18" s="1"/>
  <c r="K5" i="28"/>
  <c r="R5" i="18" s="1"/>
  <c r="J9" i="28"/>
  <c r="Q9" i="18" s="1"/>
  <c r="K9" i="28"/>
  <c r="R9" i="18" s="1"/>
  <c r="J34" i="28"/>
  <c r="Q35" i="18" s="1"/>
  <c r="K34" i="28"/>
  <c r="R35" i="18" s="1"/>
  <c r="J42" i="28"/>
  <c r="Q43" i="18" s="1"/>
  <c r="K42" i="28"/>
  <c r="R43" i="18" s="1"/>
  <c r="J44" i="28"/>
  <c r="Q45" i="18" s="1"/>
  <c r="K44" i="28"/>
  <c r="R45" i="18" s="1"/>
  <c r="J53" i="28"/>
  <c r="Q54" i="18" s="1"/>
  <c r="K53" i="28"/>
  <c r="R54" i="18" s="1"/>
  <c r="J88" i="28"/>
  <c r="Q89" i="18" s="1"/>
  <c r="K88" i="28"/>
  <c r="R89" i="18" s="1"/>
  <c r="J131" i="28"/>
  <c r="Q133" i="18" s="1"/>
  <c r="J137" i="28"/>
  <c r="Q139" i="18" s="1"/>
  <c r="J138" i="28"/>
  <c r="Q140" i="18" s="1"/>
  <c r="K138" i="28"/>
  <c r="R140" i="18" s="1"/>
  <c r="J140" i="28"/>
  <c r="Q142" i="18" s="1"/>
  <c r="K140" i="28"/>
  <c r="R142" i="18" s="1"/>
  <c r="J141" i="28"/>
  <c r="Q143" i="18" s="1"/>
  <c r="J145" i="28"/>
  <c r="Q147" i="18" s="1"/>
  <c r="J146" i="28"/>
  <c r="Q148" i="18" s="1"/>
  <c r="K146" i="28"/>
  <c r="R148" i="18" s="1"/>
  <c r="J148" i="28"/>
  <c r="Q150" i="18" s="1"/>
  <c r="K148" i="28"/>
  <c r="R150" i="18" s="1"/>
  <c r="J149" i="28"/>
  <c r="Q151" i="18" s="1"/>
  <c r="J153" i="28"/>
  <c r="Q155" i="18" s="1"/>
  <c r="J154" i="28"/>
  <c r="Q156" i="18" s="1"/>
  <c r="K154" i="28"/>
  <c r="R156" i="18" s="1"/>
  <c r="J156" i="28"/>
  <c r="Q158" i="18" s="1"/>
  <c r="K156" i="28"/>
  <c r="R158" i="18" s="1"/>
  <c r="J157" i="28"/>
  <c r="Q159" i="18" s="1"/>
  <c r="J161" i="28"/>
  <c r="Q163" i="18" s="1"/>
  <c r="J162" i="28"/>
  <c r="Q164" i="18" s="1"/>
  <c r="K162" i="28"/>
  <c r="R164" i="18" s="1"/>
  <c r="J164" i="28"/>
  <c r="Q166" i="18" s="1"/>
  <c r="K164" i="28"/>
  <c r="R166" i="18" s="1"/>
  <c r="J165" i="28"/>
  <c r="Q167" i="18" s="1"/>
  <c r="J169" i="28"/>
  <c r="Q171" i="18" s="1"/>
  <c r="J170" i="28"/>
  <c r="Q172" i="18" s="1"/>
  <c r="K170" i="28"/>
  <c r="R172" i="18" s="1"/>
  <c r="J172" i="28"/>
  <c r="Q174" i="18" s="1"/>
  <c r="K172" i="28"/>
  <c r="R174" i="18" s="1"/>
  <c r="J173" i="28"/>
  <c r="Q176" i="18" s="1"/>
  <c r="J177" i="28"/>
  <c r="Q180" i="18" s="1"/>
  <c r="J178" i="28"/>
  <c r="Q181" i="18" s="1"/>
  <c r="K178" i="28"/>
  <c r="R181" i="18" s="1"/>
  <c r="J180" i="28"/>
  <c r="Q183" i="18" s="1"/>
  <c r="K180" i="28"/>
  <c r="R183" i="18" s="1"/>
  <c r="J181" i="28"/>
  <c r="Q184" i="18" s="1"/>
  <c r="J185" i="28"/>
  <c r="Q188" i="18" s="1"/>
  <c r="J186" i="28"/>
  <c r="Q189" i="18" s="1"/>
  <c r="K186" i="28"/>
  <c r="R189" i="18" s="1"/>
  <c r="J188" i="28"/>
  <c r="Q191" i="18" s="1"/>
  <c r="K188" i="28"/>
  <c r="R191" i="18" s="1"/>
  <c r="J189" i="28"/>
  <c r="Q192" i="18" s="1"/>
  <c r="J203" i="28"/>
  <c r="Q206" i="18" s="1"/>
  <c r="K203" i="28"/>
  <c r="R206" i="18" s="1"/>
  <c r="J213" i="28"/>
  <c r="Q216" i="18" s="1"/>
  <c r="J227" i="28"/>
  <c r="Q230" i="18" s="1"/>
  <c r="K227" i="28"/>
  <c r="R230" i="18" s="1"/>
  <c r="J235" i="28"/>
  <c r="Q238" i="18" s="1"/>
  <c r="K235" i="28"/>
  <c r="R238" i="18" s="1"/>
  <c r="J243" i="28"/>
  <c r="Q246" i="18" s="1"/>
  <c r="K243" i="28"/>
  <c r="R246" i="18" s="1"/>
  <c r="J251" i="28"/>
  <c r="Q254" i="18" s="1"/>
  <c r="K251" i="28"/>
  <c r="R254" i="18" s="1"/>
  <c r="J252" i="28"/>
  <c r="Q255" i="18" s="1"/>
  <c r="J253" i="28"/>
  <c r="Q256" i="18" s="1"/>
  <c r="J267" i="28"/>
  <c r="Q270" i="18" s="1"/>
  <c r="K267" i="28"/>
  <c r="R270" i="18" s="1"/>
  <c r="J268" i="28"/>
  <c r="Q271" i="18" s="1"/>
  <c r="J269" i="28"/>
  <c r="Q272" i="18" s="1"/>
  <c r="J277" i="28"/>
  <c r="Q280" i="18" s="1"/>
  <c r="J293" i="28"/>
  <c r="Q297" i="18" s="1"/>
  <c r="J305" i="28"/>
  <c r="Q310" i="18" s="1"/>
  <c r="J319" i="28"/>
  <c r="Q324" i="18" s="1"/>
  <c r="K319" i="28"/>
  <c r="R324" i="18" s="1"/>
  <c r="J324" i="28"/>
  <c r="Q329" i="18" s="1"/>
  <c r="J325" i="28"/>
  <c r="Q330" i="18" s="1"/>
  <c r="J331" i="28"/>
  <c r="Q336" i="18" s="1"/>
  <c r="K331" i="28"/>
  <c r="R336" i="18" s="1"/>
  <c r="J337" i="28"/>
  <c r="Q342" i="18" s="1"/>
  <c r="J351" i="28"/>
  <c r="Q356" i="18" s="1"/>
  <c r="K351" i="28"/>
  <c r="R356" i="18" s="1"/>
  <c r="J356" i="28"/>
  <c r="Q361" i="18" s="1"/>
  <c r="J357" i="28"/>
  <c r="Q362" i="18" s="1"/>
  <c r="J363" i="28"/>
  <c r="Q368" i="18" s="1"/>
  <c r="K363" i="28"/>
  <c r="R368" i="18" s="1"/>
  <c r="J369" i="28"/>
  <c r="Q374" i="18" s="1"/>
  <c r="J383" i="28"/>
  <c r="Q388" i="18" s="1"/>
  <c r="K383" i="28"/>
  <c r="R388" i="18" s="1"/>
  <c r="J391" i="28"/>
  <c r="Q396" i="18" s="1"/>
  <c r="K391" i="28"/>
  <c r="R396" i="18" s="1"/>
  <c r="J392" i="28"/>
  <c r="Q397" i="18" s="1"/>
  <c r="J393" i="28"/>
  <c r="Q398" i="18" s="1"/>
  <c r="J407" i="28"/>
  <c r="Q412" i="18" s="1"/>
  <c r="K407" i="28"/>
  <c r="R412" i="18" s="1"/>
  <c r="J419" i="28"/>
  <c r="Q424" i="18" s="1"/>
  <c r="K419" i="28"/>
  <c r="R424" i="18" s="1"/>
  <c r="J420" i="28"/>
  <c r="Q425" i="18" s="1"/>
  <c r="J421" i="28"/>
  <c r="Q426" i="18" s="1"/>
  <c r="J435" i="28"/>
  <c r="Q440" i="18" s="1"/>
  <c r="K435" i="28"/>
  <c r="R440" i="18" s="1"/>
  <c r="J440" i="28"/>
  <c r="Q445" i="18" s="1"/>
  <c r="J441" i="28"/>
  <c r="Q447" i="18" s="1"/>
  <c r="J447" i="28"/>
  <c r="Q452" i="18" s="1"/>
  <c r="K447" i="28"/>
  <c r="R452" i="18" s="1"/>
  <c r="J453" i="28"/>
  <c r="Q459" i="18" s="1"/>
  <c r="J461" i="28"/>
  <c r="Q466" i="18" s="1"/>
  <c r="J469" i="28"/>
  <c r="Q474" i="18" s="1"/>
  <c r="J477" i="28"/>
  <c r="Q482" i="18" s="1"/>
  <c r="J485" i="28"/>
  <c r="Q490" i="18" s="1"/>
  <c r="J493" i="28"/>
  <c r="Q498" i="18" s="1"/>
  <c r="J501" i="28"/>
  <c r="Q506" i="18" s="1"/>
  <c r="J28" i="28"/>
  <c r="Q29" i="18" s="1"/>
  <c r="J74" i="28"/>
  <c r="Q75" i="18" s="1"/>
  <c r="J24" i="28"/>
  <c r="Q25" i="18" s="1"/>
  <c r="J15" i="28"/>
  <c r="Q15" i="18" s="1"/>
  <c r="J19" i="28"/>
  <c r="Q20" i="18" s="1"/>
  <c r="J1018" i="28"/>
  <c r="Q1029" i="18" s="1"/>
  <c r="M143" i="29"/>
  <c r="M141" i="29"/>
  <c r="M139" i="29"/>
  <c r="M137" i="29"/>
  <c r="M135" i="29"/>
  <c r="M133" i="29"/>
  <c r="M131" i="29"/>
  <c r="M129" i="29"/>
  <c r="M127" i="29"/>
  <c r="M125" i="29"/>
  <c r="M123" i="29"/>
  <c r="M121" i="29"/>
  <c r="M119" i="29"/>
  <c r="M117" i="29"/>
  <c r="M115" i="29"/>
  <c r="M113" i="29"/>
  <c r="M111" i="29"/>
  <c r="M109" i="29"/>
  <c r="M107" i="29"/>
  <c r="M105" i="29"/>
  <c r="M103" i="29"/>
  <c r="M101" i="29"/>
  <c r="M99" i="29"/>
  <c r="M97" i="29"/>
  <c r="M95" i="29"/>
  <c r="M93" i="29"/>
  <c r="M91" i="29"/>
  <c r="M89" i="29"/>
  <c r="M87" i="29"/>
  <c r="M85" i="29"/>
  <c r="M83" i="29"/>
  <c r="M81" i="29"/>
  <c r="M79" i="29"/>
  <c r="M77" i="29"/>
  <c r="M213" i="29"/>
  <c r="M211" i="29"/>
  <c r="M209" i="29"/>
  <c r="M207" i="29"/>
  <c r="M205" i="29"/>
  <c r="M203" i="29"/>
  <c r="M201" i="29"/>
  <c r="M199" i="29"/>
  <c r="M197" i="29"/>
  <c r="M195" i="29"/>
  <c r="M193" i="29"/>
  <c r="M191" i="29"/>
  <c r="M189" i="29"/>
  <c r="M187" i="29"/>
  <c r="M185" i="29"/>
  <c r="M183" i="29"/>
  <c r="M181" i="29"/>
  <c r="M179" i="29"/>
  <c r="M177" i="29"/>
  <c r="M175" i="29"/>
  <c r="M171" i="29"/>
  <c r="M169" i="29"/>
  <c r="M167" i="29"/>
  <c r="M165" i="29"/>
  <c r="M163" i="29"/>
  <c r="M161" i="29"/>
  <c r="M159" i="29"/>
  <c r="M157" i="29"/>
  <c r="M155" i="29"/>
  <c r="M153" i="29"/>
  <c r="M151" i="29"/>
  <c r="J1236" i="28"/>
  <c r="Q1248" i="18" s="1"/>
  <c r="J1196" i="28"/>
  <c r="Q1208" i="18" s="1"/>
  <c r="J1024" i="28"/>
  <c r="Q1035" i="18" s="1"/>
  <c r="J1016" i="28"/>
  <c r="Q1027" i="18" s="1"/>
  <c r="J3" i="28"/>
  <c r="Q3" i="18" s="1"/>
  <c r="M144" i="29"/>
  <c r="M146" i="29"/>
  <c r="M148" i="29"/>
  <c r="J7" i="28"/>
  <c r="Q7" i="18" s="1"/>
  <c r="J11" i="28"/>
  <c r="Q11" i="18" s="1"/>
  <c r="J71" i="28"/>
  <c r="Q72" i="18" s="1"/>
  <c r="J82" i="28"/>
  <c r="Q83" i="18" s="1"/>
  <c r="J104" i="28"/>
  <c r="Q106" i="18" s="1"/>
  <c r="J120" i="28"/>
  <c r="Q122" i="18" s="1"/>
  <c r="J55" i="28"/>
  <c r="Q56" i="18" s="1"/>
  <c r="J90" i="28"/>
  <c r="Q91" i="18" s="1"/>
  <c r="J63" i="28"/>
  <c r="Q64" i="18" s="1"/>
  <c r="J96" i="28"/>
  <c r="Q97" i="18" s="1"/>
  <c r="J112" i="28"/>
  <c r="Q114" i="18" s="1"/>
  <c r="J190" i="28"/>
  <c r="Q193" i="18" s="1"/>
  <c r="J198" i="28"/>
  <c r="Q201" i="18" s="1"/>
  <c r="J214" i="28"/>
  <c r="Q217" i="18" s="1"/>
  <c r="J222" i="28"/>
  <c r="Q225" i="18" s="1"/>
  <c r="J230" i="28"/>
  <c r="Q233" i="18" s="1"/>
  <c r="J238" i="28"/>
  <c r="Q241" i="18" s="1"/>
  <c r="J246" i="28"/>
  <c r="Q249" i="18" s="1"/>
  <c r="J194" i="28"/>
  <c r="Q197" i="18" s="1"/>
  <c r="J196" i="28"/>
  <c r="Q199" i="18" s="1"/>
  <c r="J204" i="28"/>
  <c r="Q207" i="18" s="1"/>
  <c r="J206" i="28"/>
  <c r="Q209" i="18" s="1"/>
  <c r="J208" i="28"/>
  <c r="Q211" i="18" s="1"/>
  <c r="J212" i="28"/>
  <c r="Q215" i="18" s="1"/>
  <c r="J220" i="28"/>
  <c r="Q223" i="18" s="1"/>
  <c r="J228" i="28"/>
  <c r="Q231" i="18" s="1"/>
  <c r="J236" i="28"/>
  <c r="Q239" i="18" s="1"/>
  <c r="J244" i="28"/>
  <c r="Q247" i="18" s="1"/>
  <c r="J275" i="28"/>
  <c r="Q278" i="18" s="1"/>
  <c r="J283" i="28"/>
  <c r="Q287" i="18" s="1"/>
  <c r="J291" i="28"/>
  <c r="Q295" i="18" s="1"/>
  <c r="J299" i="28"/>
  <c r="Q304" i="18" s="1"/>
  <c r="J307" i="28"/>
  <c r="Q312" i="18" s="1"/>
  <c r="J250" i="28"/>
  <c r="Q253" i="18" s="1"/>
  <c r="J254" i="28"/>
  <c r="Q257" i="18" s="1"/>
  <c r="J258" i="28"/>
  <c r="Q261" i="18" s="1"/>
  <c r="J262" i="28"/>
  <c r="Q265" i="18" s="1"/>
  <c r="J266" i="28"/>
  <c r="Q269" i="18" s="1"/>
  <c r="J270" i="28"/>
  <c r="Q273" i="18" s="1"/>
  <c r="J274" i="28"/>
  <c r="Q277" i="18" s="1"/>
  <c r="J202" i="28"/>
  <c r="Q205" i="18" s="1"/>
  <c r="J210" i="28"/>
  <c r="Q213" i="18" s="1"/>
  <c r="J218" i="28"/>
  <c r="Q221" i="18" s="1"/>
  <c r="J226" i="28"/>
  <c r="Q229" i="18" s="1"/>
  <c r="J234" i="28"/>
  <c r="Q237" i="18" s="1"/>
  <c r="J242" i="28"/>
  <c r="Q245" i="18" s="1"/>
  <c r="J276" i="28"/>
  <c r="Q279" i="18" s="1"/>
  <c r="J284" i="28"/>
  <c r="Q288" i="18" s="1"/>
  <c r="J292" i="28"/>
  <c r="Q296" i="18" s="1"/>
  <c r="J280" i="28"/>
  <c r="Q284" i="18" s="1"/>
  <c r="J288" i="28"/>
  <c r="Q292" i="18" s="1"/>
  <c r="J296" i="28"/>
  <c r="Q300" i="18" s="1"/>
  <c r="J304" i="28"/>
  <c r="Q309" i="18" s="1"/>
  <c r="J312" i="28"/>
  <c r="Q317" i="18" s="1"/>
  <c r="J320" i="28"/>
  <c r="Q325" i="18" s="1"/>
  <c r="J328" i="28"/>
  <c r="Q333" i="18" s="1"/>
  <c r="J336" i="28"/>
  <c r="Q341" i="18" s="1"/>
  <c r="J344" i="28"/>
  <c r="Q349" i="18" s="1"/>
  <c r="J352" i="28"/>
  <c r="Q357" i="18" s="1"/>
  <c r="J360" i="28"/>
  <c r="Q365" i="18" s="1"/>
  <c r="J368" i="28"/>
  <c r="Q373" i="18" s="1"/>
  <c r="J376" i="28"/>
  <c r="Q381" i="18" s="1"/>
  <c r="J278" i="28"/>
  <c r="Q282" i="18" s="1"/>
  <c r="J282" i="28"/>
  <c r="Q286" i="18" s="1"/>
  <c r="J286" i="28"/>
  <c r="Q290" i="18" s="1"/>
  <c r="J290" i="28"/>
  <c r="Q294" i="18" s="1"/>
  <c r="J294" i="28"/>
  <c r="Q298" i="18" s="1"/>
  <c r="J298" i="28"/>
  <c r="Q303" i="18" s="1"/>
  <c r="J302" i="28"/>
  <c r="Q307" i="18" s="1"/>
  <c r="J306" i="28"/>
  <c r="Q311" i="18" s="1"/>
  <c r="J310" i="28"/>
  <c r="Q315" i="18" s="1"/>
  <c r="J314" i="28"/>
  <c r="Q319" i="18" s="1"/>
  <c r="J318" i="28"/>
  <c r="Q323" i="18" s="1"/>
  <c r="J322" i="28"/>
  <c r="Q327" i="18" s="1"/>
  <c r="J326" i="28"/>
  <c r="Q331" i="18" s="1"/>
  <c r="J330" i="28"/>
  <c r="Q335" i="18" s="1"/>
  <c r="J334" i="28"/>
  <c r="Q339" i="18" s="1"/>
  <c r="J338" i="28"/>
  <c r="Q343" i="18" s="1"/>
  <c r="J342" i="28"/>
  <c r="Q347" i="18" s="1"/>
  <c r="J346" i="28"/>
  <c r="Q351" i="18" s="1"/>
  <c r="J350" i="28"/>
  <c r="Q355" i="18" s="1"/>
  <c r="J354" i="28"/>
  <c r="Q359" i="18" s="1"/>
  <c r="J358" i="28"/>
  <c r="Q363" i="18" s="1"/>
  <c r="J362" i="28"/>
  <c r="Q367" i="18" s="1"/>
  <c r="J366" i="28"/>
  <c r="Q371" i="18" s="1"/>
  <c r="J370" i="28"/>
  <c r="Q375" i="18" s="1"/>
  <c r="J374" i="28"/>
  <c r="Q379" i="18" s="1"/>
  <c r="J378" i="28"/>
  <c r="Q383" i="18" s="1"/>
  <c r="J382" i="28"/>
  <c r="Q387" i="18" s="1"/>
  <c r="J386" i="28"/>
  <c r="Q391" i="18" s="1"/>
  <c r="J390" i="28"/>
  <c r="Q395" i="18" s="1"/>
  <c r="J394" i="28"/>
  <c r="Q399" i="18" s="1"/>
  <c r="J398" i="28"/>
  <c r="Q403" i="18" s="1"/>
  <c r="J402" i="28"/>
  <c r="Q407" i="18" s="1"/>
  <c r="J406" i="28"/>
  <c r="Q411" i="18" s="1"/>
  <c r="J410" i="28"/>
  <c r="Q415" i="18" s="1"/>
  <c r="J414" i="28"/>
  <c r="Q419" i="18" s="1"/>
  <c r="J418" i="28"/>
  <c r="Q423" i="18" s="1"/>
  <c r="J422" i="28"/>
  <c r="Q427" i="18" s="1"/>
  <c r="J423" i="28"/>
  <c r="Q428" i="18" s="1"/>
  <c r="J430" i="28"/>
  <c r="Q435" i="18" s="1"/>
  <c r="J431" i="28"/>
  <c r="Q436" i="18" s="1"/>
  <c r="J450" i="28"/>
  <c r="Q454" i="18" s="1"/>
  <c r="J426" i="28"/>
  <c r="Q431" i="18" s="1"/>
  <c r="J428" i="28"/>
  <c r="Q433" i="18" s="1"/>
  <c r="J434" i="28"/>
  <c r="Q439" i="18" s="1"/>
  <c r="J436" i="28"/>
  <c r="Q441" i="18" s="1"/>
  <c r="J442" i="28"/>
  <c r="Q446" i="18" s="1"/>
  <c r="J444" i="28"/>
  <c r="Q449" i="18" s="1"/>
  <c r="J454" i="28"/>
  <c r="Q460" i="18" s="1"/>
  <c r="J456" i="28"/>
  <c r="Q461" i="18" s="1"/>
  <c r="J438" i="28"/>
  <c r="Q443" i="18" s="1"/>
  <c r="J446" i="28"/>
  <c r="Q451" i="18" s="1"/>
  <c r="J448" i="28"/>
  <c r="Q453" i="18" s="1"/>
  <c r="J462" i="28"/>
  <c r="Q467" i="18" s="1"/>
  <c r="J470" i="28"/>
  <c r="Q475" i="18" s="1"/>
  <c r="J478" i="28"/>
  <c r="Q483" i="18" s="1"/>
  <c r="J486" i="28"/>
  <c r="Q492" i="18" s="1"/>
  <c r="J494" i="28"/>
  <c r="Q500" i="18" s="1"/>
  <c r="J502" i="28"/>
  <c r="Q507" i="18" s="1"/>
  <c r="J464" i="28"/>
  <c r="Q469" i="18" s="1"/>
  <c r="J472" i="28"/>
  <c r="Q478" i="18" s="1"/>
  <c r="J480" i="28"/>
  <c r="Q485" i="18" s="1"/>
  <c r="J488" i="28"/>
  <c r="Q493" i="18" s="1"/>
  <c r="J496" i="28"/>
  <c r="Q501" i="18" s="1"/>
  <c r="J504" i="28"/>
  <c r="Q509" i="18" s="1"/>
  <c r="J458" i="28"/>
  <c r="Q462" i="18" s="1"/>
  <c r="J466" i="28"/>
  <c r="Q471" i="18" s="1"/>
  <c r="J474" i="28"/>
  <c r="Q477" i="18" s="1"/>
  <c r="J482" i="28"/>
  <c r="Q487" i="18" s="1"/>
  <c r="J490" i="28"/>
  <c r="Q496" i="18" s="1"/>
  <c r="J498" i="28"/>
  <c r="Q503" i="18" s="1"/>
  <c r="J506" i="28"/>
  <c r="Q511" i="18" s="1"/>
  <c r="J452" i="28"/>
  <c r="Q457" i="18" s="1"/>
  <c r="J460" i="28"/>
  <c r="Q465" i="18" s="1"/>
  <c r="J468" i="28"/>
  <c r="Q473" i="18" s="1"/>
  <c r="J476" i="28"/>
  <c r="Q481" i="18" s="1"/>
  <c r="J484" i="28"/>
  <c r="Q489" i="18" s="1"/>
  <c r="J492" i="28"/>
  <c r="Q497" i="18" s="1"/>
  <c r="J500" i="28"/>
  <c r="Q505" i="18" s="1"/>
</calcChain>
</file>

<file path=xl/sharedStrings.xml><?xml version="1.0" encoding="utf-8"?>
<sst xmlns="http://schemas.openxmlformats.org/spreadsheetml/2006/main" count="35166" uniqueCount="10842">
  <si>
    <t>云南省第一人民医院门诊自助机银企对账表</t>
  </si>
  <si>
    <t>2017.6.3</t>
  </si>
  <si>
    <t>应收现金</t>
  </si>
  <si>
    <t>实收现金</t>
  </si>
  <si>
    <t>现金差异</t>
  </si>
  <si>
    <t>应收转账预存</t>
  </si>
  <si>
    <t>实收转账预存</t>
  </si>
  <si>
    <t>转账预存差异（3号+4号）</t>
  </si>
  <si>
    <t>总差异</t>
  </si>
  <si>
    <t>广发银行</t>
  </si>
  <si>
    <t>招商银行</t>
  </si>
  <si>
    <t>合计</t>
  </si>
  <si>
    <t>2017.6.4</t>
  </si>
  <si>
    <t>转账预存差异</t>
  </si>
  <si>
    <t>2017.6.5</t>
  </si>
  <si>
    <t>2017.6.6</t>
  </si>
  <si>
    <t>2017.6.7</t>
  </si>
  <si>
    <t>云南省第一人民医院门诊自助机退费对账表</t>
  </si>
  <si>
    <t>报表退费额</t>
  </si>
  <si>
    <t>对账单退费额</t>
  </si>
  <si>
    <t>未退费成功额</t>
  </si>
  <si>
    <t>实际退费额</t>
  </si>
  <si>
    <t>转账退费差异</t>
  </si>
  <si>
    <t>HIS</t>
    <phoneticPr fontId="3" type="noConversion"/>
  </si>
  <si>
    <t>银行</t>
    <phoneticPr fontId="3" type="noConversion"/>
  </si>
  <si>
    <t>项目</t>
    <phoneticPr fontId="3" type="noConversion"/>
  </si>
  <si>
    <t>金额</t>
    <phoneticPr fontId="3" type="noConversion"/>
  </si>
  <si>
    <t>备注</t>
    <phoneticPr fontId="3" type="noConversion"/>
  </si>
  <si>
    <t>金额</t>
    <phoneticPr fontId="3" type="noConversion"/>
  </si>
  <si>
    <t>调节后总发生额</t>
    <phoneticPr fontId="3" type="noConversion"/>
  </si>
  <si>
    <t>调节后总发生额</t>
    <phoneticPr fontId="3" type="noConversion"/>
  </si>
  <si>
    <t>统计时间差</t>
    <phoneticPr fontId="3" type="noConversion"/>
  </si>
  <si>
    <t>本日银行清算入账</t>
    <phoneticPr fontId="3" type="noConversion"/>
  </si>
  <si>
    <t>交易时间</t>
  </si>
  <si>
    <t>病人编号</t>
  </si>
  <si>
    <t>病人姓名</t>
  </si>
  <si>
    <t>金额</t>
  </si>
  <si>
    <t>渠道</t>
  </si>
  <si>
    <t>机器</t>
  </si>
  <si>
    <t>预存ID</t>
  </si>
  <si>
    <t>第三方交易ID</t>
  </si>
  <si>
    <t>银行</t>
  </si>
  <si>
    <t>第三方交易流水</t>
  </si>
  <si>
    <t>结算状态</t>
  </si>
  <si>
    <t>订单状态</t>
  </si>
  <si>
    <t>结算类型</t>
  </si>
  <si>
    <t>0</t>
  </si>
  <si>
    <t>SETTLE_NO</t>
  </si>
  <si>
    <t>ORDER_NO</t>
  </si>
  <si>
    <t>状态</t>
  </si>
  <si>
    <t>0306</t>
  </si>
  <si>
    <t>自助机广发004</t>
  </si>
  <si>
    <t>1</t>
  </si>
  <si>
    <t>自助机广发039</t>
  </si>
  <si>
    <t>自助机广发025</t>
  </si>
  <si>
    <t>自助机广发014</t>
  </si>
  <si>
    <t>自助机广发026</t>
  </si>
  <si>
    <t>自助机广发008</t>
  </si>
  <si>
    <t>自助机广发032</t>
  </si>
  <si>
    <t>自助机广发030</t>
  </si>
  <si>
    <t>自助机广发015</t>
  </si>
  <si>
    <t>自助机广发005</t>
  </si>
  <si>
    <t>自助机广发006</t>
  </si>
  <si>
    <t>自助机广发002</t>
  </si>
  <si>
    <t>自助机广发021</t>
  </si>
  <si>
    <t>自助机广发007</t>
  </si>
  <si>
    <t>自助机广发009</t>
  </si>
  <si>
    <t>自助机广发040</t>
  </si>
  <si>
    <t>自助机广发020</t>
  </si>
  <si>
    <t>自助机广发034</t>
  </si>
  <si>
    <t>自助机广发031</t>
  </si>
  <si>
    <t>自助机广发024</t>
  </si>
  <si>
    <t>自助机广发003</t>
  </si>
  <si>
    <t>自助机广发018</t>
  </si>
  <si>
    <t>自助机广发016</t>
  </si>
  <si>
    <t>自助机广发027</t>
  </si>
  <si>
    <t>自助机广发011</t>
  </si>
  <si>
    <t>自助机广发013</t>
  </si>
  <si>
    <t>自助机广发035</t>
  </si>
  <si>
    <t>自助机广发029</t>
  </si>
  <si>
    <t>自助机广发028</t>
  </si>
  <si>
    <t>自助机广发037</t>
  </si>
  <si>
    <t>自助机广发010</t>
  </si>
  <si>
    <t>自助机广发033</t>
  </si>
  <si>
    <t>自助机广发012</t>
  </si>
  <si>
    <t>9</t>
  </si>
  <si>
    <t>7</t>
  </si>
  <si>
    <t>OR</t>
  </si>
  <si>
    <t>A</t>
  </si>
  <si>
    <t>本日HIS端广发转出</t>
    <phoneticPr fontId="3" type="noConversion"/>
  </si>
  <si>
    <t>本日银行清算转出</t>
    <phoneticPr fontId="3" type="noConversion"/>
  </si>
  <si>
    <t>2017.6.3-7</t>
    <phoneticPr fontId="3" type="noConversion"/>
  </si>
  <si>
    <t>广发在途未清算</t>
  </si>
  <si>
    <t>广发当日前清算处理</t>
  </si>
  <si>
    <t>广发测试调整</t>
  </si>
  <si>
    <t>本日HIS端广发总预存</t>
  </si>
  <si>
    <t>自助机广发023</t>
  </si>
  <si>
    <t>自助机广发017</t>
  </si>
  <si>
    <t>HB02</t>
  </si>
  <si>
    <t>账户</t>
  </si>
  <si>
    <t>narrative</t>
  </si>
  <si>
    <t xml:space="preserve">9550880078832900100      </t>
  </si>
  <si>
    <t xml:space="preserve">HPS </t>
  </si>
  <si>
    <t>C</t>
  </si>
  <si>
    <t>156</t>
  </si>
  <si>
    <t xml:space="preserve">                                                                                                                                </t>
  </si>
  <si>
    <t xml:space="preserve">收款人名称有误                                                                                                                </t>
  </si>
  <si>
    <t xml:space="preserve">(RJ02)账号、户名不符                                                                                                          </t>
  </si>
  <si>
    <t xml:space="preserve">307584007998  </t>
  </si>
  <si>
    <t xml:space="preserve">102100099996  </t>
  </si>
  <si>
    <t xml:space="preserve">103100000026  </t>
  </si>
  <si>
    <t xml:space="preserve">请填写正确的收款账户和户名                                                                                                    </t>
  </si>
  <si>
    <t xml:space="preserve">105100000017  </t>
  </si>
  <si>
    <t xml:space="preserve">402731005508  </t>
  </si>
  <si>
    <t xml:space="preserve">户名不符                                                                                                                      </t>
  </si>
  <si>
    <t xml:space="preserve">403100000004  </t>
  </si>
  <si>
    <t xml:space="preserve">账号与户名不符                                                                                                                </t>
  </si>
  <si>
    <t>退汇状态</t>
  </si>
  <si>
    <t>账户+金额</t>
  </si>
  <si>
    <t>流水号</t>
  </si>
  <si>
    <t>收入</t>
  </si>
  <si>
    <t>支出</t>
  </si>
  <si>
    <t>对方账号</t>
  </si>
  <si>
    <t>对方户名</t>
  </si>
  <si>
    <t>摘要</t>
  </si>
  <si>
    <t>附言</t>
  </si>
  <si>
    <t>网银退汇</t>
  </si>
  <si>
    <t>8</t>
  </si>
  <si>
    <t>帐号</t>
  </si>
  <si>
    <t>交易日期</t>
  </si>
  <si>
    <t>交易渠道</t>
  </si>
  <si>
    <t>借贷标识</t>
  </si>
  <si>
    <t>交易对手卡号</t>
  </si>
  <si>
    <t>交易对手名称</t>
  </si>
  <si>
    <t>对手方联行号</t>
  </si>
  <si>
    <t>币别</t>
  </si>
  <si>
    <t>交易金额</t>
  </si>
  <si>
    <t>自助机流水</t>
    <phoneticPr fontId="3" type="noConversion"/>
  </si>
  <si>
    <t>交易类型</t>
    <phoneticPr fontId="3" type="noConversion"/>
  </si>
  <si>
    <t>退汇金额</t>
    <phoneticPr fontId="3" type="noConversion"/>
  </si>
  <si>
    <t>银行时间+流水</t>
  </si>
  <si>
    <t>银行流水</t>
  </si>
  <si>
    <t>账户+金额</t>
    <phoneticPr fontId="3" type="noConversion"/>
  </si>
  <si>
    <t>自助机金额</t>
    <phoneticPr fontId="3" type="noConversion"/>
  </si>
  <si>
    <t>是否平台</t>
    <phoneticPr fontId="3" type="noConversion"/>
  </si>
  <si>
    <t>广发退款调节表 2017-06-16</t>
    <phoneticPr fontId="3" type="noConversion"/>
  </si>
  <si>
    <t>银行时间</t>
    <phoneticPr fontId="3" type="noConversion"/>
  </si>
  <si>
    <t>广发退款调节表 2017-06-17</t>
    <phoneticPr fontId="3" type="noConversion"/>
  </si>
  <si>
    <t>广发退款调节表 2017-06-18</t>
    <phoneticPr fontId="3" type="noConversion"/>
  </si>
  <si>
    <t>广发退款调节表 2017-06-19</t>
    <phoneticPr fontId="3" type="noConversion"/>
  </si>
  <si>
    <t>广发退款调节表 2017-06-20</t>
    <phoneticPr fontId="3" type="noConversion"/>
  </si>
  <si>
    <t>自助机当日应转未转</t>
    <phoneticPr fontId="3" type="noConversion"/>
  </si>
  <si>
    <t>自助机当日前未转处理</t>
    <phoneticPr fontId="3" type="noConversion"/>
  </si>
  <si>
    <t>自助机入HIS在途</t>
    <phoneticPr fontId="3" type="noConversion"/>
  </si>
  <si>
    <t>自助机前日在途计入</t>
    <phoneticPr fontId="3" type="noConversion"/>
  </si>
  <si>
    <t>银行未受理</t>
    <phoneticPr fontId="3" type="noConversion"/>
  </si>
  <si>
    <t>6</t>
  </si>
  <si>
    <t>黄敏</t>
  </si>
  <si>
    <t>自助机广发036</t>
  </si>
  <si>
    <t>自助机广发019</t>
  </si>
  <si>
    <t>自助机广发038</t>
  </si>
  <si>
    <t>自助机广发041</t>
  </si>
  <si>
    <t>广发退款调节表 2017-06-21</t>
    <phoneticPr fontId="3" type="noConversion"/>
  </si>
  <si>
    <t xml:space="preserve"> </t>
  </si>
  <si>
    <t xml:space="preserve">104100000004  </t>
  </si>
  <si>
    <t>广发退款调节表 2017-06-22</t>
    <phoneticPr fontId="3" type="noConversion"/>
  </si>
  <si>
    <t>广发退款调节表 2017-06-23</t>
    <phoneticPr fontId="3" type="noConversion"/>
  </si>
  <si>
    <t>广发退款调节表 2017-06-24</t>
    <phoneticPr fontId="3" type="noConversion"/>
  </si>
  <si>
    <t>广发退款调节表 2017-06-25</t>
    <phoneticPr fontId="3" type="noConversion"/>
  </si>
  <si>
    <t>广发退款调节表 2017-06-26</t>
    <phoneticPr fontId="3" type="noConversion"/>
  </si>
  <si>
    <t>广发退款调节表 2017-06-27</t>
    <phoneticPr fontId="3" type="noConversion"/>
  </si>
  <si>
    <t>广发退款调节表 2017-06-28</t>
    <phoneticPr fontId="3" type="noConversion"/>
  </si>
  <si>
    <t>广发退款调节表 2017-06-29</t>
    <phoneticPr fontId="3" type="noConversion"/>
  </si>
  <si>
    <t>广发退款调节表 2017-06-30</t>
    <phoneticPr fontId="3" type="noConversion"/>
  </si>
  <si>
    <t>刘颖</t>
  </si>
  <si>
    <t>胡睿</t>
  </si>
  <si>
    <t>1000126323</t>
  </si>
  <si>
    <t>邓红煜</t>
  </si>
  <si>
    <t>李琼</t>
  </si>
  <si>
    <t>1000149155</t>
  </si>
  <si>
    <t>李名朋</t>
  </si>
  <si>
    <t>张桂英</t>
  </si>
  <si>
    <t>杨娟</t>
  </si>
  <si>
    <t>1000148947</t>
  </si>
  <si>
    <t>朱正粉</t>
  </si>
  <si>
    <t>1000153279</t>
  </si>
  <si>
    <t>卢吉艳</t>
  </si>
  <si>
    <t>自助机广发001</t>
  </si>
  <si>
    <t>1000004582</t>
  </si>
  <si>
    <t>张玉双</t>
  </si>
  <si>
    <t>张慧</t>
  </si>
  <si>
    <t>自助机招商008</t>
  </si>
  <si>
    <t>PAYER_ACCOUNT</t>
  </si>
  <si>
    <t>0308</t>
  </si>
  <si>
    <t>6282680010382898</t>
  </si>
  <si>
    <t>6228481928591937579</t>
  </si>
  <si>
    <t>6214663860342744</t>
  </si>
  <si>
    <t>6258590044660351</t>
  </si>
  <si>
    <t>6221487832431802</t>
  </si>
  <si>
    <t>6259656241853294</t>
  </si>
  <si>
    <t>6251641061007211</t>
  </si>
  <si>
    <t>6222082502002832038</t>
  </si>
  <si>
    <t>6217790001080401181</t>
  </si>
  <si>
    <t>6210300030095233</t>
  </si>
  <si>
    <t>6231900000065658672</t>
  </si>
  <si>
    <t>6212262410001608446</t>
  </si>
  <si>
    <t>6228360180283690</t>
  </si>
  <si>
    <t>6231900022510696966</t>
  </si>
  <si>
    <t>6259960107237430</t>
  </si>
  <si>
    <t>6236683860004474644</t>
  </si>
  <si>
    <t>6210332110006971936</t>
  </si>
  <si>
    <t>银行退</t>
    <phoneticPr fontId="3" type="noConversion"/>
  </si>
  <si>
    <t>HIS退</t>
    <phoneticPr fontId="3" type="noConversion"/>
  </si>
  <si>
    <t xml:space="preserve">户名有误                                                                                                                      </t>
  </si>
  <si>
    <t xml:space="preserve">戚春梅                                                                                                                  </t>
  </si>
  <si>
    <t xml:space="preserve">收款账户户名不符，退                                                                                                          </t>
  </si>
  <si>
    <t xml:space="preserve">李名朋                                                                                                                  </t>
  </si>
  <si>
    <t xml:space="preserve">张桂英                                                                                                                  </t>
  </si>
  <si>
    <t>175421</t>
  </si>
  <si>
    <t xml:space="preserve">收款人名称不符                                                                                                                </t>
  </si>
  <si>
    <t>175458</t>
  </si>
  <si>
    <t>90638</t>
  </si>
  <si>
    <t>银行记录</t>
  </si>
  <si>
    <t>退汇标志</t>
    <phoneticPr fontId="3" type="noConversion"/>
  </si>
  <si>
    <t>自助机招商006</t>
  </si>
  <si>
    <t>自助机招商017</t>
  </si>
  <si>
    <t>自助机招商034</t>
  </si>
  <si>
    <t>自助机招商020</t>
  </si>
  <si>
    <t>自助机招商018</t>
  </si>
  <si>
    <t>赵汝林</t>
  </si>
  <si>
    <t>自助机招商026</t>
  </si>
  <si>
    <t>自助机招商024</t>
  </si>
  <si>
    <t>自助机招商021</t>
  </si>
  <si>
    <t>自助机招商033</t>
  </si>
  <si>
    <t>自助机招商028</t>
  </si>
  <si>
    <t>自助机招商004</t>
  </si>
  <si>
    <t>自助机招商036</t>
  </si>
  <si>
    <t>自助机招商013</t>
  </si>
  <si>
    <t>周玲</t>
  </si>
  <si>
    <t>自助机招商030</t>
  </si>
  <si>
    <t>王小粘</t>
  </si>
  <si>
    <t>陈豫云</t>
  </si>
  <si>
    <t>吴凤竹</t>
  </si>
  <si>
    <t>杨东辉</t>
  </si>
  <si>
    <t>尚菊杏</t>
  </si>
  <si>
    <t>自助机招商012</t>
  </si>
  <si>
    <t>杨航</t>
  </si>
  <si>
    <t>张敏</t>
  </si>
  <si>
    <t>李英</t>
  </si>
  <si>
    <t>李春梅</t>
  </si>
  <si>
    <t>孔德江</t>
  </si>
  <si>
    <t>陈启先</t>
  </si>
  <si>
    <t>张引</t>
  </si>
  <si>
    <t>朱梅</t>
  </si>
  <si>
    <t>周琼</t>
  </si>
  <si>
    <t>肖菊</t>
  </si>
  <si>
    <t>王艳</t>
  </si>
  <si>
    <t>帅玲</t>
  </si>
  <si>
    <t>李艳红</t>
  </si>
  <si>
    <t>韩艳娇</t>
  </si>
  <si>
    <t>王敏</t>
  </si>
  <si>
    <t>李鸿</t>
  </si>
  <si>
    <t>龚玉兴</t>
  </si>
  <si>
    <t>李彬</t>
  </si>
  <si>
    <t>王丽梅</t>
  </si>
  <si>
    <t>李连玉</t>
  </si>
  <si>
    <t>马赛春</t>
  </si>
  <si>
    <t>王明涛</t>
  </si>
  <si>
    <t>陈红琼</t>
  </si>
  <si>
    <t>张明</t>
  </si>
  <si>
    <t>万巧芬</t>
  </si>
  <si>
    <t>刘少分</t>
  </si>
  <si>
    <t>马融</t>
  </si>
  <si>
    <t>丁存艳</t>
  </si>
  <si>
    <t>刘禹辰</t>
  </si>
  <si>
    <t>杨增琴</t>
  </si>
  <si>
    <t>杨忠元</t>
  </si>
  <si>
    <t>唐荣仙</t>
  </si>
  <si>
    <t>董有艳</t>
  </si>
  <si>
    <t>5303-0301146029</t>
  </si>
  <si>
    <t>顾关芬</t>
  </si>
  <si>
    <t>5327-2701020480</t>
  </si>
  <si>
    <t>赵丛芳</t>
  </si>
  <si>
    <t>苏焰</t>
  </si>
  <si>
    <t>黄美</t>
  </si>
  <si>
    <t>梁艳</t>
  </si>
  <si>
    <t>邬汝清</t>
  </si>
  <si>
    <t>魏家玉</t>
  </si>
  <si>
    <t>李建</t>
  </si>
  <si>
    <t>徐春林</t>
  </si>
  <si>
    <t>李婉茹</t>
  </si>
  <si>
    <t>纳佳琦</t>
  </si>
  <si>
    <t>5303-0325046621</t>
  </si>
  <si>
    <t>牛涛</t>
  </si>
  <si>
    <t>孔一涵</t>
  </si>
  <si>
    <t>吴秋菊</t>
  </si>
  <si>
    <t>张碧霞</t>
  </si>
  <si>
    <t>徐成勇</t>
  </si>
  <si>
    <t>刘苏锐</t>
  </si>
  <si>
    <t>徐丽霞</t>
  </si>
  <si>
    <t>杨晓星</t>
  </si>
  <si>
    <t>钟剑民</t>
  </si>
  <si>
    <t>吴明忠</t>
  </si>
  <si>
    <t>经纬</t>
  </si>
  <si>
    <t>5329-2923014774</t>
  </si>
  <si>
    <t>郭光琴</t>
  </si>
  <si>
    <t>尹凤珍</t>
  </si>
  <si>
    <t>杨兴香</t>
  </si>
  <si>
    <t>董光圣</t>
  </si>
  <si>
    <t>吴云芬</t>
  </si>
  <si>
    <t>杨学柳</t>
  </si>
  <si>
    <t>普莲琼</t>
  </si>
  <si>
    <t>马亮超</t>
  </si>
  <si>
    <t>施有英</t>
  </si>
  <si>
    <t>达玉方</t>
  </si>
  <si>
    <t>熊源</t>
  </si>
  <si>
    <t>张仕凤</t>
  </si>
  <si>
    <t>王七四</t>
  </si>
  <si>
    <t>杨德艳</t>
  </si>
  <si>
    <t>张桂仙</t>
  </si>
  <si>
    <t>卯春琼</t>
  </si>
  <si>
    <t>李文强</t>
  </si>
  <si>
    <t>张英</t>
  </si>
  <si>
    <t>杨丽娟</t>
  </si>
  <si>
    <t>喻玉玲</t>
  </si>
  <si>
    <t>朱林</t>
  </si>
  <si>
    <t>杨学军</t>
  </si>
  <si>
    <t>夏美键</t>
  </si>
  <si>
    <t>蒋静</t>
  </si>
  <si>
    <t>冯琴</t>
  </si>
  <si>
    <t>李苏荣</t>
  </si>
  <si>
    <t>马媛</t>
  </si>
  <si>
    <t>汪翠琼</t>
  </si>
  <si>
    <t>李芬</t>
  </si>
  <si>
    <t>胡艳</t>
  </si>
  <si>
    <t>金林</t>
  </si>
  <si>
    <t>邱继仙</t>
  </si>
  <si>
    <t>余平</t>
  </si>
  <si>
    <t>王祖美</t>
  </si>
  <si>
    <t>张荣吉</t>
  </si>
  <si>
    <t>杨明星</t>
  </si>
  <si>
    <t>颜翠云</t>
  </si>
  <si>
    <t>杨开洪</t>
  </si>
  <si>
    <t>陈进良</t>
  </si>
  <si>
    <t>潘胜昔</t>
  </si>
  <si>
    <t>范志</t>
  </si>
  <si>
    <t>王帮敬</t>
  </si>
  <si>
    <t>侯赛</t>
  </si>
  <si>
    <t>王媫</t>
  </si>
  <si>
    <t>罗娅娟</t>
  </si>
  <si>
    <t>李鹏</t>
  </si>
  <si>
    <t>周加翠</t>
  </si>
  <si>
    <t>李克勇</t>
  </si>
  <si>
    <t>周秋莲</t>
  </si>
  <si>
    <t>余廷碧</t>
  </si>
  <si>
    <t>赵永雪</t>
  </si>
  <si>
    <t>朱雪芹</t>
  </si>
  <si>
    <t>刘美香</t>
  </si>
  <si>
    <t>王艳玲</t>
  </si>
  <si>
    <t>杜建萍</t>
  </si>
  <si>
    <t>欧阳袁幸</t>
  </si>
  <si>
    <t>刘登怀</t>
  </si>
  <si>
    <t>殷小华</t>
  </si>
  <si>
    <t>杨楠</t>
  </si>
  <si>
    <t>李焕英</t>
  </si>
  <si>
    <t>孔光莲</t>
  </si>
  <si>
    <t>张琳</t>
  </si>
  <si>
    <t>郭吉晓</t>
  </si>
  <si>
    <t>胡勋盛</t>
  </si>
  <si>
    <t>易洪彬</t>
  </si>
  <si>
    <t>李小艳</t>
  </si>
  <si>
    <t>苏正祥</t>
  </si>
  <si>
    <t>夏小兰</t>
  </si>
  <si>
    <t>杨嘉芳</t>
  </si>
  <si>
    <t>吕玲</t>
  </si>
  <si>
    <t>刘映珍</t>
  </si>
  <si>
    <t>方艳梅</t>
  </si>
  <si>
    <t>李兰苹</t>
  </si>
  <si>
    <t>李丽花</t>
  </si>
  <si>
    <t>曾仕琴</t>
  </si>
  <si>
    <t>李俊波</t>
  </si>
  <si>
    <t>张莉芹</t>
  </si>
  <si>
    <t>孙飞</t>
  </si>
  <si>
    <t>5300-0000793282</t>
  </si>
  <si>
    <t>申时珍</t>
  </si>
  <si>
    <t>安二香</t>
  </si>
  <si>
    <t>刘琼</t>
  </si>
  <si>
    <t>普戎悦</t>
  </si>
  <si>
    <t>李晓丹</t>
  </si>
  <si>
    <t>杨玉林</t>
  </si>
  <si>
    <t>周月姣</t>
  </si>
  <si>
    <t>付坚</t>
  </si>
  <si>
    <t>潘军</t>
  </si>
  <si>
    <t>颜丽萍</t>
  </si>
  <si>
    <t>熊林雪</t>
  </si>
  <si>
    <t>卫先龙</t>
  </si>
  <si>
    <t>吴亮</t>
  </si>
  <si>
    <t>王永琼</t>
  </si>
  <si>
    <t>柳懿玲</t>
  </si>
  <si>
    <t>李雪莲</t>
  </si>
  <si>
    <t>刘亮</t>
  </si>
  <si>
    <t>李永琳</t>
  </si>
  <si>
    <t>刘俊</t>
  </si>
  <si>
    <t>李益安</t>
  </si>
  <si>
    <t>尹杨萍</t>
  </si>
  <si>
    <t>张云明</t>
  </si>
  <si>
    <t>张纯</t>
  </si>
  <si>
    <t>刘海兵</t>
  </si>
  <si>
    <t>范小缘</t>
  </si>
  <si>
    <t>万正礼</t>
  </si>
  <si>
    <t>陈国莲</t>
  </si>
  <si>
    <t>张义远</t>
  </si>
  <si>
    <t>石磊</t>
  </si>
  <si>
    <t>胡建存</t>
  </si>
  <si>
    <t>杨立稳</t>
  </si>
  <si>
    <t>吴华</t>
  </si>
  <si>
    <t>彭晓磊</t>
  </si>
  <si>
    <t>何万粉</t>
  </si>
  <si>
    <t>李志强</t>
  </si>
  <si>
    <t>沙峰</t>
  </si>
  <si>
    <t>余威丰</t>
  </si>
  <si>
    <t>彭双江</t>
  </si>
  <si>
    <t>周云燕</t>
  </si>
  <si>
    <t>自助机招商007</t>
  </si>
  <si>
    <t>王焦林</t>
  </si>
  <si>
    <t>5327-2729024015</t>
  </si>
  <si>
    <t>赵蕾</t>
  </si>
  <si>
    <t>徐伟</t>
  </si>
  <si>
    <t>王国菊</t>
  </si>
  <si>
    <t>张家红</t>
  </si>
  <si>
    <t>陈华燕</t>
  </si>
  <si>
    <t>黄慧华</t>
  </si>
  <si>
    <t>陈黎明</t>
  </si>
  <si>
    <t>王志群</t>
  </si>
  <si>
    <t>席加菊</t>
  </si>
  <si>
    <t>张凯阳</t>
  </si>
  <si>
    <t>张曼妮</t>
  </si>
  <si>
    <t>普蕾</t>
  </si>
  <si>
    <t>黄宸</t>
  </si>
  <si>
    <t>5300-0000804793</t>
  </si>
  <si>
    <t>沙文婷</t>
  </si>
  <si>
    <t>方成高</t>
  </si>
  <si>
    <t>杨成</t>
  </si>
  <si>
    <t>5333-5330004956</t>
  </si>
  <si>
    <t>杨小燕</t>
  </si>
  <si>
    <t>刘小华</t>
  </si>
  <si>
    <t>蒋贤帅</t>
  </si>
  <si>
    <t>张煜晨</t>
  </si>
  <si>
    <t>高进花</t>
  </si>
  <si>
    <t>张姣</t>
  </si>
  <si>
    <t>5331-5310142138</t>
  </si>
  <si>
    <t>王文</t>
  </si>
  <si>
    <t>胡美</t>
  </si>
  <si>
    <t>杜小菊</t>
  </si>
  <si>
    <t>米凌</t>
  </si>
  <si>
    <t>锁慈建</t>
  </si>
  <si>
    <t>夏忠贤</t>
  </si>
  <si>
    <t>林建贞</t>
  </si>
  <si>
    <t>周云倩</t>
  </si>
  <si>
    <t>昭梅</t>
  </si>
  <si>
    <t>李玉梅</t>
  </si>
  <si>
    <t>刘伟</t>
  </si>
  <si>
    <t>解金高</t>
  </si>
  <si>
    <t>伏朝文</t>
  </si>
  <si>
    <t>陈秀莲</t>
  </si>
  <si>
    <t>王瑞文</t>
  </si>
  <si>
    <t>李梦竹</t>
  </si>
  <si>
    <t>郎兴福</t>
  </si>
  <si>
    <t>姚赛华</t>
  </si>
  <si>
    <t>杨正存</t>
  </si>
  <si>
    <t>贾伟</t>
  </si>
  <si>
    <t>刘凤琳</t>
  </si>
  <si>
    <t>严洁</t>
  </si>
  <si>
    <t>王文点</t>
  </si>
  <si>
    <t>周燕萍</t>
  </si>
  <si>
    <t>许叶花</t>
  </si>
  <si>
    <t>5333-3300004551</t>
  </si>
  <si>
    <t>杨琼珍</t>
  </si>
  <si>
    <t>贺冰</t>
  </si>
  <si>
    <t>蒋星岑</t>
  </si>
  <si>
    <t>肖迪</t>
  </si>
  <si>
    <t>金鑫</t>
  </si>
  <si>
    <t>张琼</t>
  </si>
  <si>
    <t>沈丽</t>
  </si>
  <si>
    <t>马梦</t>
  </si>
  <si>
    <t>吴泽华</t>
  </si>
  <si>
    <t>蒋艳柳</t>
  </si>
  <si>
    <t>窦丽琼</t>
  </si>
  <si>
    <t>刘华丽</t>
  </si>
  <si>
    <t>张新粉</t>
  </si>
  <si>
    <t>孙福华</t>
  </si>
  <si>
    <t>普粉玉</t>
  </si>
  <si>
    <t>黄明</t>
  </si>
  <si>
    <t>5306-0602024530</t>
  </si>
  <si>
    <t>洪明顺</t>
  </si>
  <si>
    <t>黄晓颖</t>
  </si>
  <si>
    <t>史晓梅</t>
  </si>
  <si>
    <t>谢小莉</t>
  </si>
  <si>
    <t>谢谷香</t>
  </si>
  <si>
    <t>郭媛</t>
  </si>
  <si>
    <t>左丽丽</t>
  </si>
  <si>
    <t>刘景彤</t>
  </si>
  <si>
    <t>田丕菊</t>
  </si>
  <si>
    <t>金世康</t>
  </si>
  <si>
    <t>瞿涵</t>
  </si>
  <si>
    <t>辛林琼</t>
  </si>
  <si>
    <t>于倩</t>
  </si>
  <si>
    <t>和汝群</t>
  </si>
  <si>
    <t>曹福彪</t>
  </si>
  <si>
    <t>刘文宝</t>
  </si>
  <si>
    <t>何金英</t>
  </si>
  <si>
    <t>普秀英</t>
  </si>
  <si>
    <t>胡霞云</t>
  </si>
  <si>
    <t>普艳妃</t>
  </si>
  <si>
    <t>鲁秀华</t>
  </si>
  <si>
    <t>李志鹏</t>
  </si>
  <si>
    <t>黄初刚</t>
  </si>
  <si>
    <t>林强</t>
  </si>
  <si>
    <t>张学强</t>
  </si>
  <si>
    <t>牟翠萍</t>
  </si>
  <si>
    <t>孙艳</t>
  </si>
  <si>
    <t>王春红</t>
  </si>
  <si>
    <t>王才芳</t>
  </si>
  <si>
    <t>董丽玲</t>
  </si>
  <si>
    <t>袁晓悦</t>
  </si>
  <si>
    <t>5300-0000801183</t>
  </si>
  <si>
    <t>杨娅妮</t>
  </si>
  <si>
    <t>杨琪</t>
  </si>
  <si>
    <t>李利</t>
  </si>
  <si>
    <t>杨兆禄</t>
  </si>
  <si>
    <t>刘永梅</t>
  </si>
  <si>
    <t>袁德奇</t>
  </si>
  <si>
    <t>李花艳</t>
  </si>
  <si>
    <t>张金华</t>
  </si>
  <si>
    <t>李凯</t>
  </si>
  <si>
    <t>梅晓涵</t>
  </si>
  <si>
    <t>石明</t>
  </si>
  <si>
    <t>刘书楷</t>
  </si>
  <si>
    <t>何华鎣</t>
  </si>
  <si>
    <t>5327-2724019012</t>
  </si>
  <si>
    <t>戴文春</t>
  </si>
  <si>
    <t>张立芳</t>
  </si>
  <si>
    <t>5306-0601008111</t>
  </si>
  <si>
    <t>全云波</t>
  </si>
  <si>
    <t>陆学兵</t>
  </si>
  <si>
    <t>吕荣花</t>
  </si>
  <si>
    <t>林仕菊</t>
  </si>
  <si>
    <t>王声童</t>
  </si>
  <si>
    <t>黄亚涵</t>
  </si>
  <si>
    <t>向文成</t>
  </si>
  <si>
    <t>刘世义</t>
  </si>
  <si>
    <t>玉亮囡</t>
  </si>
  <si>
    <t>黄红英</t>
  </si>
  <si>
    <t>贺金</t>
  </si>
  <si>
    <t>张应勤</t>
  </si>
  <si>
    <t>张国能</t>
  </si>
  <si>
    <t>闫秀明</t>
  </si>
  <si>
    <t>李园园</t>
  </si>
  <si>
    <t>5323-2328009576</t>
  </si>
  <si>
    <t>李飞</t>
  </si>
  <si>
    <t>张云花</t>
  </si>
  <si>
    <t>刘艳</t>
  </si>
  <si>
    <t>杨瑾</t>
  </si>
  <si>
    <t>王鹤颖</t>
  </si>
  <si>
    <t>李冬菊</t>
  </si>
  <si>
    <t>普强</t>
  </si>
  <si>
    <t>肖远花</t>
  </si>
  <si>
    <t>陈文珍</t>
  </si>
  <si>
    <t>徐粉珍</t>
  </si>
  <si>
    <t>罗定花</t>
  </si>
  <si>
    <t>张世堂</t>
  </si>
  <si>
    <t>段红梅</t>
  </si>
  <si>
    <t>徐建超</t>
  </si>
  <si>
    <t>代迪</t>
  </si>
  <si>
    <t>罗兴朝</t>
  </si>
  <si>
    <t>庄燕飞</t>
  </si>
  <si>
    <t>5300-5000969466</t>
  </si>
  <si>
    <t>尹瑞</t>
  </si>
  <si>
    <t>宋金良</t>
  </si>
  <si>
    <t>唐江</t>
  </si>
  <si>
    <t>吴秋平</t>
  </si>
  <si>
    <t>陈志刚</t>
  </si>
  <si>
    <t>胡源玲</t>
  </si>
  <si>
    <t>魏明惠</t>
  </si>
  <si>
    <t>陈可玉</t>
  </si>
  <si>
    <t>5323-2300300977</t>
  </si>
  <si>
    <t>高翠菊</t>
  </si>
  <si>
    <t>赵二朝</t>
  </si>
  <si>
    <t>程岚</t>
  </si>
  <si>
    <t>金贵祝</t>
  </si>
  <si>
    <t>钟书兰</t>
  </si>
  <si>
    <t>徐双艳</t>
  </si>
  <si>
    <t>崔忠仙</t>
  </si>
  <si>
    <t>李亚玲</t>
  </si>
  <si>
    <t>王星</t>
  </si>
  <si>
    <t>李忠坤</t>
  </si>
  <si>
    <t>刘建琴</t>
  </si>
  <si>
    <t>詹琼</t>
  </si>
  <si>
    <t>李银</t>
  </si>
  <si>
    <t>王康燕</t>
  </si>
  <si>
    <t>冯思密</t>
  </si>
  <si>
    <t>龚喜</t>
  </si>
  <si>
    <t>苏连香</t>
  </si>
  <si>
    <t>李晓凡</t>
  </si>
  <si>
    <t>5325-5250646146</t>
  </si>
  <si>
    <t>程方</t>
  </si>
  <si>
    <t>白天堂</t>
  </si>
  <si>
    <t>白富平</t>
  </si>
  <si>
    <t>李琼华</t>
  </si>
  <si>
    <t>罗嬿</t>
  </si>
  <si>
    <t>施传林</t>
  </si>
  <si>
    <t>邱贤俊</t>
  </si>
  <si>
    <t>陆亚丽</t>
  </si>
  <si>
    <t>张建航</t>
  </si>
  <si>
    <t>高四</t>
  </si>
  <si>
    <t>黎光芝</t>
  </si>
  <si>
    <t>马丽梅</t>
  </si>
  <si>
    <t>徐婕</t>
  </si>
  <si>
    <t>陈得斌</t>
  </si>
  <si>
    <t>张文明</t>
  </si>
  <si>
    <t>吴纯</t>
  </si>
  <si>
    <t>周美玲</t>
  </si>
  <si>
    <t>杨菜叶</t>
  </si>
  <si>
    <t>赵柳兰</t>
  </si>
  <si>
    <t>王大伦</t>
  </si>
  <si>
    <t>张世华</t>
  </si>
  <si>
    <t>5303-0302088882</t>
  </si>
  <si>
    <t>丁冬娇</t>
  </si>
  <si>
    <t>柴家稳</t>
  </si>
  <si>
    <t>林建纯</t>
  </si>
  <si>
    <t>郭登溢</t>
  </si>
  <si>
    <t>杨宗德</t>
  </si>
  <si>
    <t>肖冬花</t>
  </si>
  <si>
    <t>舒红</t>
  </si>
  <si>
    <t>肖成荣</t>
  </si>
  <si>
    <t>张官华</t>
  </si>
  <si>
    <t>邹贤彩</t>
  </si>
  <si>
    <t>卢伟</t>
  </si>
  <si>
    <t>肖琼翠</t>
  </si>
  <si>
    <t>浦翰</t>
  </si>
  <si>
    <t>刘兴菊</t>
  </si>
  <si>
    <t>5333-3325003745</t>
  </si>
  <si>
    <t>胡文玉</t>
  </si>
  <si>
    <t>朱永和</t>
  </si>
  <si>
    <t>陈丽云</t>
  </si>
  <si>
    <t>刘运强</t>
  </si>
  <si>
    <t>赵英飞</t>
  </si>
  <si>
    <t>陈兆美</t>
  </si>
  <si>
    <t>汪娟</t>
  </si>
  <si>
    <t>翁加丽</t>
  </si>
  <si>
    <t>陈丽媛</t>
  </si>
  <si>
    <t>张良芳</t>
  </si>
  <si>
    <t>赵美荣</t>
  </si>
  <si>
    <t>晏江</t>
  </si>
  <si>
    <t>唐代静</t>
  </si>
  <si>
    <t>胡凤珍</t>
  </si>
  <si>
    <t>杨绍珍</t>
  </si>
  <si>
    <t>吴朝华</t>
  </si>
  <si>
    <t>施梦月</t>
  </si>
  <si>
    <t>吴晓敏</t>
  </si>
  <si>
    <t>李卓霖</t>
  </si>
  <si>
    <t>陈坤亮</t>
  </si>
  <si>
    <t>刀艳</t>
  </si>
  <si>
    <t>陈星星</t>
  </si>
  <si>
    <t>朱晓林</t>
  </si>
  <si>
    <t>路艳丽</t>
  </si>
  <si>
    <t>周丽梅</t>
  </si>
  <si>
    <t>杨松</t>
  </si>
  <si>
    <t>任珊珊</t>
  </si>
  <si>
    <t>潘美亚</t>
  </si>
  <si>
    <t>张笑君</t>
  </si>
  <si>
    <t>孙成武</t>
  </si>
  <si>
    <t>谢利华</t>
  </si>
  <si>
    <t>司文素</t>
  </si>
  <si>
    <t>郭鲜强</t>
  </si>
  <si>
    <t>王秀芬</t>
  </si>
  <si>
    <t>刘绍梅</t>
  </si>
  <si>
    <t>李琼蓉</t>
  </si>
  <si>
    <t>路金涛</t>
  </si>
  <si>
    <t>刘岩</t>
  </si>
  <si>
    <t>刘玉玲</t>
  </si>
  <si>
    <t>普婧</t>
  </si>
  <si>
    <t>肖琦英</t>
  </si>
  <si>
    <t>5327-2724024981</t>
  </si>
  <si>
    <t>郭思琪</t>
  </si>
  <si>
    <t>张志通</t>
  </si>
  <si>
    <t>雷雅媛</t>
  </si>
  <si>
    <t>5325-2524042723</t>
  </si>
  <si>
    <t>孙月波</t>
  </si>
  <si>
    <t>范启碧</t>
  </si>
  <si>
    <t>吴丽梅</t>
  </si>
  <si>
    <t>何瑞</t>
  </si>
  <si>
    <t>白诗春</t>
  </si>
  <si>
    <t>申利琴</t>
  </si>
  <si>
    <t>杨明香</t>
  </si>
  <si>
    <t>田珂熠</t>
  </si>
  <si>
    <t>5306-0622005547</t>
  </si>
  <si>
    <t>王登儒</t>
  </si>
  <si>
    <t>龙燕</t>
  </si>
  <si>
    <t>牛定琼</t>
  </si>
  <si>
    <t>朱宁</t>
  </si>
  <si>
    <t>白海艳</t>
  </si>
  <si>
    <t>陈海艳</t>
  </si>
  <si>
    <t>刘新</t>
  </si>
  <si>
    <t>杨汝仙</t>
  </si>
  <si>
    <t>余正江</t>
  </si>
  <si>
    <t>蔡堪莉</t>
  </si>
  <si>
    <t>施琪</t>
  </si>
  <si>
    <t>余俊学</t>
  </si>
  <si>
    <t>莫磊</t>
  </si>
  <si>
    <t>黄学凤</t>
  </si>
  <si>
    <t>罗永毅</t>
  </si>
  <si>
    <t>梁春霞</t>
  </si>
  <si>
    <t>唐晓莉</t>
  </si>
  <si>
    <t>李金梅</t>
  </si>
  <si>
    <t>肖昙</t>
  </si>
  <si>
    <t>许峻</t>
  </si>
  <si>
    <t>刘素菁</t>
  </si>
  <si>
    <t>钟海佳</t>
  </si>
  <si>
    <t>刘嫄</t>
  </si>
  <si>
    <t>曾川</t>
  </si>
  <si>
    <t>周秀玲</t>
  </si>
  <si>
    <t>5326-2626009687</t>
  </si>
  <si>
    <t>戴翠昌</t>
  </si>
  <si>
    <t>高吉财</t>
  </si>
  <si>
    <t>5323-2329004554</t>
  </si>
  <si>
    <t>付志梅</t>
  </si>
  <si>
    <t>5333-3325000159</t>
  </si>
  <si>
    <t>和建英</t>
  </si>
  <si>
    <t>杨向花</t>
  </si>
  <si>
    <t>邓代坤</t>
  </si>
  <si>
    <t>许兰</t>
  </si>
  <si>
    <t>白婉玲</t>
  </si>
  <si>
    <t>岳发艳</t>
  </si>
  <si>
    <t>张正标</t>
  </si>
  <si>
    <t>刘莉</t>
  </si>
  <si>
    <t>刘春梅</t>
  </si>
  <si>
    <t>陈南丽</t>
  </si>
  <si>
    <t>裴兴波</t>
  </si>
  <si>
    <t>马秋萍</t>
  </si>
  <si>
    <t>和雪莲</t>
  </si>
  <si>
    <t>廖押香</t>
  </si>
  <si>
    <t>罗洪锐灵</t>
  </si>
  <si>
    <t>方俊玲</t>
  </si>
  <si>
    <t>吴秀芬</t>
  </si>
  <si>
    <t>李锐萍</t>
  </si>
  <si>
    <t>徐凤</t>
  </si>
  <si>
    <t>史薪靖</t>
  </si>
  <si>
    <t>周建梅</t>
  </si>
  <si>
    <t>黄艳芬</t>
  </si>
  <si>
    <t>但昭芩</t>
  </si>
  <si>
    <t>何思润</t>
  </si>
  <si>
    <t>唐朴友</t>
  </si>
  <si>
    <t>邓凤</t>
  </si>
  <si>
    <t>黄安巧</t>
  </si>
  <si>
    <t>刘子强</t>
  </si>
  <si>
    <t>李发飞</t>
  </si>
  <si>
    <t>袁岳巍</t>
  </si>
  <si>
    <t>5335-3500026170</t>
  </si>
  <si>
    <t>辉雪玮</t>
  </si>
  <si>
    <t>银波</t>
  </si>
  <si>
    <t>段圆圆</t>
  </si>
  <si>
    <t>张大刚</t>
  </si>
  <si>
    <t>陈德艾</t>
  </si>
  <si>
    <t>黄生才</t>
  </si>
  <si>
    <t>周菲</t>
  </si>
  <si>
    <t>龙云兵</t>
  </si>
  <si>
    <t>5307-0722015664</t>
  </si>
  <si>
    <t>彭映芳</t>
  </si>
  <si>
    <t>沙小双</t>
  </si>
  <si>
    <t>李开梅</t>
  </si>
  <si>
    <t>阳华琼</t>
  </si>
  <si>
    <t>彭齐康</t>
  </si>
  <si>
    <t>李新</t>
  </si>
  <si>
    <t>5327-2725026130</t>
  </si>
  <si>
    <t>徐丹</t>
  </si>
  <si>
    <t>5303-0323008503</t>
  </si>
  <si>
    <t>周俊林</t>
  </si>
  <si>
    <t>倪鹏云</t>
  </si>
  <si>
    <t>马琼仙</t>
  </si>
  <si>
    <t>5303-0325040666</t>
  </si>
  <si>
    <t>马宗喜</t>
  </si>
  <si>
    <t>宿德朋</t>
  </si>
  <si>
    <t>谭太琴</t>
  </si>
  <si>
    <t>杨利春</t>
  </si>
  <si>
    <t>马清婷</t>
  </si>
  <si>
    <t>李志刚</t>
  </si>
  <si>
    <t>5328-2800009459</t>
  </si>
  <si>
    <t>何碧燕</t>
  </si>
  <si>
    <t>李红美</t>
  </si>
  <si>
    <t>杨翠花</t>
  </si>
  <si>
    <t>刘昌棉</t>
  </si>
  <si>
    <t>靳宝叶</t>
  </si>
  <si>
    <t>5326-2628015749</t>
  </si>
  <si>
    <t>谢相艳</t>
  </si>
  <si>
    <t>尹菊翠</t>
  </si>
  <si>
    <t>张志</t>
  </si>
  <si>
    <t>虞宥洁</t>
  </si>
  <si>
    <t>许琼仙</t>
  </si>
  <si>
    <t>张洁涛</t>
  </si>
  <si>
    <t>5303-5032992779</t>
  </si>
  <si>
    <t>付文巧</t>
  </si>
  <si>
    <t>袁红青</t>
  </si>
  <si>
    <t>王月园</t>
  </si>
  <si>
    <t>蔡天华</t>
  </si>
  <si>
    <t>周继美</t>
  </si>
  <si>
    <t>黎静</t>
  </si>
  <si>
    <t>陈树琼</t>
  </si>
  <si>
    <t>张泽琴</t>
  </si>
  <si>
    <t>白秋黎</t>
  </si>
  <si>
    <t>李双美</t>
  </si>
  <si>
    <t>赵庆块</t>
  </si>
  <si>
    <t>陈元魁</t>
  </si>
  <si>
    <t>丁洁薇</t>
  </si>
  <si>
    <t>张立标</t>
  </si>
  <si>
    <t>张梦雪</t>
  </si>
  <si>
    <t>敖梅仙</t>
  </si>
  <si>
    <t>山在岑</t>
  </si>
  <si>
    <t>冷琼仙</t>
  </si>
  <si>
    <t>张丽芬</t>
  </si>
  <si>
    <t>施燕</t>
  </si>
  <si>
    <t>5325-2522008206</t>
  </si>
  <si>
    <t>高芳</t>
  </si>
  <si>
    <t>李亚君</t>
  </si>
  <si>
    <t>谢文崟</t>
  </si>
  <si>
    <t>许小敏</t>
  </si>
  <si>
    <t>代翠芬</t>
  </si>
  <si>
    <t>申家静</t>
  </si>
  <si>
    <t>七林卓玛</t>
  </si>
  <si>
    <t>董万户</t>
  </si>
  <si>
    <t>周开琼</t>
  </si>
  <si>
    <t>李彦堂</t>
  </si>
  <si>
    <t>戚院平</t>
  </si>
  <si>
    <t>王强</t>
  </si>
  <si>
    <t>康荣欣</t>
  </si>
  <si>
    <t>潘发珍</t>
  </si>
  <si>
    <t>李晗阳</t>
  </si>
  <si>
    <t>黄绍英</t>
  </si>
  <si>
    <t>王馨瑶</t>
  </si>
  <si>
    <t>孙晨光</t>
  </si>
  <si>
    <t>奚云华</t>
  </si>
  <si>
    <t>陈红彩</t>
  </si>
  <si>
    <t>朱映梅</t>
  </si>
  <si>
    <t>韦开梅</t>
  </si>
  <si>
    <t>5333-3325003758</t>
  </si>
  <si>
    <t>程清兰</t>
  </si>
  <si>
    <t>范贤文</t>
  </si>
  <si>
    <t>何小查</t>
  </si>
  <si>
    <t>刘骨所</t>
  </si>
  <si>
    <t>张媛</t>
  </si>
  <si>
    <t>龚光英</t>
  </si>
  <si>
    <t>胡焯程</t>
  </si>
  <si>
    <t>彭晓明</t>
  </si>
  <si>
    <t>尹坤惠</t>
  </si>
  <si>
    <t>汪丹</t>
  </si>
  <si>
    <t>苏平</t>
  </si>
  <si>
    <t>5304-5044403026</t>
  </si>
  <si>
    <t>普健玲</t>
  </si>
  <si>
    <t>蒋爱平</t>
  </si>
  <si>
    <t>刘武浩</t>
  </si>
  <si>
    <t>陈顺芬</t>
  </si>
  <si>
    <t>马庆伊</t>
  </si>
  <si>
    <t>杨冰</t>
  </si>
  <si>
    <t>杨恩连</t>
  </si>
  <si>
    <t>李鸿飞</t>
  </si>
  <si>
    <t>刘中群</t>
  </si>
  <si>
    <t>何天琪</t>
  </si>
  <si>
    <t>张汉杰</t>
  </si>
  <si>
    <t>赵春燕</t>
  </si>
  <si>
    <t>王兴香</t>
  </si>
  <si>
    <t>李春毅</t>
  </si>
  <si>
    <t>樊忠平</t>
  </si>
  <si>
    <t>秦顺丽</t>
  </si>
  <si>
    <t>李依蓉</t>
  </si>
  <si>
    <t>张妹</t>
  </si>
  <si>
    <t>5300-5001119030</t>
  </si>
  <si>
    <t>龚思升</t>
  </si>
  <si>
    <t>张凤花</t>
  </si>
  <si>
    <t>岩义列</t>
  </si>
  <si>
    <t>王雪莲</t>
  </si>
  <si>
    <t>苏贞</t>
  </si>
  <si>
    <t>5328-2822002651</t>
  </si>
  <si>
    <t>杨成高</t>
  </si>
  <si>
    <t>瓦龙会</t>
  </si>
  <si>
    <t>5303-0301112352</t>
  </si>
  <si>
    <t>戴丽娟</t>
  </si>
  <si>
    <t>周州</t>
  </si>
  <si>
    <t>夏显作</t>
  </si>
  <si>
    <t>刘关所</t>
  </si>
  <si>
    <t>樊礼</t>
  </si>
  <si>
    <t>杨正祥</t>
  </si>
  <si>
    <t>熊丹</t>
  </si>
  <si>
    <t>刘艺然</t>
  </si>
  <si>
    <t>段会仙</t>
  </si>
  <si>
    <t>王永清</t>
  </si>
  <si>
    <t>张东梅</t>
  </si>
  <si>
    <t>高峥静</t>
  </si>
  <si>
    <t>邓姣</t>
  </si>
  <si>
    <t>5306-0629007201</t>
  </si>
  <si>
    <t>周清军</t>
  </si>
  <si>
    <t>李丽林</t>
  </si>
  <si>
    <t>张艳波</t>
  </si>
  <si>
    <t>王宗祥</t>
  </si>
  <si>
    <t>任华舟</t>
  </si>
  <si>
    <t>应世权</t>
  </si>
  <si>
    <t>赵昌顺</t>
  </si>
  <si>
    <t>张云媛</t>
  </si>
  <si>
    <t>王春丽</t>
  </si>
  <si>
    <t>毕美秀</t>
  </si>
  <si>
    <t>杨才珍</t>
  </si>
  <si>
    <t>龚华</t>
  </si>
  <si>
    <t>5326-2626004797</t>
  </si>
  <si>
    <t>金星</t>
  </si>
  <si>
    <t>陈厚均</t>
  </si>
  <si>
    <t>马贤珍</t>
  </si>
  <si>
    <t>5306-0628006351</t>
  </si>
  <si>
    <t>陈正琴</t>
  </si>
  <si>
    <t>刘江海</t>
  </si>
  <si>
    <t>师兴明</t>
  </si>
  <si>
    <t>罗祖洪</t>
  </si>
  <si>
    <t>文燕</t>
  </si>
  <si>
    <t>虎非</t>
  </si>
  <si>
    <t>罗怀状</t>
  </si>
  <si>
    <t>刘作颖</t>
  </si>
  <si>
    <t>胡立民</t>
  </si>
  <si>
    <t>金慧</t>
  </si>
  <si>
    <t>杨国秀</t>
  </si>
  <si>
    <t>陈章麟</t>
  </si>
  <si>
    <t>陈子文</t>
  </si>
  <si>
    <t>张成飞</t>
  </si>
  <si>
    <t>张开二</t>
  </si>
  <si>
    <t>吉翠蓉</t>
  </si>
  <si>
    <t>朱天红</t>
  </si>
  <si>
    <t>张武艳</t>
  </si>
  <si>
    <t>李云瑞</t>
  </si>
  <si>
    <t>余继华</t>
  </si>
  <si>
    <t>5307-0724000041</t>
  </si>
  <si>
    <t>杨志</t>
  </si>
  <si>
    <t>东三益</t>
  </si>
  <si>
    <t>周群花</t>
  </si>
  <si>
    <t>余红卫</t>
  </si>
  <si>
    <t>邱自结</t>
  </si>
  <si>
    <t>周红利</t>
  </si>
  <si>
    <t>道先玲</t>
  </si>
  <si>
    <t>马德华</t>
  </si>
  <si>
    <t>王晶晶</t>
  </si>
  <si>
    <t>5303-0322002342</t>
  </si>
  <si>
    <t>周瑞</t>
  </si>
  <si>
    <t>5335-3523004665</t>
  </si>
  <si>
    <t>字国金</t>
  </si>
  <si>
    <t>曾华贵</t>
  </si>
  <si>
    <t>关红艳</t>
  </si>
  <si>
    <t>马茹瑰</t>
  </si>
  <si>
    <t>李先琴</t>
  </si>
  <si>
    <t>陈国财</t>
  </si>
  <si>
    <t>5327-2701028527</t>
  </si>
  <si>
    <t>张艳</t>
  </si>
  <si>
    <t>刘伟英</t>
  </si>
  <si>
    <t>杨建伟</t>
  </si>
  <si>
    <t>和万龙</t>
  </si>
  <si>
    <t>李文磊</t>
  </si>
  <si>
    <t>张洪彪</t>
  </si>
  <si>
    <t>杨美秀</t>
  </si>
  <si>
    <t>谢跃珍</t>
  </si>
  <si>
    <t>李焕</t>
  </si>
  <si>
    <t>5328-2801220349</t>
  </si>
  <si>
    <t>戚建梅</t>
  </si>
  <si>
    <t>何吉全</t>
  </si>
  <si>
    <t>阮开明</t>
  </si>
  <si>
    <t>李雪娇</t>
  </si>
  <si>
    <t>赵玲怡</t>
  </si>
  <si>
    <t>马艳红</t>
  </si>
  <si>
    <t>李彦茵</t>
  </si>
  <si>
    <t>陈子豪</t>
  </si>
  <si>
    <t>万丽</t>
  </si>
  <si>
    <t>陈桃花</t>
  </si>
  <si>
    <t>胥红梅</t>
  </si>
  <si>
    <t>孔婧</t>
  </si>
  <si>
    <t>岳华</t>
  </si>
  <si>
    <t>杨筛凤</t>
  </si>
  <si>
    <t>熊菊美</t>
  </si>
  <si>
    <t>肖阳</t>
  </si>
  <si>
    <t>吕恒杰</t>
  </si>
  <si>
    <t>彭焕英</t>
  </si>
  <si>
    <t>陆琳</t>
  </si>
  <si>
    <t>尤瑞芳</t>
  </si>
  <si>
    <t>石晓梅</t>
  </si>
  <si>
    <t>赵从伟</t>
  </si>
  <si>
    <t>5300-0000820472</t>
  </si>
  <si>
    <t>王大林</t>
  </si>
  <si>
    <t>穆贵敏</t>
  </si>
  <si>
    <t>程小淑</t>
  </si>
  <si>
    <t>张兴凤</t>
  </si>
  <si>
    <t>5300-0000075724</t>
  </si>
  <si>
    <t>秦涛</t>
  </si>
  <si>
    <t>黄兴华</t>
  </si>
  <si>
    <t>赵丽琴</t>
  </si>
  <si>
    <t>陈巧</t>
  </si>
  <si>
    <t>和昊阳</t>
  </si>
  <si>
    <t>和成亮</t>
  </si>
  <si>
    <t>杨永华</t>
  </si>
  <si>
    <t>王功庆</t>
  </si>
  <si>
    <t>黄以佳</t>
  </si>
  <si>
    <t>张卫</t>
  </si>
  <si>
    <t>陈晓俐</t>
  </si>
  <si>
    <t>王彩琼</t>
  </si>
  <si>
    <t>林冬霞</t>
  </si>
  <si>
    <t>陆忠妹</t>
  </si>
  <si>
    <t>赵攀</t>
  </si>
  <si>
    <t>赵霖</t>
  </si>
  <si>
    <t>文娇</t>
  </si>
  <si>
    <t>5325-2527024706</t>
  </si>
  <si>
    <t>赵露</t>
  </si>
  <si>
    <t>陈凤美</t>
  </si>
  <si>
    <t>郑雅婧</t>
  </si>
  <si>
    <t>何云徽</t>
  </si>
  <si>
    <t>SR17071100010561</t>
  </si>
  <si>
    <t>OR17071100162721</t>
  </si>
  <si>
    <t>SR17071100010563</t>
  </si>
  <si>
    <t>OR17071100162738</t>
  </si>
  <si>
    <t>SR17071100010564</t>
  </si>
  <si>
    <t>OR17071100162752</t>
  </si>
  <si>
    <t>SR17071100010568</t>
  </si>
  <si>
    <t>OR17071100163176</t>
  </si>
  <si>
    <t>SR17071100010577</t>
  </si>
  <si>
    <t>OR17071100163521</t>
  </si>
  <si>
    <t>SR17071100010578</t>
  </si>
  <si>
    <t>OR17071100163542</t>
  </si>
  <si>
    <t>SR17071100010580</t>
  </si>
  <si>
    <t>OR17071100163560</t>
  </si>
  <si>
    <t>SR17071100010588</t>
  </si>
  <si>
    <t>OR17071100163761</t>
  </si>
  <si>
    <t>SR17071100010599</t>
  </si>
  <si>
    <t>OR17071100164006</t>
  </si>
  <si>
    <t>SR17071100010600</t>
  </si>
  <si>
    <t>OR17071100164076</t>
  </si>
  <si>
    <t>SR17071100010601</t>
  </si>
  <si>
    <t>OR17071100164080</t>
  </si>
  <si>
    <t>SR17071100010609</t>
  </si>
  <si>
    <t>OR17071100164143</t>
  </si>
  <si>
    <t>SR17071100010615</t>
  </si>
  <si>
    <t>OR17071100164218</t>
  </si>
  <si>
    <t>SR17071100010636</t>
  </si>
  <si>
    <t>OR17071100164395</t>
  </si>
  <si>
    <t>SR17071100010618</t>
  </si>
  <si>
    <t>OR17071100164238</t>
  </si>
  <si>
    <t>SR17071100010625</t>
  </si>
  <si>
    <t>OR17071100164310</t>
  </si>
  <si>
    <t>SR17071100010630</t>
  </si>
  <si>
    <t>OR17071100164335</t>
  </si>
  <si>
    <t>SR17071100010649</t>
  </si>
  <si>
    <t>OR17071100164484</t>
  </si>
  <si>
    <t>SR17071100010651</t>
  </si>
  <si>
    <t>OR17071100164508</t>
  </si>
  <si>
    <t>SR17071100010634</t>
  </si>
  <si>
    <t>OR17071100164380</t>
  </si>
  <si>
    <t>SR17071100010655</t>
  </si>
  <si>
    <t>OR17071100164585</t>
  </si>
  <si>
    <t>SR17071100010670</t>
  </si>
  <si>
    <t>OR17071100164674</t>
  </si>
  <si>
    <t>SR17071100010653</t>
  </si>
  <si>
    <t>OR17071100164566</t>
  </si>
  <si>
    <t>SR17071100010666</t>
  </si>
  <si>
    <t>OR17071100164666</t>
  </si>
  <si>
    <t>SR17071100010674</t>
  </si>
  <si>
    <t>OR17071100164752</t>
  </si>
  <si>
    <t>SR17071100010678</t>
  </si>
  <si>
    <t>OR17071100164785</t>
  </si>
  <si>
    <t>SR17071100010692</t>
  </si>
  <si>
    <t>OR17071100164873</t>
  </si>
  <si>
    <t>SR17071100010699</t>
  </si>
  <si>
    <t>OR17071100164899</t>
  </si>
  <si>
    <t>SR17071100010680</t>
  </si>
  <si>
    <t>OR17071100164821</t>
  </si>
  <si>
    <t>SR17071100010683</t>
  </si>
  <si>
    <t>OR17071100164835</t>
  </si>
  <si>
    <t>SR17071100010707</t>
  </si>
  <si>
    <t>OR17071100164934</t>
  </si>
  <si>
    <t>SR17071100010708</t>
  </si>
  <si>
    <t>OR17071100164939</t>
  </si>
  <si>
    <t>SR17071100010690</t>
  </si>
  <si>
    <t>OR17071100164866</t>
  </si>
  <si>
    <t>SR17071100010715</t>
  </si>
  <si>
    <t>OR17071100164960</t>
  </si>
  <si>
    <t>SR17071100010696</t>
  </si>
  <si>
    <t>OR17071100164892</t>
  </si>
  <si>
    <t>SR17071100010697</t>
  </si>
  <si>
    <t>OR17071100164895</t>
  </si>
  <si>
    <t>SR17071100010698</t>
  </si>
  <si>
    <t>OR17071100164898</t>
  </si>
  <si>
    <t>SR17071100010714</t>
  </si>
  <si>
    <t>OR17071100164958</t>
  </si>
  <si>
    <t>SR17071100010719</t>
  </si>
  <si>
    <t>OR17071100165000</t>
  </si>
  <si>
    <t>SR17071100010720</t>
  </si>
  <si>
    <t>OR17071100165002</t>
  </si>
  <si>
    <t>SR17071100010721</t>
  </si>
  <si>
    <t>OR17071100165012</t>
  </si>
  <si>
    <t>SR17071100010729</t>
  </si>
  <si>
    <t>OR17071100165042</t>
  </si>
  <si>
    <t>SR17071100010730</t>
  </si>
  <si>
    <t>OR17071100165044</t>
  </si>
  <si>
    <t>SR17071100010739</t>
  </si>
  <si>
    <t>OR17071100165082</t>
  </si>
  <si>
    <t>SR17071100010745</t>
  </si>
  <si>
    <t>OR17071100165111</t>
  </si>
  <si>
    <t>SR17071100010752</t>
  </si>
  <si>
    <t>OR17071100165157</t>
  </si>
  <si>
    <t>SR17071100010754</t>
  </si>
  <si>
    <t>OR17071100165161</t>
  </si>
  <si>
    <t>SR17071100010761</t>
  </si>
  <si>
    <t>OR17071100165197</t>
  </si>
  <si>
    <t>SR17071100010763</t>
  </si>
  <si>
    <t>OR17071100165208</t>
  </si>
  <si>
    <t>SR17071100010765</t>
  </si>
  <si>
    <t>OR17071100165248</t>
  </si>
  <si>
    <t>SR17071100010769</t>
  </si>
  <si>
    <t>OR17071100165326</t>
  </si>
  <si>
    <t>SR17071100010781</t>
  </si>
  <si>
    <t>OR17071100165500</t>
  </si>
  <si>
    <t>SR17071100010789</t>
  </si>
  <si>
    <t>OR17071100165599</t>
  </si>
  <si>
    <t>SR17071100010790</t>
  </si>
  <si>
    <t>OR17071100165604</t>
  </si>
  <si>
    <t>SR17071100010794</t>
  </si>
  <si>
    <t>OR17071100165633</t>
  </si>
  <si>
    <t>SR17071100010796</t>
  </si>
  <si>
    <t>OR17071100165639</t>
  </si>
  <si>
    <t>SR17071100010797</t>
  </si>
  <si>
    <t>OR17071100165645</t>
  </si>
  <si>
    <t>SR17071100010810</t>
  </si>
  <si>
    <t>OR17071100165733</t>
  </si>
  <si>
    <t>SR17071100010817</t>
  </si>
  <si>
    <t>OR17071100165772</t>
  </si>
  <si>
    <t>SR17071100010820</t>
  </si>
  <si>
    <t>OR17071100165784</t>
  </si>
  <si>
    <t>SR17071100010825</t>
  </si>
  <si>
    <t>OR17071100165808</t>
  </si>
  <si>
    <t>SR17071100010828</t>
  </si>
  <si>
    <t>OR17071100165827</t>
  </si>
  <si>
    <t>SR17071100010829</t>
  </si>
  <si>
    <t>OR17071100165830</t>
  </si>
  <si>
    <t>SR17071100010830</t>
  </si>
  <si>
    <t>OR17071100165836</t>
  </si>
  <si>
    <t>SR17071100010840</t>
  </si>
  <si>
    <t>OR17071100165895</t>
  </si>
  <si>
    <t>SR17071100010849</t>
  </si>
  <si>
    <t>OR17071100165939</t>
  </si>
  <si>
    <t>SR17071100010863</t>
  </si>
  <si>
    <t>OR17071100166014</t>
  </si>
  <si>
    <t>SR17071100010867</t>
  </si>
  <si>
    <t>OR17071100166044</t>
  </si>
  <si>
    <t>SR17071100010871</t>
  </si>
  <si>
    <t>OR17071100166068</t>
  </si>
  <si>
    <t>SR17071100010877</t>
  </si>
  <si>
    <t>OR17071100166125</t>
  </si>
  <si>
    <t>SR17071100010883</t>
  </si>
  <si>
    <t>OR17071100166145</t>
  </si>
  <si>
    <t>SR17071100010887</t>
  </si>
  <si>
    <t>OR17071100166164</t>
  </si>
  <si>
    <t>SR17071100010892</t>
  </si>
  <si>
    <t>OR17071100166186</t>
  </si>
  <si>
    <t>SR17071100010898</t>
  </si>
  <si>
    <t>OR17071100166206</t>
  </si>
  <si>
    <t>SR17071100010906</t>
  </si>
  <si>
    <t>OR17071100166243</t>
  </si>
  <si>
    <t>SR17071100010907</t>
  </si>
  <si>
    <t>OR17071100166250</t>
  </si>
  <si>
    <t>SR17071100010914</t>
  </si>
  <si>
    <t>OR17071100166293</t>
  </si>
  <si>
    <t>SR17071100010917</t>
  </si>
  <si>
    <t>OR17071100166306</t>
  </si>
  <si>
    <t>SR17071100010924</t>
  </si>
  <si>
    <t>OR17071100166347</t>
  </si>
  <si>
    <t>SR17071100010930</t>
  </si>
  <si>
    <t>OR17071100166382</t>
  </si>
  <si>
    <t>SR17071100010935</t>
  </si>
  <si>
    <t>OR17071100166391</t>
  </si>
  <si>
    <t>SR17071100010939</t>
  </si>
  <si>
    <t>OR17071100166402</t>
  </si>
  <si>
    <t>SR17071100010943</t>
  </si>
  <si>
    <t>OR17071100166420</t>
  </si>
  <si>
    <t>SR17071100010944</t>
  </si>
  <si>
    <t>OR17071100166423</t>
  </si>
  <si>
    <t>SR17071100010961</t>
  </si>
  <si>
    <t>OR17071100166484</t>
  </si>
  <si>
    <t>SR17071200010972</t>
  </si>
  <si>
    <t>OR17071200166615</t>
  </si>
  <si>
    <t>SR17071200010976</t>
  </si>
  <si>
    <t>OR17071200166961</t>
  </si>
  <si>
    <t>SR17071200010978</t>
  </si>
  <si>
    <t>OR17071200167100</t>
  </si>
  <si>
    <t>SR17071200010984</t>
  </si>
  <si>
    <t>OR17071200167337</t>
  </si>
  <si>
    <t>SR17071200010990</t>
  </si>
  <si>
    <t>OR17071200167529</t>
  </si>
  <si>
    <t>SR17071200010997</t>
  </si>
  <si>
    <t>OR17071200167607</t>
  </si>
  <si>
    <t>SR17071200010998</t>
  </si>
  <si>
    <t>OR17071200167608</t>
  </si>
  <si>
    <t>SR17071200011006</t>
  </si>
  <si>
    <t>OR17071200167686</t>
  </si>
  <si>
    <t>SR17071200011009</t>
  </si>
  <si>
    <t>OR17071200167723</t>
  </si>
  <si>
    <t>SR17071200011019</t>
  </si>
  <si>
    <t>OR17071200167826</t>
  </si>
  <si>
    <t>SR17071200011023</t>
  </si>
  <si>
    <t>OR17071200167894</t>
  </si>
  <si>
    <t>SR17071200011037</t>
  </si>
  <si>
    <t>OR17071200167990</t>
  </si>
  <si>
    <t>SR17071200011038</t>
  </si>
  <si>
    <t>OR17071200167996</t>
  </si>
  <si>
    <t>SR17071200011040</t>
  </si>
  <si>
    <t>OR17071200168006</t>
  </si>
  <si>
    <t>SR17071200011045</t>
  </si>
  <si>
    <t>OR17071200168050</t>
  </si>
  <si>
    <t>SR17071200011048</t>
  </si>
  <si>
    <t>OR17071200168086</t>
  </si>
  <si>
    <t>SR17071200011071</t>
  </si>
  <si>
    <t>OR17071200168225</t>
  </si>
  <si>
    <t>SR17071200011075</t>
  </si>
  <si>
    <t>OR17071200168303</t>
  </si>
  <si>
    <t>SR17071200011081</t>
  </si>
  <si>
    <t>OR17071200168354</t>
  </si>
  <si>
    <t>SR17071200011094</t>
  </si>
  <si>
    <t>OR17071200168463</t>
  </si>
  <si>
    <t>SR17071200011100</t>
  </si>
  <si>
    <t>OR17071200168505</t>
  </si>
  <si>
    <t>SR17071200011105</t>
  </si>
  <si>
    <t>OR17071200168516</t>
  </si>
  <si>
    <t>SR17071200011121</t>
  </si>
  <si>
    <t>OR17071200168607</t>
  </si>
  <si>
    <t>SR17071200011124</t>
  </si>
  <si>
    <t>OR17071200168621</t>
  </si>
  <si>
    <t>SR17071200011130</t>
  </si>
  <si>
    <t>OR17071200168653</t>
  </si>
  <si>
    <t>SR17071200011131</t>
  </si>
  <si>
    <t>OR17071200168660</t>
  </si>
  <si>
    <t>SR17071200011132</t>
  </si>
  <si>
    <t>OR17071200168664</t>
  </si>
  <si>
    <t>SR17071200011134</t>
  </si>
  <si>
    <t>OR17071200168671</t>
  </si>
  <si>
    <t>SR17071200011136</t>
  </si>
  <si>
    <t>OR17071200168679</t>
  </si>
  <si>
    <t>SR17071200011141</t>
  </si>
  <si>
    <t>OR17071200168704</t>
  </si>
  <si>
    <t>SR17071200011144</t>
  </si>
  <si>
    <t>OR17071200168712</t>
  </si>
  <si>
    <t>SR17071200011145</t>
  </si>
  <si>
    <t>OR17071200168714</t>
  </si>
  <si>
    <t>SR17071200011151</t>
  </si>
  <si>
    <t>OR17071200168752</t>
  </si>
  <si>
    <t>SR17071200011154</t>
  </si>
  <si>
    <t>OR17071200168799</t>
  </si>
  <si>
    <t>SR17071200011155</t>
  </si>
  <si>
    <t>OR17071200168802</t>
  </si>
  <si>
    <t>SR17071200011156</t>
  </si>
  <si>
    <t>OR17071200168814</t>
  </si>
  <si>
    <t>SR17071200011157</t>
  </si>
  <si>
    <t>OR17071200168815</t>
  </si>
  <si>
    <t>SR17071200011158</t>
  </si>
  <si>
    <t>OR17071200168828</t>
  </si>
  <si>
    <t>SR17071200011165</t>
  </si>
  <si>
    <t>OR17071200168891</t>
  </si>
  <si>
    <t>SR17071200011167</t>
  </si>
  <si>
    <t>OR17071200168926</t>
  </si>
  <si>
    <t>SR17071200011173</t>
  </si>
  <si>
    <t>OR17071200169062</t>
  </si>
  <si>
    <t>SR17071200011183</t>
  </si>
  <si>
    <t>OR17071200169157</t>
  </si>
  <si>
    <t>SR17071200011185</t>
  </si>
  <si>
    <t>OR17071200169161</t>
  </si>
  <si>
    <t>SR17071200011191</t>
  </si>
  <si>
    <t>OR17071200169199</t>
  </si>
  <si>
    <t>SR17071200011193</t>
  </si>
  <si>
    <t>OR17071200169241</t>
  </si>
  <si>
    <t>SR17071200011194</t>
  </si>
  <si>
    <t>OR17071200169261</t>
  </si>
  <si>
    <t>SR17071200011195</t>
  </si>
  <si>
    <t>OR17071200169283</t>
  </si>
  <si>
    <t>SR17071200011196</t>
  </si>
  <si>
    <t>OR17071200169287</t>
  </si>
  <si>
    <t>SR17071200011210</t>
  </si>
  <si>
    <t>OR17071200169360</t>
  </si>
  <si>
    <t>SR17071200011237</t>
  </si>
  <si>
    <t>OR17071200169503</t>
  </si>
  <si>
    <t>SR17071200011241</t>
  </si>
  <si>
    <t>OR17071200169530</t>
  </si>
  <si>
    <t>SR17071200011242</t>
  </si>
  <si>
    <t>OR17071200169532</t>
  </si>
  <si>
    <t>SR17071200011255</t>
  </si>
  <si>
    <t>OR17071200169581</t>
  </si>
  <si>
    <t>SR17071200011272</t>
  </si>
  <si>
    <t>OR17071200169694</t>
  </si>
  <si>
    <t>SR17071200011273</t>
  </si>
  <si>
    <t>OR17071200169696</t>
  </si>
  <si>
    <t>SR17071200011285</t>
  </si>
  <si>
    <t>OR17071200169740</t>
  </si>
  <si>
    <t>SR17071200011286</t>
  </si>
  <si>
    <t>OR17071200169743</t>
  </si>
  <si>
    <t>SR17071200011303</t>
  </si>
  <si>
    <t>OR17071200169833</t>
  </si>
  <si>
    <t>SR17071200011310</t>
  </si>
  <si>
    <t>OR17071200169871</t>
  </si>
  <si>
    <t>SR17071200011312</t>
  </si>
  <si>
    <t>OR17071200169875</t>
  </si>
  <si>
    <t>SR17071200011316</t>
  </si>
  <si>
    <t>OR17071200169905</t>
  </si>
  <si>
    <t>SR17071200011321</t>
  </si>
  <si>
    <t>OR17071200169948</t>
  </si>
  <si>
    <t>SR17071200011324</t>
  </si>
  <si>
    <t>OR17071200169959</t>
  </si>
  <si>
    <t>SR17071200011326</t>
  </si>
  <si>
    <t>OR17071200169962</t>
  </si>
  <si>
    <t>SR17071200011335</t>
  </si>
  <si>
    <t>OR17071200169990</t>
  </si>
  <si>
    <t>SR17071200011337</t>
  </si>
  <si>
    <t>OR17071200169996</t>
  </si>
  <si>
    <t>SR17071200011341</t>
  </si>
  <si>
    <t>OR17071200170008</t>
  </si>
  <si>
    <t>SR17071200011343</t>
  </si>
  <si>
    <t>OR17071200170023</t>
  </si>
  <si>
    <t>SR17071300011362</t>
  </si>
  <si>
    <t>OR17071300170206</t>
  </si>
  <si>
    <t>SR17071300011363</t>
  </si>
  <si>
    <t>OR17071300170226</t>
  </si>
  <si>
    <t>SR17071300011374</t>
  </si>
  <si>
    <t>OR17071300170962</t>
  </si>
  <si>
    <t>SR17071300011385</t>
  </si>
  <si>
    <t>OR17071300171240</t>
  </si>
  <si>
    <t>SR17071300011388</t>
  </si>
  <si>
    <t>OR17071300171276</t>
  </si>
  <si>
    <t>SR17071300011390</t>
  </si>
  <si>
    <t>OR17071300171308</t>
  </si>
  <si>
    <t>SR17071300011394</t>
  </si>
  <si>
    <t>OR17071300171429</t>
  </si>
  <si>
    <t>SR17071300011411</t>
  </si>
  <si>
    <t>OR17071300171691</t>
  </si>
  <si>
    <t>SR17071300011417</t>
  </si>
  <si>
    <t>OR17071300171822</t>
  </si>
  <si>
    <t>SR17071300011423</t>
  </si>
  <si>
    <t>OR17071300171908</t>
  </si>
  <si>
    <t>SR17071300011426</t>
  </si>
  <si>
    <t>OR17071300171921</t>
  </si>
  <si>
    <t>SR17071300011428</t>
  </si>
  <si>
    <t>OR17071300171945</t>
  </si>
  <si>
    <t>SR17071300011435</t>
  </si>
  <si>
    <t>OR17071300172063</t>
  </si>
  <si>
    <t>SR17071300011436</t>
  </si>
  <si>
    <t>OR17071300172066</t>
  </si>
  <si>
    <t>SR17071300011440</t>
  </si>
  <si>
    <t>OR17071300172079</t>
  </si>
  <si>
    <t>SR17071300011442</t>
  </si>
  <si>
    <t>OR17071300172090</t>
  </si>
  <si>
    <t>SR17071300011449</t>
  </si>
  <si>
    <t>OR17071300172132</t>
  </si>
  <si>
    <t>SR17071300011455</t>
  </si>
  <si>
    <t>OR17071300172167</t>
  </si>
  <si>
    <t>SR17071300011458</t>
  </si>
  <si>
    <t>OR17071300172175</t>
  </si>
  <si>
    <t>SR17071300011459</t>
  </si>
  <si>
    <t>OR17071300172177</t>
  </si>
  <si>
    <t>SR17071300011461</t>
  </si>
  <si>
    <t>OR17071300172180</t>
  </si>
  <si>
    <t>SR17071300011466</t>
  </si>
  <si>
    <t>OR17071300172233</t>
  </si>
  <si>
    <t>SR17071300011469</t>
  </si>
  <si>
    <t>OR17071300172296</t>
  </si>
  <si>
    <t>SR17071300011483</t>
  </si>
  <si>
    <t>OR17071300172389</t>
  </si>
  <si>
    <t>SR17071300011497</t>
  </si>
  <si>
    <t>OR17071300172435</t>
  </si>
  <si>
    <t>SR17071300011498</t>
  </si>
  <si>
    <t>OR17071300172439</t>
  </si>
  <si>
    <t>SR17071300011500</t>
  </si>
  <si>
    <t>OR17071300172450</t>
  </si>
  <si>
    <t>SR17071300011505</t>
  </si>
  <si>
    <t>OR17071300172485</t>
  </si>
  <si>
    <t>SR17071300011507</t>
  </si>
  <si>
    <t>OR17071300172496</t>
  </si>
  <si>
    <t>SR17071300011509</t>
  </si>
  <si>
    <t>OR17071300172500</t>
  </si>
  <si>
    <t>SR17071300011512</t>
  </si>
  <si>
    <t>OR17071300172518</t>
  </si>
  <si>
    <t>SR17071300011525</t>
  </si>
  <si>
    <t>OR17071300172551</t>
  </si>
  <si>
    <t>SR17071300011526</t>
  </si>
  <si>
    <t>OR17071300172552</t>
  </si>
  <si>
    <t>SR17071300011528</t>
  </si>
  <si>
    <t>OR17071300172559</t>
  </si>
  <si>
    <t>SR17071300011529</t>
  </si>
  <si>
    <t>OR17071300172561</t>
  </si>
  <si>
    <t>SR17071300011530</t>
  </si>
  <si>
    <t>OR17071300172565</t>
  </si>
  <si>
    <t>SR17071300011534</t>
  </si>
  <si>
    <t>OR17071300172585</t>
  </si>
  <si>
    <t>SR17071300011546</t>
  </si>
  <si>
    <t>OR17071300172665</t>
  </si>
  <si>
    <t>SR17071300011553</t>
  </si>
  <si>
    <t>OR17071300172719</t>
  </si>
  <si>
    <t>SR17071300011564</t>
  </si>
  <si>
    <t>OR17071300172908</t>
  </si>
  <si>
    <t>SR17071300011568</t>
  </si>
  <si>
    <t>OR17071300172956</t>
  </si>
  <si>
    <t>SR17071300011569</t>
  </si>
  <si>
    <t>OR17071300172971</t>
  </si>
  <si>
    <t>SR17071300011577</t>
  </si>
  <si>
    <t>OR17071300173047</t>
  </si>
  <si>
    <t>SR17071300011580</t>
  </si>
  <si>
    <t>OR17071300173067</t>
  </si>
  <si>
    <t>SR17071300011582</t>
  </si>
  <si>
    <t>OR17071300173071</t>
  </si>
  <si>
    <t>SR17071300011588</t>
  </si>
  <si>
    <t>OR17071300173096</t>
  </si>
  <si>
    <t>SR17071300011589</t>
  </si>
  <si>
    <t>OR17071300173097</t>
  </si>
  <si>
    <t>SR17071300011598</t>
  </si>
  <si>
    <t>OR17071300173237</t>
  </si>
  <si>
    <t>SR17071300011607</t>
  </si>
  <si>
    <t>OR17071300173271</t>
  </si>
  <si>
    <t>SR17071300011610</t>
  </si>
  <si>
    <t>OR17071300173284</t>
  </si>
  <si>
    <t>SR17071300011616</t>
  </si>
  <si>
    <t>OR17071300173329</t>
  </si>
  <si>
    <t>SR17071300011617</t>
  </si>
  <si>
    <t>OR17071300173350</t>
  </si>
  <si>
    <t>SR17071300011621</t>
  </si>
  <si>
    <t>OR17071300173361</t>
  </si>
  <si>
    <t>SR17071300011629</t>
  </si>
  <si>
    <t>OR17071300173430</t>
  </si>
  <si>
    <t>SR17071300011630</t>
  </si>
  <si>
    <t>OR17071300173442</t>
  </si>
  <si>
    <t>SR17071300011649</t>
  </si>
  <si>
    <t>OR17071300173572</t>
  </si>
  <si>
    <t>SR17071300011654</t>
  </si>
  <si>
    <t>OR17071300173591</t>
  </si>
  <si>
    <t>SR17071300011657</t>
  </si>
  <si>
    <t>OR17071300173616</t>
  </si>
  <si>
    <t>SR17071300011658</t>
  </si>
  <si>
    <t>OR17071300173630</t>
  </si>
  <si>
    <t>SR17071300011663</t>
  </si>
  <si>
    <t>OR17071300173656</t>
  </si>
  <si>
    <t>SR17071300011672</t>
  </si>
  <si>
    <t>OR17071300173743</t>
  </si>
  <si>
    <t>SR17071300011680</t>
  </si>
  <si>
    <t>OR17071300173781</t>
  </si>
  <si>
    <t>SR17071300011694</t>
  </si>
  <si>
    <t>OR17071300173874</t>
  </si>
  <si>
    <t>SR17071300011709</t>
  </si>
  <si>
    <t>OR17071300173988</t>
  </si>
  <si>
    <t>SR17071300011711</t>
  </si>
  <si>
    <t>OR17071300173992</t>
  </si>
  <si>
    <t>SR17071300011721</t>
  </si>
  <si>
    <t>OR17071300174045</t>
  </si>
  <si>
    <t>SR17071300011722</t>
  </si>
  <si>
    <t>OR17071300174048</t>
  </si>
  <si>
    <t>SR17071300011724</t>
  </si>
  <si>
    <t>OR17071300174055</t>
  </si>
  <si>
    <t>SR17071300011734</t>
  </si>
  <si>
    <t>OR17071300174119</t>
  </si>
  <si>
    <t>SR17071300011742</t>
  </si>
  <si>
    <t>OR17071300174154</t>
  </si>
  <si>
    <t>SR17071300011757</t>
  </si>
  <si>
    <t>OR17071300174193</t>
  </si>
  <si>
    <t>SR17071300011758</t>
  </si>
  <si>
    <t>OR17071300174194</t>
  </si>
  <si>
    <t>SR17071300011759</t>
  </si>
  <si>
    <t>OR17071300174203</t>
  </si>
  <si>
    <t>SR17071400011783</t>
  </si>
  <si>
    <t>OR17071400174589</t>
  </si>
  <si>
    <t>SR17071400011784</t>
  </si>
  <si>
    <t>OR17071400174624</t>
  </si>
  <si>
    <t>SR17071400011788</t>
  </si>
  <si>
    <t>OR17071400174707</t>
  </si>
  <si>
    <t>SR17071400011798</t>
  </si>
  <si>
    <t>OR17071400174901</t>
  </si>
  <si>
    <t>SR17071400011809</t>
  </si>
  <si>
    <t>OR17071400175132</t>
  </si>
  <si>
    <t>SR17071400011810</t>
  </si>
  <si>
    <t>OR17071400175162</t>
  </si>
  <si>
    <t>SR17071400011815</t>
  </si>
  <si>
    <t>OR17071400175198</t>
  </si>
  <si>
    <t>SR17071400011818</t>
  </si>
  <si>
    <t>OR17071400175211</t>
  </si>
  <si>
    <t>SR17071400011821</t>
  </si>
  <si>
    <t>OR17071400175222</t>
  </si>
  <si>
    <t>SR17071400011824</t>
  </si>
  <si>
    <t>OR17071400175248</t>
  </si>
  <si>
    <t>SR17071400011828</t>
  </si>
  <si>
    <t>OR17071400175308</t>
  </si>
  <si>
    <t>SR17071400011831</t>
  </si>
  <si>
    <t>OR17071400175323</t>
  </si>
  <si>
    <t>SR17071400011832</t>
  </si>
  <si>
    <t>OR17071400175344</t>
  </si>
  <si>
    <t>SR17071400011834</t>
  </si>
  <si>
    <t>OR17071400175360</t>
  </si>
  <si>
    <t>SR17071400011838</t>
  </si>
  <si>
    <t>OR17071400175382</t>
  </si>
  <si>
    <t>SR17071400011839</t>
  </si>
  <si>
    <t>OR17071400175392</t>
  </si>
  <si>
    <t>SR17071400011840</t>
  </si>
  <si>
    <t>OR17071400175399</t>
  </si>
  <si>
    <t>SR17071400011846</t>
  </si>
  <si>
    <t>OR17071400175446</t>
  </si>
  <si>
    <t>SR17071400011845</t>
  </si>
  <si>
    <t>OR17071400175444</t>
  </si>
  <si>
    <t>SR17071400011847</t>
  </si>
  <si>
    <t>OR17071400175465</t>
  </si>
  <si>
    <t>SR17071400011849</t>
  </si>
  <si>
    <t>OR17071400175496</t>
  </si>
  <si>
    <t>SR17071400011850</t>
  </si>
  <si>
    <t>OR17071400175501</t>
  </si>
  <si>
    <t>SR17071400011852</t>
  </si>
  <si>
    <t>OR17071400175541</t>
  </si>
  <si>
    <t>SR17071400011855</t>
  </si>
  <si>
    <t>OR17071400175573</t>
  </si>
  <si>
    <t>SR17071400011859</t>
  </si>
  <si>
    <t>OR17071400175620</t>
  </si>
  <si>
    <t>SR17071400011862</t>
  </si>
  <si>
    <t>OR17071400175629</t>
  </si>
  <si>
    <t>SR17071400011869</t>
  </si>
  <si>
    <t>OR17071400175689</t>
  </si>
  <si>
    <t>SR17071400011871</t>
  </si>
  <si>
    <t>OR17071400175696</t>
  </si>
  <si>
    <t>SR17071400011875</t>
  </si>
  <si>
    <t>OR17071400175712</t>
  </si>
  <si>
    <t>SR17071400011880</t>
  </si>
  <si>
    <t>OR17071400175752</t>
  </si>
  <si>
    <t>SR17071400011881</t>
  </si>
  <si>
    <t>OR17071400175754</t>
  </si>
  <si>
    <t>E</t>
  </si>
  <si>
    <t>SR17071400011888</t>
  </si>
  <si>
    <t>OR17071400175776</t>
  </si>
  <si>
    <t>SR17071400011889</t>
  </si>
  <si>
    <t>OR17071400175778</t>
  </si>
  <si>
    <t>SR17071400011892</t>
  </si>
  <si>
    <t>OR17071400175825</t>
  </si>
  <si>
    <t>SR17071400011895</t>
  </si>
  <si>
    <t>OR17071400175831</t>
  </si>
  <si>
    <t>SR17071400011899</t>
  </si>
  <si>
    <t>OR17071400175847</t>
  </si>
  <si>
    <t>SR17071400011904</t>
  </si>
  <si>
    <t>OR17071400175867</t>
  </si>
  <si>
    <t>SR17071400011907</t>
  </si>
  <si>
    <t>OR17071400175892</t>
  </si>
  <si>
    <t>SR17071400011908</t>
  </si>
  <si>
    <t>OR17071400175908</t>
  </si>
  <si>
    <t>SR17071400011913</t>
  </si>
  <si>
    <t>OR17071400175923</t>
  </si>
  <si>
    <t>SR17071400011923</t>
  </si>
  <si>
    <t>OR17071400175958</t>
  </si>
  <si>
    <t>SR17071400011924</t>
  </si>
  <si>
    <t>OR17071400175959</t>
  </si>
  <si>
    <t>SR17071400011927</t>
  </si>
  <si>
    <t>OR17071400175973</t>
  </si>
  <si>
    <t>SR17071400011928</t>
  </si>
  <si>
    <t>OR17071400175975</t>
  </si>
  <si>
    <t>SR17071400011932</t>
  </si>
  <si>
    <t>OR17071400175981</t>
  </si>
  <si>
    <t>SR17071400011936</t>
  </si>
  <si>
    <t>OR17071400176035</t>
  </si>
  <si>
    <t>SR17071400011948</t>
  </si>
  <si>
    <t>OR17071400176091</t>
  </si>
  <si>
    <t>SR17071400011957</t>
  </si>
  <si>
    <t>OR17071400176126</t>
  </si>
  <si>
    <t>SR17071400011959</t>
  </si>
  <si>
    <t>OR17071400176133</t>
  </si>
  <si>
    <t>SR17071400011961</t>
  </si>
  <si>
    <t>OR17071400176139</t>
  </si>
  <si>
    <t>SR17071400011971</t>
  </si>
  <si>
    <t>OR17071400176172</t>
  </si>
  <si>
    <t>SR17071400011970</t>
  </si>
  <si>
    <t>OR17071400176171</t>
  </si>
  <si>
    <t>SR17071400011973</t>
  </si>
  <si>
    <t>OR17071400176183</t>
  </si>
  <si>
    <t>SR17071400011977</t>
  </si>
  <si>
    <t>OR17071400176203</t>
  </si>
  <si>
    <t>SR17071400011978</t>
  </si>
  <si>
    <t>OR17071400176206</t>
  </si>
  <si>
    <t>SR17071400012007</t>
  </si>
  <si>
    <t>OR17071400176432</t>
  </si>
  <si>
    <t>SR17071400012018</t>
  </si>
  <si>
    <t>OR17071400176497</t>
  </si>
  <si>
    <t>SR17071400012020</t>
  </si>
  <si>
    <t>OR17071400176521</t>
  </si>
  <si>
    <t>SR17071400012022</t>
  </si>
  <si>
    <t>OR17071400176534</t>
  </si>
  <si>
    <t>SR17071400012027</t>
  </si>
  <si>
    <t>OR17071400176567</t>
  </si>
  <si>
    <t>SR17071400012048</t>
  </si>
  <si>
    <t>OR17071400176666</t>
  </si>
  <si>
    <t>SR17071400012051</t>
  </si>
  <si>
    <t>OR17071400176683</t>
  </si>
  <si>
    <t>SR17071400012052</t>
  </si>
  <si>
    <t>OR17071400176694</t>
  </si>
  <si>
    <t>SR17071400012053</t>
  </si>
  <si>
    <t>OR17071400176697</t>
  </si>
  <si>
    <t>SR17071400012057</t>
  </si>
  <si>
    <t>OR17071400176726</t>
  </si>
  <si>
    <t>SR17071400012061</t>
  </si>
  <si>
    <t>OR17071400176735</t>
  </si>
  <si>
    <t>SR17071400012071</t>
  </si>
  <si>
    <t>OR17071400176781</t>
  </si>
  <si>
    <t>SR17071400012075</t>
  </si>
  <si>
    <t>OR17071400176812</t>
  </si>
  <si>
    <t>SR17071400012088</t>
  </si>
  <si>
    <t>OR17071400176869</t>
  </si>
  <si>
    <t>SR17071400012090</t>
  </si>
  <si>
    <t>OR17071400176871</t>
  </si>
  <si>
    <t>SR17071400012091</t>
  </si>
  <si>
    <t>OR17071400176874</t>
  </si>
  <si>
    <t>SR17071400012093</t>
  </si>
  <si>
    <t>OR17071400176876</t>
  </si>
  <si>
    <t>SR17071400012092</t>
  </si>
  <si>
    <t>OR17071400176875</t>
  </si>
  <si>
    <t>SR17071400012100</t>
  </si>
  <si>
    <t>OR17071400176906</t>
  </si>
  <si>
    <t>SR17071400012101</t>
  </si>
  <si>
    <t>OR17071400176923</t>
  </si>
  <si>
    <t>SR17071400012104</t>
  </si>
  <si>
    <t>OR17071400176935</t>
  </si>
  <si>
    <t>SR17071400012107</t>
  </si>
  <si>
    <t>OR17071400176945</t>
  </si>
  <si>
    <t>SR17071400012111</t>
  </si>
  <si>
    <t>OR17071400176956</t>
  </si>
  <si>
    <t>SR17071400012112</t>
  </si>
  <si>
    <t>OR17071400176966</t>
  </si>
  <si>
    <t>SR17071400012117</t>
  </si>
  <si>
    <t>OR17071400176994</t>
  </si>
  <si>
    <t>SR17071400012119</t>
  </si>
  <si>
    <t>OR17071400177004</t>
  </si>
  <si>
    <t>SR17071400012124</t>
  </si>
  <si>
    <t>OR17071400177023</t>
  </si>
  <si>
    <t>SR17071400012125</t>
  </si>
  <si>
    <t>OR17071400177024</t>
  </si>
  <si>
    <t>SR17071400012130</t>
  </si>
  <si>
    <t>OR17071400177042</t>
  </si>
  <si>
    <t>SR17071400012131</t>
  </si>
  <si>
    <t>OR17071400177044</t>
  </si>
  <si>
    <t>SR17071400012132</t>
  </si>
  <si>
    <t>OR17071400177047</t>
  </si>
  <si>
    <t>SR17071400012134</t>
  </si>
  <si>
    <t>OR17071400177053</t>
  </si>
  <si>
    <t>SR17071400012151</t>
  </si>
  <si>
    <t>OR17071400177114</t>
  </si>
  <si>
    <t>SR17071400012155</t>
  </si>
  <si>
    <t>OR17071400177128</t>
  </si>
  <si>
    <t>SR17071400012156</t>
  </si>
  <si>
    <t>OR17071400177133</t>
  </si>
  <si>
    <t>SR17071400012159</t>
  </si>
  <si>
    <t>OR17071400177139</t>
  </si>
  <si>
    <t>SR17071400012162</t>
  </si>
  <si>
    <t>OR17071400177144</t>
  </si>
  <si>
    <t>SR17071400012170</t>
  </si>
  <si>
    <t>OR17071400177176</t>
  </si>
  <si>
    <t>SR17071400012176</t>
  </si>
  <si>
    <t>OR17071400177200</t>
  </si>
  <si>
    <t>SR17071400012185</t>
  </si>
  <si>
    <t>OR17071400177249</t>
  </si>
  <si>
    <t>SR17071400012196</t>
  </si>
  <si>
    <t>OR17071400177266</t>
  </si>
  <si>
    <t>SR17071400012198</t>
  </si>
  <si>
    <t>OR17071400177272</t>
  </si>
  <si>
    <t>SR17071400012209</t>
  </si>
  <si>
    <t>OR17071400177311</t>
  </si>
  <si>
    <t>SR17071400012212</t>
  </si>
  <si>
    <t>OR17071400177321</t>
  </si>
  <si>
    <t>SR17071400012218</t>
  </si>
  <si>
    <t>OR17071400177346</t>
  </si>
  <si>
    <t>SR17071400012225</t>
  </si>
  <si>
    <t>OR17071400177370</t>
  </si>
  <si>
    <t>SR17071400012228</t>
  </si>
  <si>
    <t>OR17071400177444</t>
  </si>
  <si>
    <t>SR17071500012230</t>
  </si>
  <si>
    <t>OR17071500177474</t>
  </si>
  <si>
    <t>SR17071500012231</t>
  </si>
  <si>
    <t>OR17071500177507</t>
  </si>
  <si>
    <t>SR17071500012237</t>
  </si>
  <si>
    <t>OR17071500177712</t>
  </si>
  <si>
    <t>SR17071500012245</t>
  </si>
  <si>
    <t>OR17071500177833</t>
  </si>
  <si>
    <t>SR17071500012250</t>
  </si>
  <si>
    <t>OR17071500177901</t>
  </si>
  <si>
    <t>SR17071500012251</t>
  </si>
  <si>
    <t>OR17071500177903</t>
  </si>
  <si>
    <t>SR17071500012254</t>
  </si>
  <si>
    <t>OR17071500177939</t>
  </si>
  <si>
    <t>SR17071500012264</t>
  </si>
  <si>
    <t>OR17071500178003</t>
  </si>
  <si>
    <t>SR17071500012271</t>
  </si>
  <si>
    <t>OR17071500178046</t>
  </si>
  <si>
    <t>SR17071500012290</t>
  </si>
  <si>
    <t>OR17071500178299</t>
  </si>
  <si>
    <t>SR17071500012291</t>
  </si>
  <si>
    <t>OR17071500178313</t>
  </si>
  <si>
    <t>SR17071500012298</t>
  </si>
  <si>
    <t>OR17071500178396</t>
  </si>
  <si>
    <t>SR17071500012300</t>
  </si>
  <si>
    <t>OR17071500178430</t>
  </si>
  <si>
    <t>SR17071500012308</t>
  </si>
  <si>
    <t>OR17071500178466</t>
  </si>
  <si>
    <t>SR17071500012314</t>
  </si>
  <si>
    <t>OR17071500178491</t>
  </si>
  <si>
    <t>SR17071500012316</t>
  </si>
  <si>
    <t>OR17071500178500</t>
  </si>
  <si>
    <t>SR17071500012336</t>
  </si>
  <si>
    <t>OR17071500178610</t>
  </si>
  <si>
    <t>SR17071500012338</t>
  </si>
  <si>
    <t>OR17071500178625</t>
  </si>
  <si>
    <t>SR17071500012339</t>
  </si>
  <si>
    <t>OR17071500178630</t>
  </si>
  <si>
    <t>SR17071500012340</t>
  </si>
  <si>
    <t>OR17071500178632</t>
  </si>
  <si>
    <t>SR17071500012354</t>
  </si>
  <si>
    <t>OR17071500178688</t>
  </si>
  <si>
    <t>SR17071500012358</t>
  </si>
  <si>
    <t>OR17071500178704</t>
  </si>
  <si>
    <t>SR17071500012363</t>
  </si>
  <si>
    <t>OR17071500178775</t>
  </si>
  <si>
    <t>SR17071500012371</t>
  </si>
  <si>
    <t>OR17071500178830</t>
  </si>
  <si>
    <t>SR17071500012374</t>
  </si>
  <si>
    <t>OR17071500178854</t>
  </si>
  <si>
    <t>SR17071500012394</t>
  </si>
  <si>
    <t>OR17071500178943</t>
  </si>
  <si>
    <t>SR17071500012406</t>
  </si>
  <si>
    <t>OR17071500179018</t>
  </si>
  <si>
    <t>SR17071500012409</t>
  </si>
  <si>
    <t>OR17071500179026</t>
  </si>
  <si>
    <t>SR17071500012410</t>
  </si>
  <si>
    <t>OR17071500179030</t>
  </si>
  <si>
    <t>SR17071500012411</t>
  </si>
  <si>
    <t>OR17071500179032</t>
  </si>
  <si>
    <t>SR17071500012421</t>
  </si>
  <si>
    <t>OR17071500179086</t>
  </si>
  <si>
    <t>SR17071500012422</t>
  </si>
  <si>
    <t>OR17071500179088</t>
  </si>
  <si>
    <t>SR17071500012429</t>
  </si>
  <si>
    <t>OR17071500179129</t>
  </si>
  <si>
    <t>SR17071500012442</t>
  </si>
  <si>
    <t>OR17071500179159</t>
  </si>
  <si>
    <t>SR17071500012444</t>
  </si>
  <si>
    <t>OR17071500179161</t>
  </si>
  <si>
    <t>SR17071500012452</t>
  </si>
  <si>
    <t>OR17071500179191</t>
  </si>
  <si>
    <t>SR17071500012453</t>
  </si>
  <si>
    <t>OR17071500179193</t>
  </si>
  <si>
    <t>SR17071500012460</t>
  </si>
  <si>
    <t>OR17071500179209</t>
  </si>
  <si>
    <t>SR17071500012463</t>
  </si>
  <si>
    <t>OR17071500179219</t>
  </si>
  <si>
    <t>SR17071500012474</t>
  </si>
  <si>
    <t>OR17071500179251</t>
  </si>
  <si>
    <t>SR17071500012484</t>
  </si>
  <si>
    <t>OR17071500179302</t>
  </si>
  <si>
    <t>SR17071600012531</t>
  </si>
  <si>
    <t>OR17071600179981</t>
  </si>
  <si>
    <t>SR17071600012537</t>
  </si>
  <si>
    <t>OR17071600180088</t>
  </si>
  <si>
    <t>SR17071600012539</t>
  </si>
  <si>
    <t>OR17071600180195</t>
  </si>
  <si>
    <t>SR17071600012549</t>
  </si>
  <si>
    <t>OR17071600180411</t>
  </si>
  <si>
    <t>SR17071700012573</t>
  </si>
  <si>
    <t>OR17071700182170</t>
  </si>
  <si>
    <t>SR17071700012580</t>
  </si>
  <si>
    <t>OR17071700182391</t>
  </si>
  <si>
    <t>SR17071700012586</t>
  </si>
  <si>
    <t>OR17071700182508</t>
  </si>
  <si>
    <t>SR17071700012587</t>
  </si>
  <si>
    <t>OR17071700182527</t>
  </si>
  <si>
    <t>SR17071700012592</t>
  </si>
  <si>
    <t>OR17071700182634</t>
  </si>
  <si>
    <t>SR17071700012598</t>
  </si>
  <si>
    <t>OR17071700182687</t>
  </si>
  <si>
    <t>SR17071700012600</t>
  </si>
  <si>
    <t>OR17071700182721</t>
  </si>
  <si>
    <t>SR17071700012601</t>
  </si>
  <si>
    <t>OR17071700182732</t>
  </si>
  <si>
    <t>SR17071700012612</t>
  </si>
  <si>
    <t>OR17071700182899</t>
  </si>
  <si>
    <t>SR17071700012615</t>
  </si>
  <si>
    <t>OR17071700182961</t>
  </si>
  <si>
    <t>SR17071700012632</t>
  </si>
  <si>
    <t>OR17071700183166</t>
  </si>
  <si>
    <t>SR17071700012633</t>
  </si>
  <si>
    <t>OR17071700183171</t>
  </si>
  <si>
    <t>SR17071700012641</t>
  </si>
  <si>
    <t>OR17071700183236</t>
  </si>
  <si>
    <t>SR17071700012644</t>
  </si>
  <si>
    <t>OR17071700183264</t>
  </si>
  <si>
    <t>SR17071700012647</t>
  </si>
  <si>
    <t>OR17071700183285</t>
  </si>
  <si>
    <t>SR17071700012651</t>
  </si>
  <si>
    <t>OR17071700183379</t>
  </si>
  <si>
    <t>SR17071700012656</t>
  </si>
  <si>
    <t>OR17071700183456</t>
  </si>
  <si>
    <t>SR17071700012657</t>
  </si>
  <si>
    <t>OR17071700183468</t>
  </si>
  <si>
    <t>SR17071700012664</t>
  </si>
  <si>
    <t>OR17071700183516</t>
  </si>
  <si>
    <t>SR17071700012675</t>
  </si>
  <si>
    <t>OR17071700183564</t>
  </si>
  <si>
    <t>SR17071700012676</t>
  </si>
  <si>
    <t>OR17071700183578</t>
  </si>
  <si>
    <t>SR17071700012690</t>
  </si>
  <si>
    <t>OR17071700183660</t>
  </si>
  <si>
    <t>SR17071700012701</t>
  </si>
  <si>
    <t>OR17071700183712</t>
  </si>
  <si>
    <t>SR17071700012703</t>
  </si>
  <si>
    <t>OR17071700183717</t>
  </si>
  <si>
    <t>SR17071700012710</t>
  </si>
  <si>
    <t>OR17071700183747</t>
  </si>
  <si>
    <t>SR17071700012712</t>
  </si>
  <si>
    <t>OR17071700183770</t>
  </si>
  <si>
    <t>SR17071700012720</t>
  </si>
  <si>
    <t>OR17071700183832</t>
  </si>
  <si>
    <t>SR17071700012729</t>
  </si>
  <si>
    <t>OR17071700183901</t>
  </si>
  <si>
    <t>SR17071700012733</t>
  </si>
  <si>
    <t>OR17071700183932</t>
  </si>
  <si>
    <t>SR17071700012734</t>
  </si>
  <si>
    <t>OR17071700183934</t>
  </si>
  <si>
    <t>SR17071700012737</t>
  </si>
  <si>
    <t>OR17071700183942</t>
  </si>
  <si>
    <t>SR17071700012740</t>
  </si>
  <si>
    <t>OR17071700183962</t>
  </si>
  <si>
    <t>SR17071700012741</t>
  </si>
  <si>
    <t>OR17071700183985</t>
  </si>
  <si>
    <t>SR17071700012748</t>
  </si>
  <si>
    <t>OR17071700184049</t>
  </si>
  <si>
    <t>SR17071700012768</t>
  </si>
  <si>
    <t>OR17071700184257</t>
  </si>
  <si>
    <t>SR17071700012784</t>
  </si>
  <si>
    <t>OR17071700184441</t>
  </si>
  <si>
    <t>SR17071700012788</t>
  </si>
  <si>
    <t>OR17071700184514</t>
  </si>
  <si>
    <t>SR17071700012792</t>
  </si>
  <si>
    <t>OR17071700184554</t>
  </si>
  <si>
    <t>SR17071700012793</t>
  </si>
  <si>
    <t>OR17071700184557</t>
  </si>
  <si>
    <t>SR17071700012831</t>
  </si>
  <si>
    <t>OR17071700184917</t>
  </si>
  <si>
    <t>SR17071700012847</t>
  </si>
  <si>
    <t>OR17071700184993</t>
  </si>
  <si>
    <t>SR17071700012850</t>
  </si>
  <si>
    <t>OR17071700185026</t>
  </si>
  <si>
    <t>SR17071700012854</t>
  </si>
  <si>
    <t>OR17071700185044</t>
  </si>
  <si>
    <t>SR17071700012863</t>
  </si>
  <si>
    <t>OR17071700185108</t>
  </si>
  <si>
    <t>SR17071700012864</t>
  </si>
  <si>
    <t>OR17071700185117</t>
  </si>
  <si>
    <t>SR17071700012876</t>
  </si>
  <si>
    <t>OR17071700185224</t>
  </si>
  <si>
    <t>SR17071700012879</t>
  </si>
  <si>
    <t>OR17071700185234</t>
  </si>
  <si>
    <t>SR17071700012881</t>
  </si>
  <si>
    <t>OR17071700185243</t>
  </si>
  <si>
    <t>SR17071700012887</t>
  </si>
  <si>
    <t>OR17071700185287</t>
  </si>
  <si>
    <t>SR17071700012889</t>
  </si>
  <si>
    <t>OR17071700185306</t>
  </si>
  <si>
    <t>SR17071700012892</t>
  </si>
  <si>
    <t>OR17071700185315</t>
  </si>
  <si>
    <t>SR17071700012906</t>
  </si>
  <si>
    <t>OR17071700185377</t>
  </si>
  <si>
    <t>SR17071700012907</t>
  </si>
  <si>
    <t>OR17071700185378</t>
  </si>
  <si>
    <t>SR17071700012912</t>
  </si>
  <si>
    <t>OR17071700185407</t>
  </si>
  <si>
    <t>SR17071700012914</t>
  </si>
  <si>
    <t>OR17071700185421</t>
  </si>
  <si>
    <t>SR17071700012915</t>
  </si>
  <si>
    <t>OR17071700185428</t>
  </si>
  <si>
    <t>SR17071700012918</t>
  </si>
  <si>
    <t>OR17071700185447</t>
  </si>
  <si>
    <t>SR17071700012919</t>
  </si>
  <si>
    <t>OR17071700185448</t>
  </si>
  <si>
    <t>SR17071700012921</t>
  </si>
  <si>
    <t>OR17071700185459</t>
  </si>
  <si>
    <t>SR17071700012929</t>
  </si>
  <si>
    <t>OR17071700185528</t>
  </si>
  <si>
    <t>SR17071700012934</t>
  </si>
  <si>
    <t>OR17071700185564</t>
  </si>
  <si>
    <t>SR17071700012935</t>
  </si>
  <si>
    <t>OR17071700185571</t>
  </si>
  <si>
    <t>SR17071700012936</t>
  </si>
  <si>
    <t>OR17071700185577</t>
  </si>
  <si>
    <t>SR17071700012939</t>
  </si>
  <si>
    <t>OR17071700185605</t>
  </si>
  <si>
    <t>SR17071700012940</t>
  </si>
  <si>
    <t>OR17071700185606</t>
  </si>
  <si>
    <t>SR17071700012941</t>
  </si>
  <si>
    <t>OR17071700185607</t>
  </si>
  <si>
    <t>SR17071700012957</t>
  </si>
  <si>
    <t>OR17071700185648</t>
  </si>
  <si>
    <t>SR17071700012960</t>
  </si>
  <si>
    <t>OR17071700185658</t>
  </si>
  <si>
    <t>SR17071700012975</t>
  </si>
  <si>
    <t>OR17071700185734</t>
  </si>
  <si>
    <t>SR17071700012980</t>
  </si>
  <si>
    <t>OR17071700185751</t>
  </si>
  <si>
    <t>SR17071700012983</t>
  </si>
  <si>
    <t>OR17071700185759</t>
  </si>
  <si>
    <t>SR17071700012984</t>
  </si>
  <si>
    <t>OR17071700185761</t>
  </si>
  <si>
    <t>SR17071700012987</t>
  </si>
  <si>
    <t>OR17071700185769</t>
  </si>
  <si>
    <t>SR17071700012989</t>
  </si>
  <si>
    <t>OR17071700185784</t>
  </si>
  <si>
    <t>SR17071700012995</t>
  </si>
  <si>
    <t>OR17071700185805</t>
  </si>
  <si>
    <t>SR17071700013004</t>
  </si>
  <si>
    <t>OR17071700185835</t>
  </si>
  <si>
    <t>SR17071700013011</t>
  </si>
  <si>
    <t>OR17071700185854</t>
  </si>
  <si>
    <t>SR17071700013012</t>
  </si>
  <si>
    <t>OR17071700185861</t>
  </si>
  <si>
    <t>SR17071700013013</t>
  </si>
  <si>
    <t>OR17071700185862</t>
  </si>
  <si>
    <t>SR17071700013025</t>
  </si>
  <si>
    <t>OR17071700185895</t>
  </si>
  <si>
    <t>SR17071700013026</t>
  </si>
  <si>
    <t>OR17071700185896</t>
  </si>
  <si>
    <t>SR17071800013066</t>
  </si>
  <si>
    <t>OR17071800186413</t>
  </si>
  <si>
    <t>SR17071800013067</t>
  </si>
  <si>
    <t>OR17071800186421</t>
  </si>
  <si>
    <t>SR17071800013072</t>
  </si>
  <si>
    <t>OR17071800186801</t>
  </si>
  <si>
    <t>SR17071800013075</t>
  </si>
  <si>
    <t>OR17071800186958</t>
  </si>
  <si>
    <t>SR17071800013082</t>
  </si>
  <si>
    <t>OR17071800187249</t>
  </si>
  <si>
    <t>SR17071800013099</t>
  </si>
  <si>
    <t>OR17071800187584</t>
  </si>
  <si>
    <t>SR17071800013100</t>
  </si>
  <si>
    <t>OR17071800187600</t>
  </si>
  <si>
    <t>SR17071800013117</t>
  </si>
  <si>
    <t>OR17071800187872</t>
  </si>
  <si>
    <t>SR17071800013122</t>
  </si>
  <si>
    <t>OR17071800187927</t>
  </si>
  <si>
    <t>SR17071800013123</t>
  </si>
  <si>
    <t>OR17071800187936</t>
  </si>
  <si>
    <t>SR17071800013125</t>
  </si>
  <si>
    <t>OR17071800188013</t>
  </si>
  <si>
    <t>SR17071800013130</t>
  </si>
  <si>
    <t>OR17071800188064</t>
  </si>
  <si>
    <t>SR17071800013132</t>
  </si>
  <si>
    <t>OR17071800188088</t>
  </si>
  <si>
    <t>SR17071800013138</t>
  </si>
  <si>
    <t>OR17071800188240</t>
  </si>
  <si>
    <t>SR17071800013141</t>
  </si>
  <si>
    <t>OR17071800188258</t>
  </si>
  <si>
    <t>SR17071800013143</t>
  </si>
  <si>
    <t>OR17071800188273</t>
  </si>
  <si>
    <t>SR17071800013153</t>
  </si>
  <si>
    <t>OR17071800188342</t>
  </si>
  <si>
    <t>SR17071800013163</t>
  </si>
  <si>
    <t>OR17071800188444</t>
  </si>
  <si>
    <t>SR17071800013164</t>
  </si>
  <si>
    <t>OR17071800188447</t>
  </si>
  <si>
    <t>SR17071800013165</t>
  </si>
  <si>
    <t>OR17071800188459</t>
  </si>
  <si>
    <t>SR17071800013171</t>
  </si>
  <si>
    <t>OR17071800188538</t>
  </si>
  <si>
    <t>SR17071800013173</t>
  </si>
  <si>
    <t>OR17071800188553</t>
  </si>
  <si>
    <t>SR17071800013203</t>
  </si>
  <si>
    <t>OR17071800188730</t>
  </si>
  <si>
    <t>SR17071800013207</t>
  </si>
  <si>
    <t>OR17071800188770</t>
  </si>
  <si>
    <t>SR17071800013210</t>
  </si>
  <si>
    <t>OR17071800188796</t>
  </si>
  <si>
    <t>SR17071800013231</t>
  </si>
  <si>
    <t>OR17071800188876</t>
  </si>
  <si>
    <t>SR17071800013244</t>
  </si>
  <si>
    <t>OR17071800188919</t>
  </si>
  <si>
    <t>SR17071800013248</t>
  </si>
  <si>
    <t>OR17071800188928</t>
  </si>
  <si>
    <t>SR17071800013261</t>
  </si>
  <si>
    <t>OR17071800188982</t>
  </si>
  <si>
    <t>SR17071800013271</t>
  </si>
  <si>
    <t>OR17071800189026</t>
  </si>
  <si>
    <t>SR17071800013272</t>
  </si>
  <si>
    <t>OR17071800189048</t>
  </si>
  <si>
    <t>SR17071800013274</t>
  </si>
  <si>
    <t>OR17071800189091</t>
  </si>
  <si>
    <t>SR17071800013277</t>
  </si>
  <si>
    <t>OR17071800189100</t>
  </si>
  <si>
    <t>SR17071800013282</t>
  </si>
  <si>
    <t>OR17071800189149</t>
  </si>
  <si>
    <t>SR17071800013289</t>
  </si>
  <si>
    <t>OR17071800189304</t>
  </si>
  <si>
    <t>SR17071800013290</t>
  </si>
  <si>
    <t>OR17071800189309</t>
  </si>
  <si>
    <t>SR17071800013291</t>
  </si>
  <si>
    <t>OR17071800189321</t>
  </si>
  <si>
    <t>SR17071800013292</t>
  </si>
  <si>
    <t>OR17071800189325</t>
  </si>
  <si>
    <t>SR17071800013293</t>
  </si>
  <si>
    <t>OR17071800189330</t>
  </si>
  <si>
    <t>SR17071800013295</t>
  </si>
  <si>
    <t>OR17071800189336</t>
  </si>
  <si>
    <t>SR17071800013296</t>
  </si>
  <si>
    <t>OR17071800189343</t>
  </si>
  <si>
    <t>SR17071800013301</t>
  </si>
  <si>
    <t>OR17071800189405</t>
  </si>
  <si>
    <t>SR17071800013304</t>
  </si>
  <si>
    <t>OR17071800189444</t>
  </si>
  <si>
    <t>SR17071800013305</t>
  </si>
  <si>
    <t>OR17071800189448</t>
  </si>
  <si>
    <t>SR17071800013306</t>
  </si>
  <si>
    <t>OR17071800189449</t>
  </si>
  <si>
    <t>SR17071800013325</t>
  </si>
  <si>
    <t>OR17071800189551</t>
  </si>
  <si>
    <t>SR17071800013326</t>
  </si>
  <si>
    <t>OR17071800189566</t>
  </si>
  <si>
    <t>SR17071800013331</t>
  </si>
  <si>
    <t>OR17071800189631</t>
  </si>
  <si>
    <t>SR17071800013332</t>
  </si>
  <si>
    <t>OR17071800189640</t>
  </si>
  <si>
    <t>SR17071800013338</t>
  </si>
  <si>
    <t>OR17071800189695</t>
  </si>
  <si>
    <t>SR17071800013339</t>
  </si>
  <si>
    <t>OR17071800189699</t>
  </si>
  <si>
    <t>SR17071800013341</t>
  </si>
  <si>
    <t>OR17071800189716</t>
  </si>
  <si>
    <t>SR17071800013347</t>
  </si>
  <si>
    <t>OR17071800189811</t>
  </si>
  <si>
    <t>SR17071800013353</t>
  </si>
  <si>
    <t>OR17071800189900</t>
  </si>
  <si>
    <t>SR17071800013355</t>
  </si>
  <si>
    <t>OR17071800189912</t>
  </si>
  <si>
    <t>SR17071800013358</t>
  </si>
  <si>
    <t>OR17071800189933</t>
  </si>
  <si>
    <t>SR17071800013368</t>
  </si>
  <si>
    <t>OR17071800190006</t>
  </si>
  <si>
    <t>SR17071800013376</t>
  </si>
  <si>
    <t>OR17071800190031</t>
  </si>
  <si>
    <t>SR17071800013385</t>
  </si>
  <si>
    <t>OR17071800190054</t>
  </si>
  <si>
    <t>SR17071800013387</t>
  </si>
  <si>
    <t>OR17071800190061</t>
  </si>
  <si>
    <t>SR17071800013391</t>
  </si>
  <si>
    <t>OR17071800190092</t>
  </si>
  <si>
    <t>SR17071800013392</t>
  </si>
  <si>
    <t>OR17071800190109</t>
  </si>
  <si>
    <t>SR17071800013400</t>
  </si>
  <si>
    <t>OR17071800190194</t>
  </si>
  <si>
    <t>SR17071800013403</t>
  </si>
  <si>
    <t>OR17071800190213</t>
  </si>
  <si>
    <t>SR17071800013405</t>
  </si>
  <si>
    <t>OR17071800190218</t>
  </si>
  <si>
    <t>SR17071800013408</t>
  </si>
  <si>
    <t>OR17071800190232</t>
  </si>
  <si>
    <t>SR17071800013409</t>
  </si>
  <si>
    <t>OR17071800190243</t>
  </si>
  <si>
    <t>SR17071800013410</t>
  </si>
  <si>
    <t>OR17071800190260</t>
  </si>
  <si>
    <t>SR17071800013411</t>
  </si>
  <si>
    <t>OR17071800190262</t>
  </si>
  <si>
    <t>SR17071800013415</t>
  </si>
  <si>
    <t>OR17071800190276</t>
  </si>
  <si>
    <t>SR17071800013417</t>
  </si>
  <si>
    <t>OR17071800190287</t>
  </si>
  <si>
    <t>SR17071800013422</t>
  </si>
  <si>
    <t>OR17071800190301</t>
  </si>
  <si>
    <t>SR17071800013423</t>
  </si>
  <si>
    <t>OR17071800190303</t>
  </si>
  <si>
    <t>SR17071800013428</t>
  </si>
  <si>
    <t>OR17071800190325</t>
  </si>
  <si>
    <t>SR17071800013429</t>
  </si>
  <si>
    <t>OR17071800190327</t>
  </si>
  <si>
    <t>SR17071800013431</t>
  </si>
  <si>
    <t>OR17071800190335</t>
  </si>
  <si>
    <t>SR17071800013435</t>
  </si>
  <si>
    <t>OR17071800190345</t>
  </si>
  <si>
    <t>SR17071800013434</t>
  </si>
  <si>
    <t>OR17071800190344</t>
  </si>
  <si>
    <t>SR17071800013436</t>
  </si>
  <si>
    <t>OR17071800190348</t>
  </si>
  <si>
    <t>SR17071800013444</t>
  </si>
  <si>
    <t>OR17071800190385</t>
  </si>
  <si>
    <t>SR17071800013450</t>
  </si>
  <si>
    <t>OR17071800190404</t>
  </si>
  <si>
    <t>SR17071800013457</t>
  </si>
  <si>
    <t>OR17071800190423</t>
  </si>
  <si>
    <t>SR17071800013459</t>
  </si>
  <si>
    <t>OR17071800190425</t>
  </si>
  <si>
    <t>SR17071800013464</t>
  </si>
  <si>
    <t>OR17071800190446</t>
  </si>
  <si>
    <t>SR17071800013466</t>
  </si>
  <si>
    <t>OR17071800190456</t>
  </si>
  <si>
    <t>SR17071800013467</t>
  </si>
  <si>
    <t>OR17071800190459</t>
  </si>
  <si>
    <t>SR17071800013476</t>
  </si>
  <si>
    <t>OR17071800190494</t>
  </si>
  <si>
    <t>SR17071800013477</t>
  </si>
  <si>
    <t>OR17071800190510</t>
  </si>
  <si>
    <t>SR17071800013479</t>
  </si>
  <si>
    <t>OR17071800190526</t>
  </si>
  <si>
    <t>陈文华</t>
  </si>
  <si>
    <t>SR17071800013491</t>
  </si>
  <si>
    <t>OR17071800190573</t>
  </si>
  <si>
    <t>SR17071800013498</t>
  </si>
  <si>
    <t>OR17071800190591</t>
  </si>
  <si>
    <t>SR17071800013506</t>
  </si>
  <si>
    <t>OR17071800190624</t>
  </si>
  <si>
    <t>SR17071800013511</t>
  </si>
  <si>
    <t>OR17071800190639</t>
  </si>
  <si>
    <t>SR17071800013528</t>
  </si>
  <si>
    <t>OR17071800190712</t>
  </si>
  <si>
    <t>SR17071800013531</t>
  </si>
  <si>
    <t>OR17071800190732</t>
  </si>
  <si>
    <t>SR17071800013532</t>
  </si>
  <si>
    <t>OR17071800190733</t>
  </si>
  <si>
    <t>SR17071800013533</t>
  </si>
  <si>
    <t>OR17071800190734</t>
  </si>
  <si>
    <t>SR17071900013542</t>
  </si>
  <si>
    <t>OR17071900191147</t>
  </si>
  <si>
    <t>SR17071900013543</t>
  </si>
  <si>
    <t>OR17071900191176</t>
  </si>
  <si>
    <t>SR17071900013549</t>
  </si>
  <si>
    <t>OR17071900191508</t>
  </si>
  <si>
    <t>SR17071900013558</t>
  </si>
  <si>
    <t>OR17071900191799</t>
  </si>
  <si>
    <t>SR17071900013559</t>
  </si>
  <si>
    <t>OR17071900191805</t>
  </si>
  <si>
    <t>SR17071900013562</t>
  </si>
  <si>
    <t>OR17071900191887</t>
  </si>
  <si>
    <t>SR17071900013569</t>
  </si>
  <si>
    <t>OR17071900191974</t>
  </si>
  <si>
    <t>SR17071900013576</t>
  </si>
  <si>
    <t>OR17071900192089</t>
  </si>
  <si>
    <t>SR17071900013579</t>
  </si>
  <si>
    <t>OR17071900192109</t>
  </si>
  <si>
    <t>SR17071900013585</t>
  </si>
  <si>
    <t>OR17071900192217</t>
  </si>
  <si>
    <t>SR17071900013596</t>
  </si>
  <si>
    <t>OR17071900192312</t>
  </si>
  <si>
    <t>SR17071900013598</t>
  </si>
  <si>
    <t>OR17071900192331</t>
  </si>
  <si>
    <t>SR17071900013599</t>
  </si>
  <si>
    <t>OR17071900192334</t>
  </si>
  <si>
    <t>SR17071900013603</t>
  </si>
  <si>
    <t>OR17071900192357</t>
  </si>
  <si>
    <t>SR17071900013620</t>
  </si>
  <si>
    <t>OR17071900192491</t>
  </si>
  <si>
    <t>SR17071900013621</t>
  </si>
  <si>
    <t>OR17071900192501</t>
  </si>
  <si>
    <t>SR17071900013629</t>
  </si>
  <si>
    <t>OR17071900192625</t>
  </si>
  <si>
    <t>SR17071900013633</t>
  </si>
  <si>
    <t>OR17071900192651</t>
  </si>
  <si>
    <t>SR17071900013639</t>
  </si>
  <si>
    <t>OR17071900192713</t>
  </si>
  <si>
    <t>SR17071900013647</t>
  </si>
  <si>
    <t>OR17071900192808</t>
  </si>
  <si>
    <t>SR17071900013655</t>
  </si>
  <si>
    <t>OR17071900192895</t>
  </si>
  <si>
    <t>SR17071900013660</t>
  </si>
  <si>
    <t>OR17071900192947</t>
  </si>
  <si>
    <t>SR17071900013662</t>
  </si>
  <si>
    <t>OR17071900192976</t>
  </si>
  <si>
    <t>SR17071900013683</t>
  </si>
  <si>
    <t>OR17071900193093</t>
  </si>
  <si>
    <t>SR17071900013688</t>
  </si>
  <si>
    <t>OR17071900193112</t>
  </si>
  <si>
    <t>SR17071900013700</t>
  </si>
  <si>
    <t>OR17071900193212</t>
  </si>
  <si>
    <t>SR17071900013701</t>
  </si>
  <si>
    <t>OR17071900193219</t>
  </si>
  <si>
    <t>SR17071900013702</t>
  </si>
  <si>
    <t>OR17071900193221</t>
  </si>
  <si>
    <t>SR17071900013705</t>
  </si>
  <si>
    <t>OR17071900193225</t>
  </si>
  <si>
    <t>SR17071900013709</t>
  </si>
  <si>
    <t>OR17071900193241</t>
  </si>
  <si>
    <t>SR17071900013712</t>
  </si>
  <si>
    <t>OR17071900193249</t>
  </si>
  <si>
    <t>SR17071900013716</t>
  </si>
  <si>
    <t>OR17071900193267</t>
  </si>
  <si>
    <t>SR17071900013719</t>
  </si>
  <si>
    <t>OR17071900193282</t>
  </si>
  <si>
    <t>SR17071900013721</t>
  </si>
  <si>
    <t>OR17071900193288</t>
  </si>
  <si>
    <t>SR17071900013725</t>
  </si>
  <si>
    <t>OR17071900193311</t>
  </si>
  <si>
    <t>SR17071900013726</t>
  </si>
  <si>
    <t>OR17071900193313</t>
  </si>
  <si>
    <t>SR17071900013727</t>
  </si>
  <si>
    <t>OR17071900193319</t>
  </si>
  <si>
    <t>SR17071900013746</t>
  </si>
  <si>
    <t>OR17071900193385</t>
  </si>
  <si>
    <t>SR17071900013750</t>
  </si>
  <si>
    <t>OR17071900193404</t>
  </si>
  <si>
    <t>SR17071900013751</t>
  </si>
  <si>
    <t>OR17071900193406</t>
  </si>
  <si>
    <t>SR17071900013752</t>
  </si>
  <si>
    <t>OR17071900193409</t>
  </si>
  <si>
    <t>SR17071900013753</t>
  </si>
  <si>
    <t>OR17071900193413</t>
  </si>
  <si>
    <t>SR17071900013755</t>
  </si>
  <si>
    <t>OR17071900193430</t>
  </si>
  <si>
    <t>SR17071900013757</t>
  </si>
  <si>
    <t>OR17071900193436</t>
  </si>
  <si>
    <t>SR17071900013758</t>
  </si>
  <si>
    <t>OR17071900193448</t>
  </si>
  <si>
    <t>SR17071900013759</t>
  </si>
  <si>
    <t>OR17071900193452</t>
  </si>
  <si>
    <t>SR17071900013761</t>
  </si>
  <si>
    <t>OR17071900193464</t>
  </si>
  <si>
    <t>SR17071900013764</t>
  </si>
  <si>
    <t>OR17071900193480</t>
  </si>
  <si>
    <t>SR17071900013766</t>
  </si>
  <si>
    <t>OR17071900193485</t>
  </si>
  <si>
    <t>SR17071900013778</t>
  </si>
  <si>
    <t>OR17071900193524</t>
  </si>
  <si>
    <t>SR17071900013784</t>
  </si>
  <si>
    <t>OR17071900193558</t>
  </si>
  <si>
    <t>SR17071900013790</t>
  </si>
  <si>
    <t>OR17071900193583</t>
  </si>
  <si>
    <t>SR17071900013794</t>
  </si>
  <si>
    <t>OR17071900193603</t>
  </si>
  <si>
    <t>SR17071900013795</t>
  </si>
  <si>
    <t>OR17071900193605</t>
  </si>
  <si>
    <t>SR17071900013796</t>
  </si>
  <si>
    <t>OR17071900193608</t>
  </si>
  <si>
    <t>SR17071900013797</t>
  </si>
  <si>
    <t>OR17071900193611</t>
  </si>
  <si>
    <t>SR17071900013801</t>
  </si>
  <si>
    <t>OR17071900193629</t>
  </si>
  <si>
    <t>SR17071900013809</t>
  </si>
  <si>
    <t>OR17071900193702</t>
  </si>
  <si>
    <t>SR17071900013811</t>
  </si>
  <si>
    <t>OR17071900193712</t>
  </si>
  <si>
    <t>SR17071900013813</t>
  </si>
  <si>
    <t>OR17071900193731</t>
  </si>
  <si>
    <t>SR17071900013814</t>
  </si>
  <si>
    <t>OR17071900193738</t>
  </si>
  <si>
    <t>SR17071900013815</t>
  </si>
  <si>
    <t>OR17071900193753</t>
  </si>
  <si>
    <t>SR17071900013832</t>
  </si>
  <si>
    <t>OR17071900194063</t>
  </si>
  <si>
    <t>SR17071900013833</t>
  </si>
  <si>
    <t>OR17071900194071</t>
  </si>
  <si>
    <t>SR17071900013840</t>
  </si>
  <si>
    <t>OR17071900194200</t>
  </si>
  <si>
    <t>SR17071900013845</t>
  </si>
  <si>
    <t>OR17071900194219</t>
  </si>
  <si>
    <t>SR17071900013851</t>
  </si>
  <si>
    <t>OR17071900194257</t>
  </si>
  <si>
    <t>SR17071900013853</t>
  </si>
  <si>
    <t>OR17071900194273</t>
  </si>
  <si>
    <t>SR17071900013861</t>
  </si>
  <si>
    <t>OR17071900194300</t>
  </si>
  <si>
    <t>SR17071900013870</t>
  </si>
  <si>
    <t>OR17071900194371</t>
  </si>
  <si>
    <t>SR17071900013885</t>
  </si>
  <si>
    <t>OR17071900194488</t>
  </si>
  <si>
    <t>SR17071900013888</t>
  </si>
  <si>
    <t>OR17071900194508</t>
  </si>
  <si>
    <t>SR17071900013889</t>
  </si>
  <si>
    <t>OR17071900194515</t>
  </si>
  <si>
    <t>SR17071900013893</t>
  </si>
  <si>
    <t>OR17071900194531</t>
  </si>
  <si>
    <t>SR17071900013895</t>
  </si>
  <si>
    <t>OR17071900194535</t>
  </si>
  <si>
    <t>SR17071900013899</t>
  </si>
  <si>
    <t>OR17071900194566</t>
  </si>
  <si>
    <t>SR17071900013903</t>
  </si>
  <si>
    <t>OR17071900194578</t>
  </si>
  <si>
    <t>SR17071900013905</t>
  </si>
  <si>
    <t>OR17071900194589</t>
  </si>
  <si>
    <t>SR17071900013906</t>
  </si>
  <si>
    <t>OR17071900194595</t>
  </si>
  <si>
    <t>SR17071900013908</t>
  </si>
  <si>
    <t>OR17071900194609</t>
  </si>
  <si>
    <t>SR17071900013909</t>
  </si>
  <si>
    <t>OR17071900194610</t>
  </si>
  <si>
    <t>SR17071900013914</t>
  </si>
  <si>
    <t>OR17071900194644</t>
  </si>
  <si>
    <t>SR17071900013917</t>
  </si>
  <si>
    <t>OR17071900194660</t>
  </si>
  <si>
    <t>SR17071900013923</t>
  </si>
  <si>
    <t>OR17071900194685</t>
  </si>
  <si>
    <t>SR17071900013926</t>
  </si>
  <si>
    <t>OR17071900194700</t>
  </si>
  <si>
    <t>SR17071900013929</t>
  </si>
  <si>
    <t>OR17071900194718</t>
  </si>
  <si>
    <t>SR17071900013933</t>
  </si>
  <si>
    <t>OR17071900194749</t>
  </si>
  <si>
    <t>SR17071900013935</t>
  </si>
  <si>
    <t>OR17071900194760</t>
  </si>
  <si>
    <t>SR17071900013938</t>
  </si>
  <si>
    <t>OR17071900194776</t>
  </si>
  <si>
    <t>SR17071900013940</t>
  </si>
  <si>
    <t>OR17071900194779</t>
  </si>
  <si>
    <t>SR17071900013949</t>
  </si>
  <si>
    <t>OR17071900194805</t>
  </si>
  <si>
    <t>SR17071900013951</t>
  </si>
  <si>
    <t>OR17071900194812</t>
  </si>
  <si>
    <t>SR17071900013971</t>
  </si>
  <si>
    <t>OR17071900194886</t>
  </si>
  <si>
    <t>SR17071900013974</t>
  </si>
  <si>
    <t>OR17071900194895</t>
  </si>
  <si>
    <t>SR17071900013976</t>
  </si>
  <si>
    <t>OR17071900194899</t>
  </si>
  <si>
    <t>SR17071900013978</t>
  </si>
  <si>
    <t>OR17071900194910</t>
  </si>
  <si>
    <t>SR17071900013980</t>
  </si>
  <si>
    <t>OR17071900194928</t>
  </si>
  <si>
    <t>SR17071900013983</t>
  </si>
  <si>
    <t>OR17071900194943</t>
  </si>
  <si>
    <t>SR17071900014011</t>
  </si>
  <si>
    <t>OR17071900195042</t>
  </si>
  <si>
    <t>SR17071900014014</t>
  </si>
  <si>
    <t>OR17071900195053</t>
  </si>
  <si>
    <t>SR17071900014018</t>
  </si>
  <si>
    <t>OR17071900195067</t>
  </si>
  <si>
    <t>SR17071900014024</t>
  </si>
  <si>
    <t>OR17071900195101</t>
  </si>
  <si>
    <t>SR17071900014025</t>
  </si>
  <si>
    <t>OR17071900195104</t>
  </si>
  <si>
    <t>SR17071900014027</t>
  </si>
  <si>
    <t>OR17071900195115</t>
  </si>
  <si>
    <t>SR17071900014031</t>
  </si>
  <si>
    <t>OR17071900195129</t>
  </si>
  <si>
    <t>SR17071900014033</t>
  </si>
  <si>
    <t>OR17071900195134</t>
  </si>
  <si>
    <t>SR17071900014034</t>
  </si>
  <si>
    <t>OR17071900195135</t>
  </si>
  <si>
    <t>SR17071900014036</t>
  </si>
  <si>
    <t>OR17071900195145</t>
  </si>
  <si>
    <t>SR17071900014040</t>
  </si>
  <si>
    <t>OR17071900195161</t>
  </si>
  <si>
    <t>SR17071900014045</t>
  </si>
  <si>
    <t>OR17071900195172</t>
  </si>
  <si>
    <t>SR17071900014047</t>
  </si>
  <si>
    <t>OR17071900195182</t>
  </si>
  <si>
    <t>SR17071900014048</t>
  </si>
  <si>
    <t>OR17071900195185</t>
  </si>
  <si>
    <t>SR17072000014081</t>
  </si>
  <si>
    <t>OR17072000195349</t>
  </si>
  <si>
    <t>SR17072000014111</t>
  </si>
  <si>
    <t>OR17072000195965</t>
  </si>
  <si>
    <t>SR17072000014121</t>
  </si>
  <si>
    <t>OR17072000196058</t>
  </si>
  <si>
    <t>SR17072000014126</t>
  </si>
  <si>
    <t>OR17072000196128</t>
  </si>
  <si>
    <t>SR17072000014127</t>
  </si>
  <si>
    <t>OR17072000196141</t>
  </si>
  <si>
    <t>SR17072000014131</t>
  </si>
  <si>
    <t>OR17072000196179</t>
  </si>
  <si>
    <t>SR17072000014143</t>
  </si>
  <si>
    <t>OR17072000196328</t>
  </si>
  <si>
    <t>SR17072000014148</t>
  </si>
  <si>
    <t>OR17072000196383</t>
  </si>
  <si>
    <t>SR17072000014149</t>
  </si>
  <si>
    <t>OR17072000196384</t>
  </si>
  <si>
    <t>SR17072000014150</t>
  </si>
  <si>
    <t>OR17072000196406</t>
  </si>
  <si>
    <t>SR17072000014155</t>
  </si>
  <si>
    <t>OR17072000196447</t>
  </si>
  <si>
    <t>SR17072000014159</t>
  </si>
  <si>
    <t>OR17072000196486</t>
  </si>
  <si>
    <t>SR17072000014160</t>
  </si>
  <si>
    <t>OR17072000196517</t>
  </si>
  <si>
    <t>SR17072000014161</t>
  </si>
  <si>
    <t>OR17072000196532</t>
  </si>
  <si>
    <t>SR17072000014166</t>
  </si>
  <si>
    <t>OR17072000196563</t>
  </si>
  <si>
    <t>SR17072000014167</t>
  </si>
  <si>
    <t>OR17072000196564</t>
  </si>
  <si>
    <t>SR17072000014177</t>
  </si>
  <si>
    <t>OR17072000196621</t>
  </si>
  <si>
    <t>SR17072000014178</t>
  </si>
  <si>
    <t>OR17072000196625</t>
  </si>
  <si>
    <t>SR17072000014187</t>
  </si>
  <si>
    <t>OR17072000196736</t>
  </si>
  <si>
    <t>SR17072000014188</t>
  </si>
  <si>
    <t>OR17072000196760</t>
  </si>
  <si>
    <t>SR17072000014190</t>
  </si>
  <si>
    <t>OR17072000196771</t>
  </si>
  <si>
    <t>SR17072000014194</t>
  </si>
  <si>
    <t>OR17072000196801</t>
  </si>
  <si>
    <t>SR17072000014195</t>
  </si>
  <si>
    <t>OR17072000196807</t>
  </si>
  <si>
    <t>SR17072000014196</t>
  </si>
  <si>
    <t>OR17072000196823</t>
  </si>
  <si>
    <t>SR17072000014198</t>
  </si>
  <si>
    <t>OR17072000196833</t>
  </si>
  <si>
    <t>SR17072000014201</t>
  </si>
  <si>
    <t>OR17072000196859</t>
  </si>
  <si>
    <t>SR17072000014202</t>
  </si>
  <si>
    <t>OR17072000196875</t>
  </si>
  <si>
    <t>SR17072000014207</t>
  </si>
  <si>
    <t>OR17072000196929</t>
  </si>
  <si>
    <t>SR17072000014213</t>
  </si>
  <si>
    <t>OR17072000196972</t>
  </si>
  <si>
    <t>SR17072000014218</t>
  </si>
  <si>
    <t>OR17072000197022</t>
  </si>
  <si>
    <t>SR17072000014226</t>
  </si>
  <si>
    <t>OR17072000197073</t>
  </si>
  <si>
    <t>SR17072000014228</t>
  </si>
  <si>
    <t>OR17072000197078</t>
  </si>
  <si>
    <t>SR17072000014230</t>
  </si>
  <si>
    <t>OR17072000197098</t>
  </si>
  <si>
    <t>SR17072000014237</t>
  </si>
  <si>
    <t>OR17072000197139</t>
  </si>
  <si>
    <t>SR17072000014241</t>
  </si>
  <si>
    <t>OR17072000197173</t>
  </si>
  <si>
    <t>SR17072000014242</t>
  </si>
  <si>
    <t>OR17072000197182</t>
  </si>
  <si>
    <t>SR17072000014244</t>
  </si>
  <si>
    <t>OR17072000197223</t>
  </si>
  <si>
    <t>SR17072000014246</t>
  </si>
  <si>
    <t>OR17072000197249</t>
  </si>
  <si>
    <t>SR17072000014248</t>
  </si>
  <si>
    <t>OR17072000197273</t>
  </si>
  <si>
    <t>SR17072000014250</t>
  </si>
  <si>
    <t>OR17072000197275</t>
  </si>
  <si>
    <t>SR17072000014252</t>
  </si>
  <si>
    <t>OR17072000197281</t>
  </si>
  <si>
    <t>SR17072000014265</t>
  </si>
  <si>
    <t>OR17072000197342</t>
  </si>
  <si>
    <t>SR17072000014266</t>
  </si>
  <si>
    <t>OR17072000197348</t>
  </si>
  <si>
    <t>SR17072000014280</t>
  </si>
  <si>
    <t>OR17072000197399</t>
  </si>
  <si>
    <t>SR17072000014290</t>
  </si>
  <si>
    <t>OR17072000197439</t>
  </si>
  <si>
    <t>SR17072000014291</t>
  </si>
  <si>
    <t>OR17072000197475</t>
  </si>
  <si>
    <t>SR17072000014292</t>
  </si>
  <si>
    <t>OR17072000197495</t>
  </si>
  <si>
    <t>SR17072000014293</t>
  </si>
  <si>
    <t>OR17072000197511</t>
  </si>
  <si>
    <t>SR17072000014303</t>
  </si>
  <si>
    <t>OR17072000197564</t>
  </si>
  <si>
    <t>SR17072000014304</t>
  </si>
  <si>
    <t>OR17072000197566</t>
  </si>
  <si>
    <t>SR17072000014305</t>
  </si>
  <si>
    <t>OR17072000197571</t>
  </si>
  <si>
    <t>SR17072000014306</t>
  </si>
  <si>
    <t>OR17072000197573</t>
  </si>
  <si>
    <t>SR17072000014308</t>
  </si>
  <si>
    <t>OR17072000197578</t>
  </si>
  <si>
    <t>SR17072000014311</t>
  </si>
  <si>
    <t>OR17072000197604</t>
  </si>
  <si>
    <t>SR17072000014313</t>
  </si>
  <si>
    <t>OR17072000197617</t>
  </si>
  <si>
    <t>SR17072000014318</t>
  </si>
  <si>
    <t>OR17072000197771</t>
  </si>
  <si>
    <t>SR17072000014329</t>
  </si>
  <si>
    <t>OR17072000197841</t>
  </si>
  <si>
    <t>SR17072000014330</t>
  </si>
  <si>
    <t>OR17072000197852</t>
  </si>
  <si>
    <t>SR17072000014340</t>
  </si>
  <si>
    <t>OR17072000197951</t>
  </si>
  <si>
    <t>SR17072000014345</t>
  </si>
  <si>
    <t>OR17072000197980</t>
  </si>
  <si>
    <t>SR17072000014356</t>
  </si>
  <si>
    <t>OR17072000198045</t>
  </si>
  <si>
    <t>SR17072000014363</t>
  </si>
  <si>
    <t>OR17072000198094</t>
  </si>
  <si>
    <t>SR17072000014371</t>
  </si>
  <si>
    <t>OR17072000198150</t>
  </si>
  <si>
    <t>SR17072000014372</t>
  </si>
  <si>
    <t>OR17072000198164</t>
  </si>
  <si>
    <t>SR17072000014377</t>
  </si>
  <si>
    <t>OR17072000198196</t>
  </si>
  <si>
    <t>SR17072000014378</t>
  </si>
  <si>
    <t>OR17072000198199</t>
  </si>
  <si>
    <t>SR17072000014391</t>
  </si>
  <si>
    <t>OR17072000198253</t>
  </si>
  <si>
    <t>SR17072000014395</t>
  </si>
  <si>
    <t>OR17072000198280</t>
  </si>
  <si>
    <t>SR17072000014398</t>
  </si>
  <si>
    <t>OR17072000198289</t>
  </si>
  <si>
    <t>SR17072000014404</t>
  </si>
  <si>
    <t>OR17072000198321</t>
  </si>
  <si>
    <t>SR17072000014408</t>
  </si>
  <si>
    <t>OR17072000198329</t>
  </si>
  <si>
    <t>SR17072000014412</t>
  </si>
  <si>
    <t>OR17072000198358</t>
  </si>
  <si>
    <t>SR17072000014414</t>
  </si>
  <si>
    <t>OR17072000198361</t>
  </si>
  <si>
    <t>SR17072000014417</t>
  </si>
  <si>
    <t>OR17072000198370</t>
  </si>
  <si>
    <t>SR17072000014418</t>
  </si>
  <si>
    <t>OR17072000198379</t>
  </si>
  <si>
    <t>SR17072000014422</t>
  </si>
  <si>
    <t>OR17072000198396</t>
  </si>
  <si>
    <t>SR17072000014434</t>
  </si>
  <si>
    <t>OR17072000198435</t>
  </si>
  <si>
    <t>SR17072000014435</t>
  </si>
  <si>
    <t>OR17072000198443</t>
  </si>
  <si>
    <t>SR17072000014442</t>
  </si>
  <si>
    <t>OR17072000198477</t>
  </si>
  <si>
    <t>SR17072000014459</t>
  </si>
  <si>
    <t>OR17072000198548</t>
  </si>
  <si>
    <t>SR17072000014460</t>
  </si>
  <si>
    <t>OR17072000198562</t>
  </si>
  <si>
    <t>SR17072000014470</t>
  </si>
  <si>
    <t>OR17072000198595</t>
  </si>
  <si>
    <t>SR17072000014474</t>
  </si>
  <si>
    <t>OR17072000198619</t>
  </si>
  <si>
    <t>SR17072000014483</t>
  </si>
  <si>
    <t>OR17072000198644</t>
  </si>
  <si>
    <t>SR17072000014492</t>
  </si>
  <si>
    <t>OR17072000198683</t>
  </si>
  <si>
    <t>SR17072000014496</t>
  </si>
  <si>
    <t>OR17072000198698</t>
  </si>
  <si>
    <t>SR17072000014504</t>
  </si>
  <si>
    <t>OR17072000198718</t>
  </si>
  <si>
    <t>SR17072000014505</t>
  </si>
  <si>
    <t>OR17072000198719</t>
  </si>
  <si>
    <t>SR17072000014507</t>
  </si>
  <si>
    <t>OR17072000198729</t>
  </si>
  <si>
    <t>SR17072000014508</t>
  </si>
  <si>
    <t>OR17072000198730</t>
  </si>
  <si>
    <t>SR17072000014514</t>
  </si>
  <si>
    <t>OR17072000198739</t>
  </si>
  <si>
    <t>SR17072000014529</t>
  </si>
  <si>
    <t>OR17072000198805</t>
  </si>
  <si>
    <t>SR17072000014531</t>
  </si>
  <si>
    <t>OR17072000198846</t>
  </si>
  <si>
    <t>SR17072000014533</t>
  </si>
  <si>
    <t>OR17072000198851</t>
  </si>
  <si>
    <t>SR17072000014541</t>
  </si>
  <si>
    <t>OR17072000198878</t>
  </si>
  <si>
    <t>SR17072000014550</t>
  </si>
  <si>
    <t>OR17072000198913</t>
  </si>
  <si>
    <t>SR17072000014551</t>
  </si>
  <si>
    <t>OR17072000198914</t>
  </si>
  <si>
    <t>SR17072000014559</t>
  </si>
  <si>
    <t>OR17072000198956</t>
  </si>
  <si>
    <t>SR17072000014561</t>
  </si>
  <si>
    <t>OR17072000198968</t>
  </si>
  <si>
    <t>SR17072000014562</t>
  </si>
  <si>
    <t>OR17072000198975</t>
  </si>
  <si>
    <t>SR17072000014566</t>
  </si>
  <si>
    <t>OR17072000198994</t>
  </si>
  <si>
    <t>SR17072000014570</t>
  </si>
  <si>
    <t>OR17072000199010</t>
  </si>
  <si>
    <t>SR17072000014579</t>
  </si>
  <si>
    <t>OR17072000199036</t>
  </si>
  <si>
    <t>SR17072000014581</t>
  </si>
  <si>
    <t>OR17072000199047</t>
  </si>
  <si>
    <t>SR17072000014593</t>
  </si>
  <si>
    <t>OR17072000199069</t>
  </si>
  <si>
    <t>SR17072000014599</t>
  </si>
  <si>
    <t>OR17072000199088</t>
  </si>
  <si>
    <t>SR17072000014601</t>
  </si>
  <si>
    <t>OR17072000199092</t>
  </si>
  <si>
    <t>SR17072000014603</t>
  </si>
  <si>
    <t>OR17072000199095</t>
  </si>
  <si>
    <t>SR17072000014604</t>
  </si>
  <si>
    <t>OR17072000199097</t>
  </si>
  <si>
    <t>SR17072000014607</t>
  </si>
  <si>
    <t>OR17072000199102</t>
  </si>
  <si>
    <t>SR17072000014609</t>
  </si>
  <si>
    <t>OR17072000199108</t>
  </si>
  <si>
    <t>SR17072000014613</t>
  </si>
  <si>
    <t>OR17072000199117</t>
  </si>
  <si>
    <t>SR17072000014615</t>
  </si>
  <si>
    <t>OR17072000199120</t>
  </si>
  <si>
    <t>SR17072000014616</t>
  </si>
  <si>
    <t>OR17072000199122</t>
  </si>
  <si>
    <t>SR17072000014620</t>
  </si>
  <si>
    <t>OR17072000199133</t>
  </si>
  <si>
    <t>SR17072000014621</t>
  </si>
  <si>
    <t>OR17072000199139</t>
  </si>
  <si>
    <t>SR17072000014631</t>
  </si>
  <si>
    <t>OR17072000199183</t>
  </si>
  <si>
    <t>SR17072000014638</t>
  </si>
  <si>
    <t>OR17072000199204</t>
  </si>
  <si>
    <t>SR17072000014642</t>
  </si>
  <si>
    <t>OR17072000199235</t>
  </si>
  <si>
    <t>2017/07/19 17:28:51</t>
  </si>
  <si>
    <t>0054946815</t>
  </si>
  <si>
    <t>0054952363</t>
  </si>
  <si>
    <t>6226200101707181</t>
  </si>
  <si>
    <t>0054955398</t>
  </si>
  <si>
    <t>0054957330</t>
  </si>
  <si>
    <t>1000086978</t>
  </si>
  <si>
    <t>6231900000114146331</t>
  </si>
  <si>
    <t>0054959592</t>
  </si>
  <si>
    <t>1000164987</t>
  </si>
  <si>
    <t>6222620590005665397</t>
  </si>
  <si>
    <t>0054959739</t>
  </si>
  <si>
    <t>0129011313</t>
  </si>
  <si>
    <t>6223691836193593</t>
  </si>
  <si>
    <t>0054960119</t>
  </si>
  <si>
    <t>1000166427</t>
  </si>
  <si>
    <t>6258101656353887</t>
  </si>
  <si>
    <t>0054963280</t>
  </si>
  <si>
    <t>1000165358</t>
  </si>
  <si>
    <t>6217003920002997310</t>
  </si>
  <si>
    <t>0054966299</t>
  </si>
  <si>
    <t>1000164237</t>
  </si>
  <si>
    <t>6221550465626962</t>
  </si>
  <si>
    <t>0054968003</t>
  </si>
  <si>
    <t>1000156321</t>
  </si>
  <si>
    <t>6231900000090026671</t>
  </si>
  <si>
    <t>0054968144</t>
  </si>
  <si>
    <t>1000156350</t>
  </si>
  <si>
    <t>6231900000090026705</t>
  </si>
  <si>
    <t>0054968760</t>
  </si>
  <si>
    <t>1000161108</t>
  </si>
  <si>
    <t>6217001430004434371</t>
  </si>
  <si>
    <t>0054969430</t>
  </si>
  <si>
    <t>1000163437</t>
  </si>
  <si>
    <t>6210178002008482615</t>
  </si>
  <si>
    <t>0054970874</t>
  </si>
  <si>
    <t>1000081809</t>
  </si>
  <si>
    <t>6217003860007740267</t>
  </si>
  <si>
    <t>0054969601</t>
  </si>
  <si>
    <t>1000166958</t>
  </si>
  <si>
    <t>6228480861175540918</t>
  </si>
  <si>
    <t>0054970124</t>
  </si>
  <si>
    <t>1000160747</t>
  </si>
  <si>
    <t>6228483978029838376</t>
  </si>
  <si>
    <t>0054970361</t>
  </si>
  <si>
    <t>1000166355</t>
  </si>
  <si>
    <t>6217003860035050705</t>
  </si>
  <si>
    <t>0054971770</t>
  </si>
  <si>
    <t>6227003890110060583</t>
  </si>
  <si>
    <t>0054971965</t>
  </si>
  <si>
    <t>1000127777</t>
  </si>
  <si>
    <t>6223691361972486</t>
  </si>
  <si>
    <t>0054970765</t>
  </si>
  <si>
    <t>1000106509</t>
  </si>
  <si>
    <t>6236683890000659609</t>
  </si>
  <si>
    <t>0054972732</t>
  </si>
  <si>
    <t>1000017012</t>
  </si>
  <si>
    <t>6222520591684887</t>
  </si>
  <si>
    <t>0054974623</t>
  </si>
  <si>
    <t>1000155330</t>
  </si>
  <si>
    <t>5268550403095110</t>
  </si>
  <si>
    <t>0054972571</t>
  </si>
  <si>
    <t>6216612700003453181</t>
  </si>
  <si>
    <t>0054974221</t>
  </si>
  <si>
    <t>1000161208</t>
  </si>
  <si>
    <t>6222082410002024459</t>
  </si>
  <si>
    <t>0054975726</t>
  </si>
  <si>
    <t>1000163289</t>
  </si>
  <si>
    <t>6228480866051293961</t>
  </si>
  <si>
    <t>0054977544</t>
  </si>
  <si>
    <t>1000166463</t>
  </si>
  <si>
    <t>4637580006715738</t>
  </si>
  <si>
    <t>0054979584</t>
  </si>
  <si>
    <t>1000167286</t>
  </si>
  <si>
    <t>6228481920910128212</t>
  </si>
  <si>
    <t>0054980138</t>
  </si>
  <si>
    <t>1000166740</t>
  </si>
  <si>
    <t>6227003861300311011</t>
  </si>
  <si>
    <t>0054978344</t>
  </si>
  <si>
    <t>1000167216</t>
  </si>
  <si>
    <t>6228480866144377961</t>
  </si>
  <si>
    <t>0054978853</t>
  </si>
  <si>
    <t>1000166073</t>
  </si>
  <si>
    <t>6214663860140734</t>
  </si>
  <si>
    <t>0054980739</t>
  </si>
  <si>
    <t>1000134736</t>
  </si>
  <si>
    <t>6222082409000330561</t>
  </si>
  <si>
    <t>0054980802</t>
  </si>
  <si>
    <t>1000160644</t>
  </si>
  <si>
    <t>6212262409003183093</t>
  </si>
  <si>
    <t>0054979329</t>
  </si>
  <si>
    <t>1000167472</t>
  </si>
  <si>
    <t>6228480868684707573</t>
  </si>
  <si>
    <t>0054981307</t>
  </si>
  <si>
    <t>1000166754</t>
  </si>
  <si>
    <t>6223691795111933</t>
  </si>
  <si>
    <t>0054979988</t>
  </si>
  <si>
    <t>6282880079864956</t>
  </si>
  <si>
    <t>0054980042</t>
  </si>
  <si>
    <t>1000086405</t>
  </si>
  <si>
    <t>6258101651110811</t>
  </si>
  <si>
    <t>0054980120</t>
  </si>
  <si>
    <t>0054981303</t>
  </si>
  <si>
    <t>1000167842</t>
  </si>
  <si>
    <t>6228483618145843070</t>
  </si>
  <si>
    <t>0054982071</t>
  </si>
  <si>
    <t>1000166950</t>
  </si>
  <si>
    <t>6228480868426695177</t>
  </si>
  <si>
    <t>0054982114</t>
  </si>
  <si>
    <t>1000167391</t>
  </si>
  <si>
    <t>6228480860698473417</t>
  </si>
  <si>
    <t>0054982245</t>
  </si>
  <si>
    <t>1000167036</t>
  </si>
  <si>
    <t>6217003860020194252</t>
  </si>
  <si>
    <t>0054983383</t>
  </si>
  <si>
    <t>1000166842</t>
  </si>
  <si>
    <t>4218717000282037</t>
  </si>
  <si>
    <t>0054983397</t>
  </si>
  <si>
    <t>6259190221801297</t>
  </si>
  <si>
    <t>0054984884</t>
  </si>
  <si>
    <t>5012697230</t>
  </si>
  <si>
    <t>622909473215441710</t>
  </si>
  <si>
    <t>0054985837</t>
  </si>
  <si>
    <t>1000167636</t>
  </si>
  <si>
    <t>6236683860002244817</t>
  </si>
  <si>
    <t>0054987190</t>
  </si>
  <si>
    <t>1000166603</t>
  </si>
  <si>
    <t>6231900000049127778</t>
  </si>
  <si>
    <t>0054987265</t>
  </si>
  <si>
    <t>1000165478</t>
  </si>
  <si>
    <t>6227003890560076295</t>
  </si>
  <si>
    <t>0054988261</t>
  </si>
  <si>
    <t>1000022943</t>
  </si>
  <si>
    <t>6258091662806178</t>
  </si>
  <si>
    <t>0054988437</t>
  </si>
  <si>
    <t>1000159803</t>
  </si>
  <si>
    <t>6217003860027638418</t>
  </si>
  <si>
    <t>0054990075</t>
  </si>
  <si>
    <t>5012275941</t>
  </si>
  <si>
    <t>6210178002013397485</t>
  </si>
  <si>
    <t>0054996346</t>
  </si>
  <si>
    <t>1000029023</t>
  </si>
  <si>
    <t>6228480868609460175</t>
  </si>
  <si>
    <t>0055003249</t>
  </si>
  <si>
    <t>1000165870</t>
  </si>
  <si>
    <t>6270670394786396</t>
  </si>
  <si>
    <t>0055007560</t>
  </si>
  <si>
    <t>0055007800</t>
  </si>
  <si>
    <t>0055009488</t>
  </si>
  <si>
    <t>0055009734</t>
  </si>
  <si>
    <t>0055009848</t>
  </si>
  <si>
    <t>1000168348</t>
  </si>
  <si>
    <t>6217003900004933240</t>
  </si>
  <si>
    <t>0055013416</t>
  </si>
  <si>
    <t>1000132324</t>
  </si>
  <si>
    <t>622908473373560310</t>
  </si>
  <si>
    <t>0055014421</t>
  </si>
  <si>
    <t>1000103837</t>
  </si>
  <si>
    <t>6228483306005125966</t>
  </si>
  <si>
    <t>0055014694</t>
  </si>
  <si>
    <t>1000138811</t>
  </si>
  <si>
    <t>6228483348139095970</t>
  </si>
  <si>
    <t>0055015604</t>
  </si>
  <si>
    <t>1000080390</t>
  </si>
  <si>
    <t>6259656241676513</t>
  </si>
  <si>
    <t>0055015808</t>
  </si>
  <si>
    <t>1000145700</t>
  </si>
  <si>
    <t>6224698009284108</t>
  </si>
  <si>
    <t>0055015865</t>
  </si>
  <si>
    <t>0055015978</t>
  </si>
  <si>
    <t>4367423880227069146</t>
  </si>
  <si>
    <t>0055017615</t>
  </si>
  <si>
    <t>1000024658</t>
  </si>
  <si>
    <t>6223690890871284</t>
  </si>
  <si>
    <t>0055018692</t>
  </si>
  <si>
    <t>1000156257</t>
  </si>
  <si>
    <t>6259075322921351</t>
  </si>
  <si>
    <t>0055020599</t>
  </si>
  <si>
    <t>1000159518</t>
  </si>
  <si>
    <t>6253634240008166</t>
  </si>
  <si>
    <t>0055021266</t>
  </si>
  <si>
    <t>1000156919</t>
  </si>
  <si>
    <t>6228480868593984776</t>
  </si>
  <si>
    <t>0055021974</t>
  </si>
  <si>
    <t>1000130853</t>
  </si>
  <si>
    <t>6212262502028723008</t>
  </si>
  <si>
    <t>0055033351</t>
  </si>
  <si>
    <t>1000164793</t>
  </si>
  <si>
    <t>6228481938364970376</t>
  </si>
  <si>
    <t>0055036945</t>
  </si>
  <si>
    <t>1000162425</t>
  </si>
  <si>
    <t>6228483970824049812</t>
  </si>
  <si>
    <t>0055037875</t>
  </si>
  <si>
    <t>1000167793</t>
  </si>
  <si>
    <t>6222300212920295</t>
  </si>
  <si>
    <t>0055038587</t>
  </si>
  <si>
    <t>5011979658</t>
  </si>
  <si>
    <t>6217003860037028485</t>
  </si>
  <si>
    <t>0055039194</t>
  </si>
  <si>
    <t>1000162690</t>
  </si>
  <si>
    <t>6217003650003880294</t>
  </si>
  <si>
    <t>0055040517</t>
  </si>
  <si>
    <t>1000043480</t>
  </si>
  <si>
    <t>6212262508000364646</t>
  </si>
  <si>
    <t>0055040828</t>
  </si>
  <si>
    <t>1000168650</t>
  </si>
  <si>
    <t>6230943230004849246</t>
  </si>
  <si>
    <t>0055042687</t>
  </si>
  <si>
    <t>1000162071</t>
  </si>
  <si>
    <t>6210987300005044094</t>
  </si>
  <si>
    <t>0055043708</t>
  </si>
  <si>
    <t>1000168609</t>
  </si>
  <si>
    <t>4581230595688104</t>
  </si>
  <si>
    <t>0055046343</t>
  </si>
  <si>
    <t>1000165537</t>
  </si>
  <si>
    <t>5264103862084631</t>
  </si>
  <si>
    <t>0055047402</t>
  </si>
  <si>
    <t>1000157172</t>
  </si>
  <si>
    <t>6221507300012730782</t>
  </si>
  <si>
    <t>0055047725</t>
  </si>
  <si>
    <t>1000164082</t>
  </si>
  <si>
    <t>6215582502000559459</t>
  </si>
  <si>
    <t>0055048087</t>
  </si>
  <si>
    <t>1000165232</t>
  </si>
  <si>
    <t>0055048853</t>
  </si>
  <si>
    <t>1000155284</t>
  </si>
  <si>
    <t>6259190058512579</t>
  </si>
  <si>
    <t>0055049077</t>
  </si>
  <si>
    <t>1000146314</t>
  </si>
  <si>
    <t>6228483970824675319</t>
  </si>
  <si>
    <t>0055053169</t>
  </si>
  <si>
    <t>1000161068</t>
  </si>
  <si>
    <t>6222022409001768168</t>
  </si>
  <si>
    <t>0055070331</t>
  </si>
  <si>
    <t>1000013826</t>
  </si>
  <si>
    <t>6258081665730368</t>
  </si>
  <si>
    <t>0055073667</t>
  </si>
  <si>
    <t>1000169554</t>
  </si>
  <si>
    <t>6222520593751239</t>
  </si>
  <si>
    <t>0055074847</t>
  </si>
  <si>
    <t>1000164009</t>
  </si>
  <si>
    <t>6228482898528718476</t>
  </si>
  <si>
    <t>0055076929</t>
  </si>
  <si>
    <t>1000169511</t>
  </si>
  <si>
    <t>6258091659305788</t>
  </si>
  <si>
    <t>0055091701</t>
  </si>
  <si>
    <t>1000150284</t>
  </si>
  <si>
    <t>6212262502022620754</t>
  </si>
  <si>
    <t>0055092918</t>
  </si>
  <si>
    <t>1000169788</t>
  </si>
  <si>
    <t>6217003860033849900</t>
  </si>
  <si>
    <t>0055092921</t>
  </si>
  <si>
    <t>1000168204</t>
  </si>
  <si>
    <t>6228480868659355671</t>
  </si>
  <si>
    <t>0055093983</t>
  </si>
  <si>
    <t>1000102147</t>
  </si>
  <si>
    <t>6223190938067201</t>
  </si>
  <si>
    <t>0055094740</t>
  </si>
  <si>
    <t>1000157077</t>
  </si>
  <si>
    <t>6217711901177376</t>
  </si>
  <si>
    <t>0055096506</t>
  </si>
  <si>
    <t>1000168224</t>
  </si>
  <si>
    <t>6222627340000206117</t>
  </si>
  <si>
    <t>0055097414</t>
  </si>
  <si>
    <t>1000162837</t>
  </si>
  <si>
    <t>3568680097894155</t>
  </si>
  <si>
    <t>0055099021</t>
  </si>
  <si>
    <t>1000161248</t>
  </si>
  <si>
    <t>6259588691185192</t>
  </si>
  <si>
    <t>0055099164</t>
  </si>
  <si>
    <t>1000029011</t>
  </si>
  <si>
    <t>6221550466997081</t>
  </si>
  <si>
    <t>0055099409</t>
  </si>
  <si>
    <t>1000169565</t>
  </si>
  <si>
    <t>6214600180014615129</t>
  </si>
  <si>
    <t>0055100423</t>
  </si>
  <si>
    <t>1000011306</t>
  </si>
  <si>
    <t>6228483348143116572</t>
  </si>
  <si>
    <t>0055100967</t>
  </si>
  <si>
    <t>1000169679</t>
  </si>
  <si>
    <t>6222620590004356691</t>
  </si>
  <si>
    <t>0055104806</t>
  </si>
  <si>
    <t>1000167165</t>
  </si>
  <si>
    <t>6217003880000256269</t>
  </si>
  <si>
    <t>0055106214</t>
  </si>
  <si>
    <t>1000028213</t>
  </si>
  <si>
    <t>6229220227510100</t>
  </si>
  <si>
    <t>0055106963</t>
  </si>
  <si>
    <t>1000164222</t>
  </si>
  <si>
    <t>6231900000045964224</t>
  </si>
  <si>
    <t>0055110223</t>
  </si>
  <si>
    <t>0112180983</t>
  </si>
  <si>
    <t>5264103860792482</t>
  </si>
  <si>
    <t>0055111100</t>
  </si>
  <si>
    <t>1000169962</t>
  </si>
  <si>
    <t>6217232510000030025</t>
  </si>
  <si>
    <t>0055111283</t>
  </si>
  <si>
    <t>1000164692</t>
  </si>
  <si>
    <t>6221560688866881</t>
  </si>
  <si>
    <t>0055112979</t>
  </si>
  <si>
    <t>1000167529</t>
  </si>
  <si>
    <t>6282880082772873</t>
  </si>
  <si>
    <t>0055113291</t>
  </si>
  <si>
    <t>1000143394</t>
  </si>
  <si>
    <t>6231900000041583408</t>
  </si>
  <si>
    <t>0055114390</t>
  </si>
  <si>
    <t>1000156417</t>
  </si>
  <si>
    <t>6236683760004343262</t>
  </si>
  <si>
    <t>0055114751</t>
  </si>
  <si>
    <t>1000168673</t>
  </si>
  <si>
    <t>6253624008560714</t>
  </si>
  <si>
    <t>0055114953</t>
  </si>
  <si>
    <t>0055115401</t>
  </si>
  <si>
    <t>1000170455</t>
  </si>
  <si>
    <t>0055115746</t>
  </si>
  <si>
    <t>1000169833</t>
  </si>
  <si>
    <t>6221807300000113717</t>
  </si>
  <si>
    <t>0055125611</t>
  </si>
  <si>
    <t>1000151600</t>
  </si>
  <si>
    <t>6228483868565575278</t>
  </si>
  <si>
    <t>0055125820</t>
  </si>
  <si>
    <t>1000169732</t>
  </si>
  <si>
    <t>6228481456737920978</t>
  </si>
  <si>
    <t>0055125832</t>
  </si>
  <si>
    <t>1000170108</t>
  </si>
  <si>
    <t>6258101648822445</t>
  </si>
  <si>
    <t>0055126937</t>
  </si>
  <si>
    <t>1000158931</t>
  </si>
  <si>
    <t>6217987300001138036</t>
  </si>
  <si>
    <t>0055128212</t>
  </si>
  <si>
    <t>1000162555</t>
  </si>
  <si>
    <t>6223691094102534</t>
  </si>
  <si>
    <t>0055128294</t>
  </si>
  <si>
    <t>1000148400</t>
  </si>
  <si>
    <t>6231900000138483389</t>
  </si>
  <si>
    <t>0055128736</t>
  </si>
  <si>
    <t>0102491012</t>
  </si>
  <si>
    <t>4870131643478136</t>
  </si>
  <si>
    <t>0055128772</t>
  </si>
  <si>
    <t>6236683860001579056</t>
  </si>
  <si>
    <t>0055129023</t>
  </si>
  <si>
    <t>1000160598</t>
  </si>
  <si>
    <t>6221887300013145725</t>
  </si>
  <si>
    <t>0055135548</t>
  </si>
  <si>
    <t>1000130077</t>
  </si>
  <si>
    <t>6217003860011227384</t>
  </si>
  <si>
    <t>0055136055</t>
  </si>
  <si>
    <t>1000133552</t>
  </si>
  <si>
    <t>62230827003721782</t>
  </si>
  <si>
    <t>0055140504</t>
  </si>
  <si>
    <t>1000169361</t>
  </si>
  <si>
    <t>6217003950001421657</t>
  </si>
  <si>
    <t>0055145072</t>
  </si>
  <si>
    <t>1000169975</t>
  </si>
  <si>
    <t>6227007171570370358</t>
  </si>
  <si>
    <t>0055145175</t>
  </si>
  <si>
    <t>1000095205</t>
  </si>
  <si>
    <t>6228484158585033873</t>
  </si>
  <si>
    <t>0055145971</t>
  </si>
  <si>
    <t>1000171541</t>
  </si>
  <si>
    <t>6212262505004824245</t>
  </si>
  <si>
    <t>0055147275</t>
  </si>
  <si>
    <t>1000171586</t>
  </si>
  <si>
    <t>6216912201087650</t>
  </si>
  <si>
    <t>0055147855</t>
  </si>
  <si>
    <t>1000074776</t>
  </si>
  <si>
    <t>62230829005479484</t>
  </si>
  <si>
    <t>0055148954</t>
  </si>
  <si>
    <t>1000171112</t>
  </si>
  <si>
    <t>6230200072756070</t>
  </si>
  <si>
    <t>0055149215</t>
  </si>
  <si>
    <t>0055151757</t>
  </si>
  <si>
    <t>1000153751</t>
  </si>
  <si>
    <t>6231900000137367112</t>
  </si>
  <si>
    <t>0055158201</t>
  </si>
  <si>
    <t>1000131602</t>
  </si>
  <si>
    <t>6217003860006828154</t>
  </si>
  <si>
    <t>0055159701</t>
  </si>
  <si>
    <t>1000147615</t>
  </si>
  <si>
    <t>6212261314004255166</t>
  </si>
  <si>
    <t>0055159795</t>
  </si>
  <si>
    <t>1000170818</t>
  </si>
  <si>
    <t>6222622430000159591</t>
  </si>
  <si>
    <t>0055162238</t>
  </si>
  <si>
    <t>1000171071</t>
  </si>
  <si>
    <t>6259065370665091</t>
  </si>
  <si>
    <t>0055173137</t>
  </si>
  <si>
    <t>5012762378</t>
  </si>
  <si>
    <t>622908473482427112</t>
  </si>
  <si>
    <t>0055173738</t>
  </si>
  <si>
    <t>1000170822</t>
  </si>
  <si>
    <t>6228483308341230971</t>
  </si>
  <si>
    <t>0055177256</t>
  </si>
  <si>
    <t>1000170752</t>
  </si>
  <si>
    <t>6215697500003486615</t>
  </si>
  <si>
    <t>0055177306</t>
  </si>
  <si>
    <t>0112334570</t>
  </si>
  <si>
    <t>6258081647175427</t>
  </si>
  <si>
    <t>0055180305</t>
  </si>
  <si>
    <t>1000165999</t>
  </si>
  <si>
    <t>6217003860029511969</t>
  </si>
  <si>
    <t>0055181846</t>
  </si>
  <si>
    <t>1000165961</t>
  </si>
  <si>
    <t>6231900000054077256</t>
  </si>
  <si>
    <t>0055181930</t>
  </si>
  <si>
    <t>1000170128</t>
  </si>
  <si>
    <t>6217003860034505394</t>
  </si>
  <si>
    <t>0055183329</t>
  </si>
  <si>
    <t>1000165885</t>
  </si>
  <si>
    <t>6217790001095247314</t>
  </si>
  <si>
    <t>0055186183</t>
  </si>
  <si>
    <t>1000164796</t>
  </si>
  <si>
    <t>0055186940</t>
  </si>
  <si>
    <t>1000171811</t>
  </si>
  <si>
    <t>6259588902701241</t>
  </si>
  <si>
    <t>0055187065</t>
  </si>
  <si>
    <t>1000155137</t>
  </si>
  <si>
    <t>6217003860016605188</t>
  </si>
  <si>
    <t>0055189627</t>
  </si>
  <si>
    <t>1000164413</t>
  </si>
  <si>
    <t>6231900000119261028</t>
  </si>
  <si>
    <t>0055189777</t>
  </si>
  <si>
    <t>1000014448</t>
  </si>
  <si>
    <t>6214157312904259877</t>
  </si>
  <si>
    <t>0055190537</t>
  </si>
  <si>
    <t>1000169431</t>
  </si>
  <si>
    <t>6227003861050994776</t>
  </si>
  <si>
    <t>0055193841</t>
  </si>
  <si>
    <t>1000152468</t>
  </si>
  <si>
    <t>6226230229547318</t>
  </si>
  <si>
    <t>0055216905</t>
  </si>
  <si>
    <t>1000028224</t>
  </si>
  <si>
    <t>6228484146290824165</t>
  </si>
  <si>
    <t>0055217118</t>
  </si>
  <si>
    <t>1000165852</t>
  </si>
  <si>
    <t>6259980028096863</t>
  </si>
  <si>
    <t>0055222277</t>
  </si>
  <si>
    <t>1000166613</t>
  </si>
  <si>
    <t>6231900000098964279</t>
  </si>
  <si>
    <t>0055225491</t>
  </si>
  <si>
    <t>1000170326</t>
  </si>
  <si>
    <t>6228481938006196976</t>
  </si>
  <si>
    <t>0055225896</t>
  </si>
  <si>
    <t>1000002971</t>
  </si>
  <si>
    <t>6228930001029088501</t>
  </si>
  <si>
    <t>0055226169</t>
  </si>
  <si>
    <t>1000162004</t>
  </si>
  <si>
    <t>6210178002034337361</t>
  </si>
  <si>
    <t>0055229446</t>
  </si>
  <si>
    <t>1000039964</t>
  </si>
  <si>
    <t>6223692512269665</t>
  </si>
  <si>
    <t>0055233440</t>
  </si>
  <si>
    <t>1000015742</t>
  </si>
  <si>
    <t>3563918000207882</t>
  </si>
  <si>
    <t>0055234300</t>
  </si>
  <si>
    <t>1000046646</t>
  </si>
  <si>
    <t>6212262515002269087</t>
  </si>
  <si>
    <t>0055236029</t>
  </si>
  <si>
    <t>1000171740</t>
  </si>
  <si>
    <t>6212262502022633435</t>
  </si>
  <si>
    <t>0055236250</t>
  </si>
  <si>
    <t>1000022982</t>
  </si>
  <si>
    <t>6231900000065182103</t>
  </si>
  <si>
    <t>0055237587</t>
  </si>
  <si>
    <t>1000024013</t>
  </si>
  <si>
    <t>6231900000052840945</t>
  </si>
  <si>
    <t>0055242002</t>
  </si>
  <si>
    <t>1000109066</t>
  </si>
  <si>
    <t>62230827007014671</t>
  </si>
  <si>
    <t>0055242145</t>
  </si>
  <si>
    <t>6222804022061019184</t>
  </si>
  <si>
    <t>0055242645</t>
  </si>
  <si>
    <t>1000085009</t>
  </si>
  <si>
    <t>0055242963</t>
  </si>
  <si>
    <t>1000154955</t>
  </si>
  <si>
    <t>6223691465802308</t>
  </si>
  <si>
    <t>0055244703</t>
  </si>
  <si>
    <t>1000173732</t>
  </si>
  <si>
    <t>6228483308016264974</t>
  </si>
  <si>
    <t>0055245497</t>
  </si>
  <si>
    <t>1000003635</t>
  </si>
  <si>
    <t>6222370201863095</t>
  </si>
  <si>
    <t>0055245603</t>
  </si>
  <si>
    <t>1000038659</t>
  </si>
  <si>
    <t>4367455153272005</t>
  </si>
  <si>
    <t>0055245671</t>
  </si>
  <si>
    <t>1000172866</t>
  </si>
  <si>
    <t>6236683890000464786</t>
  </si>
  <si>
    <t>0055245737</t>
  </si>
  <si>
    <t>1000108074</t>
  </si>
  <si>
    <t>0055246873</t>
  </si>
  <si>
    <t>1000043514</t>
  </si>
  <si>
    <t>6223691506819766</t>
  </si>
  <si>
    <t>0055248511</t>
  </si>
  <si>
    <t>1000173474</t>
  </si>
  <si>
    <t>6223690938203151</t>
  </si>
  <si>
    <t>0055252886</t>
  </si>
  <si>
    <t>0111251137</t>
  </si>
  <si>
    <t>6222082502003714193</t>
  </si>
  <si>
    <t>0055254836</t>
  </si>
  <si>
    <t>1000032475</t>
  </si>
  <si>
    <t>4512894047890107</t>
  </si>
  <si>
    <t>0055255082</t>
  </si>
  <si>
    <t>0055255583</t>
  </si>
  <si>
    <t>1000172220</t>
  </si>
  <si>
    <t>6221662144534614</t>
  </si>
  <si>
    <t>0055257378</t>
  </si>
  <si>
    <t>6227003860350576267</t>
  </si>
  <si>
    <t>0055258135</t>
  </si>
  <si>
    <t>1000173735</t>
  </si>
  <si>
    <t>6228483861021341310</t>
  </si>
  <si>
    <t>0055258430</t>
  </si>
  <si>
    <t>1000166948</t>
  </si>
  <si>
    <t>6231900000026530242</t>
  </si>
  <si>
    <t>0055260318</t>
  </si>
  <si>
    <t>6228484158353881677</t>
  </si>
  <si>
    <t>0055262814</t>
  </si>
  <si>
    <t>1000146780</t>
  </si>
  <si>
    <t>6228483338596040270</t>
  </si>
  <si>
    <t>0055262881</t>
  </si>
  <si>
    <t>1000168918</t>
  </si>
  <si>
    <t>6231900000047572264</t>
  </si>
  <si>
    <t>0055263063</t>
  </si>
  <si>
    <t>1000173496</t>
  </si>
  <si>
    <t>5203821321095021</t>
  </si>
  <si>
    <t>2017/07/13 12:04:52</t>
  </si>
  <si>
    <t>0055263099</t>
  </si>
  <si>
    <t>1000168346</t>
  </si>
  <si>
    <t>0055263212</t>
  </si>
  <si>
    <t>1000173616</t>
  </si>
  <si>
    <t>0055264433</t>
  </si>
  <si>
    <t>0055271950</t>
  </si>
  <si>
    <t>6236683860001586242</t>
  </si>
  <si>
    <t>0055284372</t>
  </si>
  <si>
    <t>1000172880</t>
  </si>
  <si>
    <t>6228483311156408013</t>
  </si>
  <si>
    <t>0055291153</t>
  </si>
  <si>
    <t>1000166665</t>
  </si>
  <si>
    <t>6228481938623751278</t>
  </si>
  <si>
    <t>0055292936</t>
  </si>
  <si>
    <t>1000174507</t>
  </si>
  <si>
    <t>6212262502007438891</t>
  </si>
  <si>
    <t>0055293340</t>
  </si>
  <si>
    <t>1000174457</t>
  </si>
  <si>
    <t>6217003960001398045</t>
  </si>
  <si>
    <t>0055295079</t>
  </si>
  <si>
    <t>0125028373</t>
  </si>
  <si>
    <t>6228480868419353370</t>
  </si>
  <si>
    <t>0055295610</t>
  </si>
  <si>
    <t>1000171179</t>
  </si>
  <si>
    <t>6228481938596179572</t>
  </si>
  <si>
    <t>0055295715</t>
  </si>
  <si>
    <t>6217003860012734693</t>
  </si>
  <si>
    <t>0055296696</t>
  </si>
  <si>
    <t>1000174477</t>
  </si>
  <si>
    <t>6227003860440200084</t>
  </si>
  <si>
    <t>0055296776</t>
  </si>
  <si>
    <t>1000170070</t>
  </si>
  <si>
    <t>6231900000098140730</t>
  </si>
  <si>
    <t>0055299329</t>
  </si>
  <si>
    <t>1000036725</t>
  </si>
  <si>
    <t>6222530591186189</t>
  </si>
  <si>
    <t>0055300355</t>
  </si>
  <si>
    <t>1000164157</t>
  </si>
  <si>
    <t>6222520593331453</t>
  </si>
  <si>
    <t>0055300654</t>
  </si>
  <si>
    <t>1000163262</t>
  </si>
  <si>
    <t>6217003920002937837</t>
  </si>
  <si>
    <t>0055301798</t>
  </si>
  <si>
    <t>1000173563</t>
  </si>
  <si>
    <t>6259980004507149</t>
  </si>
  <si>
    <t>0055301887</t>
  </si>
  <si>
    <t>0055302033</t>
  </si>
  <si>
    <t>1000173594</t>
  </si>
  <si>
    <t>0055302715</t>
  </si>
  <si>
    <t>1000105404</t>
  </si>
  <si>
    <t>6221550331057046</t>
  </si>
  <si>
    <t>0055303073</t>
  </si>
  <si>
    <t>0101279350</t>
  </si>
  <si>
    <t>6222600590001488228</t>
  </si>
  <si>
    <t>0055305796</t>
  </si>
  <si>
    <t>1000112477</t>
  </si>
  <si>
    <t>6212262502006081627</t>
  </si>
  <si>
    <t>0055306204</t>
  </si>
  <si>
    <t>1000173322</t>
  </si>
  <si>
    <t>6228480868589419779</t>
  </si>
  <si>
    <t>0055306601</t>
  </si>
  <si>
    <t>1000172384</t>
  </si>
  <si>
    <t>0055306963</t>
  </si>
  <si>
    <t>0121055346</t>
  </si>
  <si>
    <t>5201521320989453</t>
  </si>
  <si>
    <t>0055307669</t>
  </si>
  <si>
    <t>1000132836</t>
  </si>
  <si>
    <t>6217007170005391931</t>
  </si>
  <si>
    <t>0055322863</t>
  </si>
  <si>
    <t>1000169651</t>
  </si>
  <si>
    <t>6228481938536261779</t>
  </si>
  <si>
    <t>0055345183</t>
  </si>
  <si>
    <t>1000099032</t>
  </si>
  <si>
    <t>6217003860025722172</t>
  </si>
  <si>
    <t>0055402326</t>
  </si>
  <si>
    <t>6222082513000029337</t>
  </si>
  <si>
    <t>0055463114</t>
  </si>
  <si>
    <t>1000173438</t>
  </si>
  <si>
    <t>6282880049010847</t>
  </si>
  <si>
    <t>0055468694</t>
  </si>
  <si>
    <t>1000105657</t>
  </si>
  <si>
    <t>6217852700012303937</t>
  </si>
  <si>
    <t>0055503394</t>
  </si>
  <si>
    <t>1000132336</t>
  </si>
  <si>
    <t>4033920036565069</t>
  </si>
  <si>
    <t>0055505118</t>
  </si>
  <si>
    <t>0055508284</t>
  </si>
  <si>
    <t>0103273811</t>
  </si>
  <si>
    <t>622908473003053116</t>
  </si>
  <si>
    <t>0055512010</t>
  </si>
  <si>
    <t>1000174399</t>
  </si>
  <si>
    <t>6231900000007772474</t>
  </si>
  <si>
    <t>0055518002</t>
  </si>
  <si>
    <t>1000174682</t>
  </si>
  <si>
    <t>6217852700003761085</t>
  </si>
  <si>
    <t>0055523233</t>
  </si>
  <si>
    <t>1000174796</t>
  </si>
  <si>
    <t>6225591320216769</t>
  </si>
  <si>
    <t>0055523283</t>
  </si>
  <si>
    <t>1000172998</t>
  </si>
  <si>
    <t>4581230598780346</t>
  </si>
  <si>
    <t>0055524163</t>
  </si>
  <si>
    <t>5012139182</t>
  </si>
  <si>
    <t>6258091671836828</t>
  </si>
  <si>
    <t>0055547466</t>
  </si>
  <si>
    <t>1000056066</t>
  </si>
  <si>
    <t>5502130015248690</t>
  </si>
  <si>
    <t>0055548367</t>
  </si>
  <si>
    <t>1000172841</t>
  </si>
  <si>
    <t>6231900020001807563</t>
  </si>
  <si>
    <t>0055549329</t>
  </si>
  <si>
    <t>1000165685</t>
  </si>
  <si>
    <t>6236681540006627918</t>
  </si>
  <si>
    <t>0055552057</t>
  </si>
  <si>
    <t>0055558068</t>
  </si>
  <si>
    <t>1000175133</t>
  </si>
  <si>
    <t>6231900000001955349</t>
  </si>
  <si>
    <t>0055558640</t>
  </si>
  <si>
    <t>1000164183</t>
  </si>
  <si>
    <t>6223691294460252</t>
  </si>
  <si>
    <t>0055559704</t>
  </si>
  <si>
    <t>6282880079623287</t>
  </si>
  <si>
    <t>0055560013</t>
  </si>
  <si>
    <t>1000175620</t>
  </si>
  <si>
    <t>6228480868679482075</t>
  </si>
  <si>
    <t>0055560205</t>
  </si>
  <si>
    <t>1000084153</t>
  </si>
  <si>
    <t>6222022516000693765</t>
  </si>
  <si>
    <t>0055560769</t>
  </si>
  <si>
    <t>1000176242</t>
  </si>
  <si>
    <t>6217862700001376496</t>
  </si>
  <si>
    <t>0055562233</t>
  </si>
  <si>
    <t>1000102511</t>
  </si>
  <si>
    <t>5218990596380187</t>
  </si>
  <si>
    <t>0055562679</t>
  </si>
  <si>
    <t>1000102590</t>
  </si>
  <si>
    <t>0055562999</t>
  </si>
  <si>
    <t>1000161504</t>
  </si>
  <si>
    <t>6228451938008765279</t>
  </si>
  <si>
    <t>0055563252</t>
  </si>
  <si>
    <t>1000176123</t>
  </si>
  <si>
    <t>6225571400044745</t>
  </si>
  <si>
    <t>0055563685</t>
  </si>
  <si>
    <t>1000154420</t>
  </si>
  <si>
    <t>6217997300035450702</t>
  </si>
  <si>
    <t>0055564024</t>
  </si>
  <si>
    <t>1000107153</t>
  </si>
  <si>
    <t>6221550885513188</t>
  </si>
  <si>
    <t>0055564195</t>
  </si>
  <si>
    <t>1000119461</t>
  </si>
  <si>
    <t>6222520595531191</t>
  </si>
  <si>
    <t>0055565328</t>
  </si>
  <si>
    <t>1000163330</t>
  </si>
  <si>
    <t>6228483868565461479</t>
  </si>
  <si>
    <t>0055565297</t>
  </si>
  <si>
    <t>1000155949</t>
  </si>
  <si>
    <t>6222622430000149428</t>
  </si>
  <si>
    <t>0055565809</t>
  </si>
  <si>
    <t>1000103369</t>
  </si>
  <si>
    <t>6227003860360136565</t>
  </si>
  <si>
    <t>0055566429</t>
  </si>
  <si>
    <t>1000175532</t>
  </si>
  <si>
    <t>6231900000125181392</t>
  </si>
  <si>
    <t>0055566510</t>
  </si>
  <si>
    <t>1000161797</t>
  </si>
  <si>
    <t>6282680013482414</t>
  </si>
  <si>
    <t>0055567543</t>
  </si>
  <si>
    <t>1000175867</t>
  </si>
  <si>
    <t>6235752700000038324</t>
  </si>
  <si>
    <t>0055568472</t>
  </si>
  <si>
    <t>1000117700</t>
  </si>
  <si>
    <t>6231900000099380517</t>
  </si>
  <si>
    <t>0055569891</t>
  </si>
  <si>
    <t>1000166063</t>
  </si>
  <si>
    <t>6217997300032725189</t>
  </si>
  <si>
    <t>0055570068</t>
  </si>
  <si>
    <t>1000153789</t>
  </si>
  <si>
    <t>6217232502001430411</t>
  </si>
  <si>
    <t>0055571890</t>
  </si>
  <si>
    <t>1000175618</t>
  </si>
  <si>
    <t>6222082502008681249</t>
  </si>
  <si>
    <t>0055571963</t>
  </si>
  <si>
    <t>1000168149</t>
  </si>
  <si>
    <t>6228481198247672273</t>
  </si>
  <si>
    <t>0055572438</t>
  </si>
  <si>
    <t>1000173137</t>
  </si>
  <si>
    <t>6228453306001419666</t>
  </si>
  <si>
    <t>0055573714</t>
  </si>
  <si>
    <t>1000173006</t>
  </si>
  <si>
    <t>6259980000152726</t>
  </si>
  <si>
    <t>0055573922</t>
  </si>
  <si>
    <t>1000173038</t>
  </si>
  <si>
    <t>1000174857</t>
  </si>
  <si>
    <t>6217232410000711577</t>
  </si>
  <si>
    <t>0055576046</t>
  </si>
  <si>
    <t>1000056592</t>
  </si>
  <si>
    <t>6228450860015526612</t>
  </si>
  <si>
    <t>0055576289</t>
  </si>
  <si>
    <t>1000176655</t>
  </si>
  <si>
    <t>6231900000054555467</t>
  </si>
  <si>
    <t>0055577088</t>
  </si>
  <si>
    <t>1000175674</t>
  </si>
  <si>
    <t>4367480059431943</t>
  </si>
  <si>
    <t>0055577993</t>
  </si>
  <si>
    <t>5010683815</t>
  </si>
  <si>
    <t>6215582502000984343</t>
  </si>
  <si>
    <t>0055579236</t>
  </si>
  <si>
    <t>6258101640910982</t>
  </si>
  <si>
    <t>0055579686</t>
  </si>
  <si>
    <t>1000175832</t>
  </si>
  <si>
    <t>6225330061148315</t>
  </si>
  <si>
    <t>0055580184</t>
  </si>
  <si>
    <t>1000097772</t>
  </si>
  <si>
    <t>6228481938624073375</t>
  </si>
  <si>
    <t>0055581284</t>
  </si>
  <si>
    <t>1000175535</t>
  </si>
  <si>
    <t>6258091320234078</t>
  </si>
  <si>
    <t>0055581386</t>
  </si>
  <si>
    <t>1000175860</t>
  </si>
  <si>
    <t>6231900000076217930</t>
  </si>
  <si>
    <t>2017/07/14 11:28:04</t>
  </si>
  <si>
    <t>0055582208</t>
  </si>
  <si>
    <t>1000167771</t>
  </si>
  <si>
    <t>6231900000013276163</t>
  </si>
  <si>
    <t>0055582257</t>
  </si>
  <si>
    <t>1000175936</t>
  </si>
  <si>
    <t>5201521321197874</t>
  </si>
  <si>
    <t>0055582420</t>
  </si>
  <si>
    <t>1000171387</t>
  </si>
  <si>
    <t>6214602180000238116</t>
  </si>
  <si>
    <t>0055584405</t>
  </si>
  <si>
    <t>1000174908</t>
  </si>
  <si>
    <t>6221682811364723</t>
  </si>
  <si>
    <t>0055586563</t>
  </si>
  <si>
    <t>1000175662</t>
  </si>
  <si>
    <t>6231900000062996737</t>
  </si>
  <si>
    <t>0055588445</t>
  </si>
  <si>
    <t>1000167672</t>
  </si>
  <si>
    <t>6212262502009726624</t>
  </si>
  <si>
    <t>0055588705</t>
  </si>
  <si>
    <t>1000174537</t>
  </si>
  <si>
    <t>6228480868456962075</t>
  </si>
  <si>
    <t>0055588996</t>
  </si>
  <si>
    <t>0055590205</t>
  </si>
  <si>
    <t>1000176083</t>
  </si>
  <si>
    <t>6250711640817041</t>
  </si>
  <si>
    <t>0055590187</t>
  </si>
  <si>
    <t>1000167473</t>
  </si>
  <si>
    <t>6228483868587751873</t>
  </si>
  <si>
    <t>0055590444</t>
  </si>
  <si>
    <t>1000167289</t>
  </si>
  <si>
    <t>6228480860547569811</t>
  </si>
  <si>
    <t>0055591098</t>
  </si>
  <si>
    <t>6210178002039887436</t>
  </si>
  <si>
    <t>0055591175</t>
  </si>
  <si>
    <t>1000172736</t>
  </si>
  <si>
    <t>6228480868610995177</t>
  </si>
  <si>
    <t>0055601925</t>
  </si>
  <si>
    <t>1000174762</t>
  </si>
  <si>
    <t>6231900000043552856</t>
  </si>
  <si>
    <t>0055604230</t>
  </si>
  <si>
    <t>1000171629</t>
  </si>
  <si>
    <t>6228930001126202252</t>
  </si>
  <si>
    <t>0055605275</t>
  </si>
  <si>
    <t>1000173263</t>
  </si>
  <si>
    <t>6228451936004645461</t>
  </si>
  <si>
    <t>0055605663</t>
  </si>
  <si>
    <t>1000160756</t>
  </si>
  <si>
    <t>6228481198225047878</t>
  </si>
  <si>
    <t>0055606713</t>
  </si>
  <si>
    <t>1000176198</t>
  </si>
  <si>
    <t>6214600180009455853</t>
  </si>
  <si>
    <t>0055609512</t>
  </si>
  <si>
    <t>1000051782</t>
  </si>
  <si>
    <t>6258081653723441</t>
  </si>
  <si>
    <t>0055609869</t>
  </si>
  <si>
    <t>1000170824</t>
  </si>
  <si>
    <t>6228483866054124368</t>
  </si>
  <si>
    <t>0055610564</t>
  </si>
  <si>
    <t>1000171117</t>
  </si>
  <si>
    <t>6228930001159150451</t>
  </si>
  <si>
    <t>0055610715</t>
  </si>
  <si>
    <t>1000102622</t>
  </si>
  <si>
    <t>6212262509000715019</t>
  </si>
  <si>
    <t>0055612454</t>
  </si>
  <si>
    <t>1000170046</t>
  </si>
  <si>
    <t>6217003860020560197</t>
  </si>
  <si>
    <t>0055612895</t>
  </si>
  <si>
    <t>1000165474</t>
  </si>
  <si>
    <t>6231900000022380477</t>
  </si>
  <si>
    <t>0055614234</t>
  </si>
  <si>
    <t>0055615990</t>
  </si>
  <si>
    <t>1000154786</t>
  </si>
  <si>
    <t>6210178002013760302</t>
  </si>
  <si>
    <t>0055618087</t>
  </si>
  <si>
    <t>1000072721</t>
  </si>
  <si>
    <t>6283660301760746</t>
  </si>
  <si>
    <t>0055618190</t>
  </si>
  <si>
    <t>0055618309</t>
  </si>
  <si>
    <t>1000072708</t>
  </si>
  <si>
    <t>0055618599</t>
  </si>
  <si>
    <t>6231900000109670154</t>
  </si>
  <si>
    <t>0055618507</t>
  </si>
  <si>
    <t>0055619248</t>
  </si>
  <si>
    <t>1000175800</t>
  </si>
  <si>
    <t>6228480868405233974</t>
  </si>
  <si>
    <t>0055619917</t>
  </si>
  <si>
    <t>1000170890</t>
  </si>
  <si>
    <t>6217790001049426725</t>
  </si>
  <si>
    <t>0055620292</t>
  </si>
  <si>
    <t>1000170886</t>
  </si>
  <si>
    <t>0055620665</t>
  </si>
  <si>
    <t>1000155191</t>
  </si>
  <si>
    <t>6228480860944783213</t>
  </si>
  <si>
    <t>0055621025</t>
  </si>
  <si>
    <t>1000165371</t>
  </si>
  <si>
    <t>6228930001061435933</t>
  </si>
  <si>
    <t>0055623953</t>
  </si>
  <si>
    <t>1000176371</t>
  </si>
  <si>
    <t>6210178002046670486</t>
  </si>
  <si>
    <t>0055649510</t>
  </si>
  <si>
    <t>0122041435</t>
  </si>
  <si>
    <t>6231900000055227215</t>
  </si>
  <si>
    <t>0055657224</t>
  </si>
  <si>
    <t>1000171050</t>
  </si>
  <si>
    <t>6223692400185783</t>
  </si>
  <si>
    <t>0055665688</t>
  </si>
  <si>
    <t>1000175829</t>
  </si>
  <si>
    <t>6212262505006628925</t>
  </si>
  <si>
    <t>0055666130</t>
  </si>
  <si>
    <t>1000175560</t>
  </si>
  <si>
    <t>6213302700001528564</t>
  </si>
  <si>
    <t>0055677307</t>
  </si>
  <si>
    <t>1000097018</t>
  </si>
  <si>
    <t>6217872700000088827</t>
  </si>
  <si>
    <t>0055677446</t>
  </si>
  <si>
    <t>1000172862</t>
  </si>
  <si>
    <t>6227602422564143</t>
  </si>
  <si>
    <t>0055677651</t>
  </si>
  <si>
    <t>1000176546</t>
  </si>
  <si>
    <t>6212262410001936458</t>
  </si>
  <si>
    <t>0055678025</t>
  </si>
  <si>
    <t>1000175389</t>
  </si>
  <si>
    <t>6214973300145155</t>
  </si>
  <si>
    <t>0055679544</t>
  </si>
  <si>
    <t>1000177066</t>
  </si>
  <si>
    <t>6223692568147393</t>
  </si>
  <si>
    <t>0055680239</t>
  </si>
  <si>
    <t>1000175981</t>
  </si>
  <si>
    <t>6212262409002568872</t>
  </si>
  <si>
    <t>0055680470</t>
  </si>
  <si>
    <t>6231900000115880011</t>
  </si>
  <si>
    <t>0055680873</t>
  </si>
  <si>
    <t>1000177606</t>
  </si>
  <si>
    <t>6258081684191238</t>
  </si>
  <si>
    <t>0055681063</t>
  </si>
  <si>
    <t>1000176812</t>
  </si>
  <si>
    <t>6223691236021824</t>
  </si>
  <si>
    <t>0055682897</t>
  </si>
  <si>
    <t>1000008897</t>
  </si>
  <si>
    <t>6236683860002897515</t>
  </si>
  <si>
    <t>0055685193</t>
  </si>
  <si>
    <t>1000171153</t>
  </si>
  <si>
    <t>6217997090001595297</t>
  </si>
  <si>
    <t>0055688423</t>
  </si>
  <si>
    <t>1000177787</t>
  </si>
  <si>
    <t>6217003910003077337</t>
  </si>
  <si>
    <t>0055690003</t>
  </si>
  <si>
    <t>1000176751</t>
  </si>
  <si>
    <t>6231900000003152861</t>
  </si>
  <si>
    <t>0055690216</t>
  </si>
  <si>
    <t>1000168051</t>
  </si>
  <si>
    <t>6228481920133637817</t>
  </si>
  <si>
    <t>0055693706</t>
  </si>
  <si>
    <t>6228482891098640816</t>
  </si>
  <si>
    <t>0055695748</t>
  </si>
  <si>
    <t>1000175365</t>
  </si>
  <si>
    <t>6230910799017236376</t>
  </si>
  <si>
    <t>0055697937</t>
  </si>
  <si>
    <t>0101004588</t>
  </si>
  <si>
    <t>36088407950511</t>
  </si>
  <si>
    <t>0055700848</t>
  </si>
  <si>
    <t>1000137883</t>
  </si>
  <si>
    <t>6225551321021212</t>
  </si>
  <si>
    <t>0055708807</t>
  </si>
  <si>
    <t>1000034295</t>
  </si>
  <si>
    <t>5201521641623591</t>
  </si>
  <si>
    <t>0055712822</t>
  </si>
  <si>
    <t>1000177963</t>
  </si>
  <si>
    <t>6225571642993022</t>
  </si>
  <si>
    <t>0055716961</t>
  </si>
  <si>
    <t>1000140377</t>
  </si>
  <si>
    <t>6228480861177051211</t>
  </si>
  <si>
    <t>0055725052</t>
  </si>
  <si>
    <t>1000178264</t>
  </si>
  <si>
    <t>6229228009280107</t>
  </si>
  <si>
    <t>0055726909</t>
  </si>
  <si>
    <t>1000178061</t>
  </si>
  <si>
    <t>6217232505000592057</t>
  </si>
  <si>
    <t>0055727877</t>
  </si>
  <si>
    <t>1000078510</t>
  </si>
  <si>
    <t>6230210070266477</t>
  </si>
  <si>
    <t>0055727906</t>
  </si>
  <si>
    <t>1000178258</t>
  </si>
  <si>
    <t>6214157312903692995</t>
  </si>
  <si>
    <t>0055728436</t>
  </si>
  <si>
    <t>1000141939</t>
  </si>
  <si>
    <t>6217232410000691621</t>
  </si>
  <si>
    <t>0055729038</t>
  </si>
  <si>
    <t>1000080206</t>
  </si>
  <si>
    <t>6236061401390200558</t>
  </si>
  <si>
    <t>0055729432</t>
  </si>
  <si>
    <t>1000134847</t>
  </si>
  <si>
    <t>6223692285703486</t>
  </si>
  <si>
    <t>0055739642</t>
  </si>
  <si>
    <t>1000178328</t>
  </si>
  <si>
    <t>6217007200042045974</t>
  </si>
  <si>
    <t>0055741137</t>
  </si>
  <si>
    <t>1000178597</t>
  </si>
  <si>
    <t>6231900000065238012</t>
  </si>
  <si>
    <t>0055748869</t>
  </si>
  <si>
    <t>0102528078</t>
  </si>
  <si>
    <t>6212262502014230679</t>
  </si>
  <si>
    <t>0055751757</t>
  </si>
  <si>
    <t>1000176904</t>
  </si>
  <si>
    <t>6214602180000228463</t>
  </si>
  <si>
    <t>0055754689</t>
  </si>
  <si>
    <t>1000173492</t>
  </si>
  <si>
    <t>6217003090016054225</t>
  </si>
  <si>
    <t>0055757060</t>
  </si>
  <si>
    <t>1000144747</t>
  </si>
  <si>
    <t>6217856100021124661</t>
  </si>
  <si>
    <t>0055757775</t>
  </si>
  <si>
    <t>1000177358</t>
  </si>
  <si>
    <t>6231900000052726813</t>
  </si>
  <si>
    <t>0055771293</t>
  </si>
  <si>
    <t>6225591643643012</t>
  </si>
  <si>
    <t>0055773285</t>
  </si>
  <si>
    <t>1000169955</t>
  </si>
  <si>
    <t>6228453336003949964</t>
  </si>
  <si>
    <t>0055773639</t>
  </si>
  <si>
    <t>1000176332</t>
  </si>
  <si>
    <t>0055773926</t>
  </si>
  <si>
    <t>1000176338</t>
  </si>
  <si>
    <t>0055791942</t>
  </si>
  <si>
    <t>1000176233</t>
  </si>
  <si>
    <t>6227003910460003486</t>
  </si>
  <si>
    <t>0055795166</t>
  </si>
  <si>
    <t>1000177100</t>
  </si>
  <si>
    <t>6228480128564989878</t>
  </si>
  <si>
    <t>0055802327</t>
  </si>
  <si>
    <t>1000124487</t>
  </si>
  <si>
    <t>6253624240064285</t>
  </si>
  <si>
    <t>0055804383</t>
  </si>
  <si>
    <t>1000154097</t>
  </si>
  <si>
    <t>6217790001126914965</t>
  </si>
  <si>
    <t>0055804708</t>
  </si>
  <si>
    <t>1000174423</t>
  </si>
  <si>
    <t>6222530592256056</t>
  </si>
  <si>
    <t>0055806036</t>
  </si>
  <si>
    <t>1000178681</t>
  </si>
  <si>
    <t>6217857600030843945</t>
  </si>
  <si>
    <t>0055807278</t>
  </si>
  <si>
    <t>1000178661</t>
  </si>
  <si>
    <t>6225683239000002480</t>
  </si>
  <si>
    <t>0055807375</t>
  </si>
  <si>
    <t>1000178240</t>
  </si>
  <si>
    <t>6228480860610576313</t>
  </si>
  <si>
    <t>0055807395</t>
  </si>
  <si>
    <t>1000178963</t>
  </si>
  <si>
    <t>6217003850000089531</t>
  </si>
  <si>
    <t>0055807410</t>
  </si>
  <si>
    <t>1000116663</t>
  </si>
  <si>
    <t>6212882502000134521</t>
  </si>
  <si>
    <t>0055808035</t>
  </si>
  <si>
    <t>1000160153</t>
  </si>
  <si>
    <t>6253624015227497</t>
  </si>
  <si>
    <t>0055808178</t>
  </si>
  <si>
    <t>1000178948</t>
  </si>
  <si>
    <t>6223691923482370</t>
  </si>
  <si>
    <t>0055809308</t>
  </si>
  <si>
    <t>1000177309</t>
  </si>
  <si>
    <t>6228483158321714779</t>
  </si>
  <si>
    <t>0055810127</t>
  </si>
  <si>
    <t>1000031950</t>
  </si>
  <si>
    <t>6231900000044182562</t>
  </si>
  <si>
    <t>0055810142</t>
  </si>
  <si>
    <t>1000178996</t>
  </si>
  <si>
    <t>6217852700003659479</t>
  </si>
  <si>
    <t>0055810882</t>
  </si>
  <si>
    <t>1000076138</t>
  </si>
  <si>
    <t>6217790001100583349</t>
  </si>
  <si>
    <t>0055810918</t>
  </si>
  <si>
    <t>0154041467</t>
  </si>
  <si>
    <t>6222620590005637164</t>
  </si>
  <si>
    <t>0055811300</t>
  </si>
  <si>
    <t>1000179450</t>
  </si>
  <si>
    <t>6231900000000404026</t>
  </si>
  <si>
    <t>0055811678</t>
  </si>
  <si>
    <t>1000174616</t>
  </si>
  <si>
    <t>5176360004969395</t>
  </si>
  <si>
    <t>0055813899</t>
  </si>
  <si>
    <t>1000178714</t>
  </si>
  <si>
    <t>6228480868660685173</t>
  </si>
  <si>
    <t>0055824788</t>
  </si>
  <si>
    <t>5289311320045109</t>
  </si>
  <si>
    <t>0055845204</t>
  </si>
  <si>
    <t>1000133058</t>
  </si>
  <si>
    <t>6216912201527077</t>
  </si>
  <si>
    <t>0055846958</t>
  </si>
  <si>
    <t>1000180369</t>
  </si>
  <si>
    <t>6228430069605612676</t>
  </si>
  <si>
    <t>0055851013</t>
  </si>
  <si>
    <t>1000157288</t>
  </si>
  <si>
    <t>6223691124619762</t>
  </si>
  <si>
    <t>0055858647</t>
  </si>
  <si>
    <t>1000086090</t>
  </si>
  <si>
    <t>6258081672672975</t>
  </si>
  <si>
    <t>0055879974</t>
  </si>
  <si>
    <t>1000182396</t>
  </si>
  <si>
    <t>6230582000064500039</t>
  </si>
  <si>
    <t>0055883855</t>
  </si>
  <si>
    <t>0112321753</t>
  </si>
  <si>
    <t>6225561320286401</t>
  </si>
  <si>
    <t>0055885527</t>
  </si>
  <si>
    <t>1000176196</t>
  </si>
  <si>
    <t>6221887300011629969</t>
  </si>
  <si>
    <t>0055885873</t>
  </si>
  <si>
    <t>1000163941</t>
  </si>
  <si>
    <t>6222082502009767047</t>
  </si>
  <si>
    <t>0055887062</t>
  </si>
  <si>
    <t>1000175988</t>
  </si>
  <si>
    <t>6217711901356723</t>
  </si>
  <si>
    <t>0055887842</t>
  </si>
  <si>
    <t>1000165849</t>
  </si>
  <si>
    <t>6222084402003926004</t>
  </si>
  <si>
    <t>0055888053</t>
  </si>
  <si>
    <t>1000181109</t>
  </si>
  <si>
    <t>4367423890568016689</t>
  </si>
  <si>
    <t>0055888154</t>
  </si>
  <si>
    <t>1000181154</t>
  </si>
  <si>
    <t>0055890088</t>
  </si>
  <si>
    <t>6217232513000076949</t>
  </si>
  <si>
    <t>0055890992</t>
  </si>
  <si>
    <t>1000172786</t>
  </si>
  <si>
    <t>5240943860093038</t>
  </si>
  <si>
    <t>0055893949</t>
  </si>
  <si>
    <t>1000182824</t>
  </si>
  <si>
    <t>4367423861154011269</t>
  </si>
  <si>
    <t>0055894061</t>
  </si>
  <si>
    <t>1000182912</t>
  </si>
  <si>
    <t>6226011030630232</t>
  </si>
  <si>
    <t>0055894856</t>
  </si>
  <si>
    <t>1000181062</t>
  </si>
  <si>
    <t>6228480868609385778</t>
  </si>
  <si>
    <t>0055895285</t>
  </si>
  <si>
    <t>0111059881</t>
  </si>
  <si>
    <t>6217003860006689960</t>
  </si>
  <si>
    <t>0055895676</t>
  </si>
  <si>
    <t>0153039355</t>
  </si>
  <si>
    <t>6212262502018275902</t>
  </si>
  <si>
    <t>0055897438</t>
  </si>
  <si>
    <t>1000182999</t>
  </si>
  <si>
    <t>5442430005194901</t>
  </si>
  <si>
    <t>0055899889</t>
  </si>
  <si>
    <t>1000182469</t>
  </si>
  <si>
    <t>6217997300054706810</t>
  </si>
  <si>
    <t>0055900287</t>
  </si>
  <si>
    <t>1000167886</t>
  </si>
  <si>
    <t>6228483860284362211</t>
  </si>
  <si>
    <t>0055901609</t>
  </si>
  <si>
    <t>1000182777</t>
  </si>
  <si>
    <t>6221887300007270851</t>
  </si>
  <si>
    <t>0055903331</t>
  </si>
  <si>
    <t>0055903643</t>
  </si>
  <si>
    <t>1000176238</t>
  </si>
  <si>
    <t>6222082502007842479</t>
  </si>
  <si>
    <t>0055905343</t>
  </si>
  <si>
    <t>1000181448</t>
  </si>
  <si>
    <t>6224698165402106</t>
  </si>
  <si>
    <t>0055907196</t>
  </si>
  <si>
    <t>1000182418</t>
  </si>
  <si>
    <t>6222350012969877</t>
  </si>
  <si>
    <t>0055907387</t>
  </si>
  <si>
    <t>1000038195</t>
  </si>
  <si>
    <t>6217003900003108380</t>
  </si>
  <si>
    <t>0055909088</t>
  </si>
  <si>
    <t>1000155243</t>
  </si>
  <si>
    <t>5240943890018088</t>
  </si>
  <si>
    <t>0055910610</t>
  </si>
  <si>
    <t>1000172551</t>
  </si>
  <si>
    <t>6231900000035310834</t>
  </si>
  <si>
    <t>0055914960</t>
  </si>
  <si>
    <t>1000181631</t>
  </si>
  <si>
    <t>6231900000020402315</t>
  </si>
  <si>
    <t>0055920680</t>
  </si>
  <si>
    <t>1000180317</t>
  </si>
  <si>
    <t>6222082502004731774</t>
  </si>
  <si>
    <t>0055923100</t>
  </si>
  <si>
    <t>1000141028</t>
  </si>
  <si>
    <t>6258081652313848</t>
  </si>
  <si>
    <t>0055923336</t>
  </si>
  <si>
    <t>1000140952</t>
  </si>
  <si>
    <t>0055923824</t>
  </si>
  <si>
    <t>1000181991</t>
  </si>
  <si>
    <t>6258590011235864</t>
  </si>
  <si>
    <t>0055925420</t>
  </si>
  <si>
    <t>1000126401</t>
  </si>
  <si>
    <t>6222020802010083227</t>
  </si>
  <si>
    <t>0055926589</t>
  </si>
  <si>
    <t>1000045972</t>
  </si>
  <si>
    <t>6224698143896106</t>
  </si>
  <si>
    <t>0055930705</t>
  </si>
  <si>
    <t>0055943141</t>
  </si>
  <si>
    <t>1000106837</t>
  </si>
  <si>
    <t>6231900000015500719</t>
  </si>
  <si>
    <t>0055947716</t>
  </si>
  <si>
    <t>1000175340</t>
  </si>
  <si>
    <t>5316930140295110</t>
  </si>
  <si>
    <t>0055949095</t>
  </si>
  <si>
    <t>0112366345</t>
  </si>
  <si>
    <t>6253624240693430</t>
  </si>
  <si>
    <t>0055949938</t>
  </si>
  <si>
    <t>1000121456</t>
  </si>
  <si>
    <t>6229100000790170</t>
  </si>
  <si>
    <t>0055950021</t>
  </si>
  <si>
    <t>0101092054</t>
  </si>
  <si>
    <t>6222082502005545413</t>
  </si>
  <si>
    <t>0055958139</t>
  </si>
  <si>
    <t>5013403922</t>
  </si>
  <si>
    <t>6228480866186032466</t>
  </si>
  <si>
    <t>0055959705</t>
  </si>
  <si>
    <t>1000173002</t>
  </si>
  <si>
    <t>6259656740281088</t>
  </si>
  <si>
    <t>0055960692</t>
  </si>
  <si>
    <t>0055961396</t>
  </si>
  <si>
    <t>1000104915</t>
  </si>
  <si>
    <t>6217931200032409</t>
  </si>
  <si>
    <t>0055963287</t>
  </si>
  <si>
    <t>1000085225</t>
  </si>
  <si>
    <t>6217003860013795875</t>
  </si>
  <si>
    <t>0055963593</t>
  </si>
  <si>
    <t>1000178391</t>
  </si>
  <si>
    <t>6210178002017830572</t>
  </si>
  <si>
    <t>0055967861</t>
  </si>
  <si>
    <t>1000172869</t>
  </si>
  <si>
    <t>6223692523208108</t>
  </si>
  <si>
    <t>0055968195</t>
  </si>
  <si>
    <t>1000145346</t>
  </si>
  <si>
    <t>6228480868678074774</t>
  </si>
  <si>
    <t>0055968910</t>
  </si>
  <si>
    <t>1000024233</t>
  </si>
  <si>
    <t>6258091672870396</t>
  </si>
  <si>
    <t>0055972927</t>
  </si>
  <si>
    <t>1000181639</t>
  </si>
  <si>
    <t>6228481198704026476</t>
  </si>
  <si>
    <t>0055981046</t>
  </si>
  <si>
    <t>1000184645</t>
  </si>
  <si>
    <t>6222082703004598730</t>
  </si>
  <si>
    <t>0055985846</t>
  </si>
  <si>
    <t>1000176330</t>
  </si>
  <si>
    <t>6223691043735756</t>
  </si>
  <si>
    <t>0056004800</t>
  </si>
  <si>
    <t>1000184551</t>
  </si>
  <si>
    <t>6222022502019438905</t>
  </si>
  <si>
    <t>0056004921</t>
  </si>
  <si>
    <t>1000182094</t>
  </si>
  <si>
    <t>6228484140725219711</t>
  </si>
  <si>
    <t>0056017103</t>
  </si>
  <si>
    <t>6231900020003131301</t>
  </si>
  <si>
    <t>0056026016</t>
  </si>
  <si>
    <t>1000182194</t>
  </si>
  <si>
    <t>6236687170000221593</t>
  </si>
  <si>
    <t>0056029567</t>
  </si>
  <si>
    <t>1000184484</t>
  </si>
  <si>
    <t>6228483306147900664</t>
  </si>
  <si>
    <t>0056040742</t>
  </si>
  <si>
    <t>6217003910001464917</t>
  </si>
  <si>
    <t>0056040973</t>
  </si>
  <si>
    <t>1000183832</t>
  </si>
  <si>
    <t>6282680003525586</t>
  </si>
  <si>
    <t>0056042863</t>
  </si>
  <si>
    <t>1000160554</t>
  </si>
  <si>
    <t>6223692283673228</t>
  </si>
  <si>
    <t>0056072416</t>
  </si>
  <si>
    <t>1000163219</t>
  </si>
  <si>
    <t>6212262502028403916</t>
  </si>
  <si>
    <t>0056091639</t>
  </si>
  <si>
    <t>1000181411</t>
  </si>
  <si>
    <t>6215993722000428033</t>
  </si>
  <si>
    <t>0056095709</t>
  </si>
  <si>
    <t>1000159123</t>
  </si>
  <si>
    <t>6217987071000103491</t>
  </si>
  <si>
    <t>0056098767</t>
  </si>
  <si>
    <t>1000183703</t>
  </si>
  <si>
    <t>5201521320847719</t>
  </si>
  <si>
    <t>0056119548</t>
  </si>
  <si>
    <t>1000049187</t>
  </si>
  <si>
    <t>6212262406005213621</t>
  </si>
  <si>
    <t>0056120461</t>
  </si>
  <si>
    <t>1000181886</t>
  </si>
  <si>
    <t>6228480868636047573</t>
  </si>
  <si>
    <t>0056121061</t>
  </si>
  <si>
    <t>1000175593</t>
  </si>
  <si>
    <t>6222370060340482</t>
  </si>
  <si>
    <t>0056144427</t>
  </si>
  <si>
    <t>6223691655653685</t>
  </si>
  <si>
    <t>0056144793</t>
  </si>
  <si>
    <t>5010893984</t>
  </si>
  <si>
    <t>6217003860008724427</t>
  </si>
  <si>
    <t>0056147547</t>
  </si>
  <si>
    <t>1000178930</t>
  </si>
  <si>
    <t>6223690911061980</t>
  </si>
  <si>
    <t>0056148475</t>
  </si>
  <si>
    <t>1000184117</t>
  </si>
  <si>
    <t>6217997300059422843</t>
  </si>
  <si>
    <t>0056148915</t>
  </si>
  <si>
    <t>1000160364</t>
  </si>
  <si>
    <t>6223691524136235</t>
  </si>
  <si>
    <t>0056148962</t>
  </si>
  <si>
    <t>1000183254</t>
  </si>
  <si>
    <t>6223691711716237</t>
  </si>
  <si>
    <t>0056149361</t>
  </si>
  <si>
    <t>1000184612</t>
  </si>
  <si>
    <t>6222082502005617303</t>
  </si>
  <si>
    <t>0056149904</t>
  </si>
  <si>
    <t>1000184084</t>
  </si>
  <si>
    <t>6217003860023898529</t>
  </si>
  <si>
    <t>0056150576</t>
  </si>
  <si>
    <t>1000184773</t>
  </si>
  <si>
    <t>6217862700000837084</t>
  </si>
  <si>
    <t>0056151845</t>
  </si>
  <si>
    <t>1000133443</t>
  </si>
  <si>
    <t>6212262502014081098</t>
  </si>
  <si>
    <t>0056152755</t>
  </si>
  <si>
    <t>1000176626</t>
  </si>
  <si>
    <t>6258061643936873</t>
  </si>
  <si>
    <t>0056152998</t>
  </si>
  <si>
    <t>0056153081</t>
  </si>
  <si>
    <t>0111211701</t>
  </si>
  <si>
    <t>6228480866153110568</t>
  </si>
  <si>
    <t>0056155246</t>
  </si>
  <si>
    <t>1000183989</t>
  </si>
  <si>
    <t>6217003860002454856</t>
  </si>
  <si>
    <t>0056155278</t>
  </si>
  <si>
    <t>1000180602</t>
  </si>
  <si>
    <t>6258081661487260</t>
  </si>
  <si>
    <t>0056178250</t>
  </si>
  <si>
    <t>1000121437</t>
  </si>
  <si>
    <t>6231900000025464666</t>
  </si>
  <si>
    <t>0056178293</t>
  </si>
  <si>
    <t>1000088423</t>
  </si>
  <si>
    <t>0056181447</t>
  </si>
  <si>
    <t>1000136314</t>
  </si>
  <si>
    <t>5201521643771976</t>
  </si>
  <si>
    <t>0056182259</t>
  </si>
  <si>
    <t>1000169574</t>
  </si>
  <si>
    <t>4984511217722824</t>
  </si>
  <si>
    <t>0056184996</t>
  </si>
  <si>
    <t>1000185612</t>
  </si>
  <si>
    <t>6212262502014220373</t>
  </si>
  <si>
    <t>0056188078</t>
  </si>
  <si>
    <t>1000182930</t>
  </si>
  <si>
    <t>6282880036092055</t>
  </si>
  <si>
    <t>0056188209</t>
  </si>
  <si>
    <t>1000007819</t>
  </si>
  <si>
    <t>6221507300014373482</t>
  </si>
  <si>
    <t>0056189353</t>
  </si>
  <si>
    <t>1000182450</t>
  </si>
  <si>
    <t>6259654240350941</t>
  </si>
  <si>
    <t>0056189755</t>
  </si>
  <si>
    <t>0111036582</t>
  </si>
  <si>
    <t>6214993860342216</t>
  </si>
  <si>
    <t>0056189940</t>
  </si>
  <si>
    <t>1000186044</t>
  </si>
  <si>
    <t>4063661320278661</t>
  </si>
  <si>
    <t>0056190286</t>
  </si>
  <si>
    <t>1000180955</t>
  </si>
  <si>
    <t>6222032502000133117</t>
  </si>
  <si>
    <t>0056190465</t>
  </si>
  <si>
    <t>1000179443</t>
  </si>
  <si>
    <t>6217003980000591358</t>
  </si>
  <si>
    <t>0056190613</t>
  </si>
  <si>
    <t>5316930005100892</t>
  </si>
  <si>
    <t>0056192565</t>
  </si>
  <si>
    <t>6228482896035564664</t>
  </si>
  <si>
    <t>0056192847</t>
  </si>
  <si>
    <t>6282880027254367</t>
  </si>
  <si>
    <t>0056193108</t>
  </si>
  <si>
    <t>1000187423</t>
  </si>
  <si>
    <t>6226898014814281</t>
  </si>
  <si>
    <t>0056194929</t>
  </si>
  <si>
    <t>1000185988</t>
  </si>
  <si>
    <t>6228480868604625574</t>
  </si>
  <si>
    <t>0056196990</t>
  </si>
  <si>
    <t>1000167001</t>
  </si>
  <si>
    <t>6228483868587742278</t>
  </si>
  <si>
    <t>0056197066</t>
  </si>
  <si>
    <t>1000008043</t>
  </si>
  <si>
    <t>6222600290002783384</t>
  </si>
  <si>
    <t>0056197134</t>
  </si>
  <si>
    <t>0153021549</t>
  </si>
  <si>
    <t>6226222200464597</t>
  </si>
  <si>
    <t>0056197902</t>
  </si>
  <si>
    <t>1000140510</t>
  </si>
  <si>
    <t>6231900000127310932</t>
  </si>
  <si>
    <t>0056198120</t>
  </si>
  <si>
    <t>1000186272</t>
  </si>
  <si>
    <t>6283660104484627</t>
  </si>
  <si>
    <t>0056200144</t>
  </si>
  <si>
    <t>1000176355</t>
  </si>
  <si>
    <t>6215683100002395937</t>
  </si>
  <si>
    <t>0056200658</t>
  </si>
  <si>
    <t>1000075579</t>
  </si>
  <si>
    <t>6223692215465198</t>
  </si>
  <si>
    <t>0056200956</t>
  </si>
  <si>
    <t>1000186571</t>
  </si>
  <si>
    <t>6259656241282163</t>
  </si>
  <si>
    <t>0056202208</t>
  </si>
  <si>
    <t>1000187860</t>
  </si>
  <si>
    <t>6221682294945600</t>
  </si>
  <si>
    <t>0056204199</t>
  </si>
  <si>
    <t>1000180565</t>
  </si>
  <si>
    <t>6228930001016011953</t>
  </si>
  <si>
    <t>0056204395</t>
  </si>
  <si>
    <t>1000179997</t>
  </si>
  <si>
    <t>6228484168148391577</t>
  </si>
  <si>
    <t>0056206744</t>
  </si>
  <si>
    <t>1000186954</t>
  </si>
  <si>
    <t>6226550002446341</t>
  </si>
  <si>
    <t>0056207550</t>
  </si>
  <si>
    <t>1000187347</t>
  </si>
  <si>
    <t>6259656241130503</t>
  </si>
  <si>
    <t>0056208398</t>
  </si>
  <si>
    <t>1000181018</t>
  </si>
  <si>
    <t>6228480868678576174</t>
  </si>
  <si>
    <t>0056210023</t>
  </si>
  <si>
    <t>1000107079</t>
  </si>
  <si>
    <t>6217921200604364</t>
  </si>
  <si>
    <t>0056210096</t>
  </si>
  <si>
    <t>0101298594</t>
  </si>
  <si>
    <t>62230829004701862</t>
  </si>
  <si>
    <t>0056210994</t>
  </si>
  <si>
    <t>1000028544</t>
  </si>
  <si>
    <t>0056213841</t>
  </si>
  <si>
    <t>1000081738</t>
  </si>
  <si>
    <t>6231900000131380434</t>
  </si>
  <si>
    <t>0056214063</t>
  </si>
  <si>
    <t>0102267920</t>
  </si>
  <si>
    <t>6259656241735673</t>
  </si>
  <si>
    <t>0056214359</t>
  </si>
  <si>
    <t>1000072499</t>
  </si>
  <si>
    <t>6282880052979227</t>
  </si>
  <si>
    <t>0056214588</t>
  </si>
  <si>
    <t>1000039580</t>
  </si>
  <si>
    <t>0056214618</t>
  </si>
  <si>
    <t>1000184272</t>
  </si>
  <si>
    <t>6227007141520401272</t>
  </si>
  <si>
    <t>0056214695</t>
  </si>
  <si>
    <t>1000187468</t>
  </si>
  <si>
    <t>6228483616134440262</t>
  </si>
  <si>
    <t>0056214711</t>
  </si>
  <si>
    <t>1000152416</t>
  </si>
  <si>
    <t>6217003860034367225</t>
  </si>
  <si>
    <t>0056215509</t>
  </si>
  <si>
    <t>1000095170</t>
  </si>
  <si>
    <t>6228480868633153176</t>
  </si>
  <si>
    <t>0056215884</t>
  </si>
  <si>
    <t>1000073846</t>
  </si>
  <si>
    <t>6212262502009047716</t>
  </si>
  <si>
    <t>0056215894</t>
  </si>
  <si>
    <t>1000166173</t>
  </si>
  <si>
    <t>6217995620003464829</t>
  </si>
  <si>
    <t>0056215901</t>
  </si>
  <si>
    <t>1000181913</t>
  </si>
  <si>
    <t>6217003860026438588</t>
  </si>
  <si>
    <t>0056217387</t>
  </si>
  <si>
    <t>1000184090</t>
  </si>
  <si>
    <t>6231900000125175980</t>
  </si>
  <si>
    <t>0056217585</t>
  </si>
  <si>
    <t>6228483308339665675</t>
  </si>
  <si>
    <t>0056218351</t>
  </si>
  <si>
    <t>1000169730</t>
  </si>
  <si>
    <t>6216912201188110</t>
  </si>
  <si>
    <t>0056218471</t>
  </si>
  <si>
    <t>1000187461</t>
  </si>
  <si>
    <t>6212262502012997915</t>
  </si>
  <si>
    <t>0056219233</t>
  </si>
  <si>
    <t>1000169115</t>
  </si>
  <si>
    <t>6225581320153625</t>
  </si>
  <si>
    <t>0056219247</t>
  </si>
  <si>
    <t>1000188482</t>
  </si>
  <si>
    <t>6228480868508341377</t>
  </si>
  <si>
    <t>0056219453</t>
  </si>
  <si>
    <t>0056220765</t>
  </si>
  <si>
    <t>1000182452</t>
  </si>
  <si>
    <t>6223692040279301</t>
  </si>
  <si>
    <t>0056221611</t>
  </si>
  <si>
    <t>1000187472</t>
  </si>
  <si>
    <t>6212262507003324797</t>
  </si>
  <si>
    <t>0056221736</t>
  </si>
  <si>
    <t>1000165907</t>
  </si>
  <si>
    <t>6224696007980107</t>
  </si>
  <si>
    <t>0056221879</t>
  </si>
  <si>
    <t>1000163045</t>
  </si>
  <si>
    <t>6210987300006973309</t>
  </si>
  <si>
    <t>0056222811</t>
  </si>
  <si>
    <t>1000170312</t>
  </si>
  <si>
    <t>6217852700008661603</t>
  </si>
  <si>
    <t>0056223717</t>
  </si>
  <si>
    <t>6228483970487566912</t>
  </si>
  <si>
    <t>0056223915</t>
  </si>
  <si>
    <t>1000155879</t>
  </si>
  <si>
    <t>6217003970001824833</t>
  </si>
  <si>
    <t>0056223981</t>
  </si>
  <si>
    <t>1000186998</t>
  </si>
  <si>
    <t>6231786680001849136</t>
  </si>
  <si>
    <t>0056224573</t>
  </si>
  <si>
    <t>0102310765</t>
  </si>
  <si>
    <t>5201521320167712</t>
  </si>
  <si>
    <t>0056224726</t>
  </si>
  <si>
    <t>1000022205</t>
  </si>
  <si>
    <t>4984511297936997</t>
  </si>
  <si>
    <t>0056226355</t>
  </si>
  <si>
    <t>1000160351</t>
  </si>
  <si>
    <t>6212262509001824877</t>
  </si>
  <si>
    <t>0056226932</t>
  </si>
  <si>
    <t>5013010563</t>
  </si>
  <si>
    <t>6231900000014611434</t>
  </si>
  <si>
    <t>0056227031</t>
  </si>
  <si>
    <t>6217004020001407889</t>
  </si>
  <si>
    <t>0056227246</t>
  </si>
  <si>
    <t>6225551321141432</t>
  </si>
  <si>
    <t>0056227486</t>
  </si>
  <si>
    <t>1000186628</t>
  </si>
  <si>
    <t>6217872700000001531</t>
  </si>
  <si>
    <t>0056228195</t>
  </si>
  <si>
    <t>1000186544</t>
  </si>
  <si>
    <t>6228480860857312711</t>
  </si>
  <si>
    <t>0056228359</t>
  </si>
  <si>
    <t>1000181163</t>
  </si>
  <si>
    <t>6231900000036525729</t>
  </si>
  <si>
    <t>0056228604</t>
  </si>
  <si>
    <t>6217003890006300003</t>
  </si>
  <si>
    <t>0056228744</t>
  </si>
  <si>
    <t>1000181713</t>
  </si>
  <si>
    <t>0056229150</t>
  </si>
  <si>
    <t>1000186800</t>
  </si>
  <si>
    <t>6215997300001146593</t>
  </si>
  <si>
    <t>0056229171</t>
  </si>
  <si>
    <t>1000072355</t>
  </si>
  <si>
    <t>6228483861105951216</t>
  </si>
  <si>
    <t>0056229687</t>
  </si>
  <si>
    <t>1000136811</t>
  </si>
  <si>
    <t>6217003860022826190</t>
  </si>
  <si>
    <t>0056229797</t>
  </si>
  <si>
    <t>1000185289</t>
  </si>
  <si>
    <t>6228930001149681557</t>
  </si>
  <si>
    <t>0056229902</t>
  </si>
  <si>
    <t>1000085667</t>
  </si>
  <si>
    <t>6221507300014548141</t>
  </si>
  <si>
    <t>0056229946</t>
  </si>
  <si>
    <t>1000140041</t>
  </si>
  <si>
    <t>6217003670004141256</t>
  </si>
  <si>
    <t>0056229940</t>
  </si>
  <si>
    <t>0056230020</t>
  </si>
  <si>
    <t>1000187372</t>
  </si>
  <si>
    <t>6231900000119541411</t>
  </si>
  <si>
    <t>0056233009</t>
  </si>
  <si>
    <t>1000155123</t>
  </si>
  <si>
    <t>9558802410102166104</t>
  </si>
  <si>
    <t>0056234442</t>
  </si>
  <si>
    <t>1000188314</t>
  </si>
  <si>
    <t>6217003900002958934</t>
  </si>
  <si>
    <t>0056235408</t>
  </si>
  <si>
    <t>6223691326001421</t>
  </si>
  <si>
    <t>0056235423</t>
  </si>
  <si>
    <t>1000157027</t>
  </si>
  <si>
    <t>6231900000067503439</t>
  </si>
  <si>
    <t>0056235875</t>
  </si>
  <si>
    <t>1000023433</t>
  </si>
  <si>
    <t>6217003910002298660</t>
  </si>
  <si>
    <t>0056236057</t>
  </si>
  <si>
    <t>1000182921</t>
  </si>
  <si>
    <t>6212262502022165024</t>
  </si>
  <si>
    <t>0056236092</t>
  </si>
  <si>
    <t>1000149117</t>
  </si>
  <si>
    <t>6228480868638507574</t>
  </si>
  <si>
    <t>0056236878</t>
  </si>
  <si>
    <t>1000187948</t>
  </si>
  <si>
    <t>6231900000057505642</t>
  </si>
  <si>
    <t>0056237380</t>
  </si>
  <si>
    <t>1000171054</t>
  </si>
  <si>
    <t>6228480861219096315</t>
  </si>
  <si>
    <t>0056237707</t>
  </si>
  <si>
    <t>4563512700120519151</t>
  </si>
  <si>
    <t>1000186618</t>
  </si>
  <si>
    <t>6212262502025122469</t>
  </si>
  <si>
    <t>0056239129</t>
  </si>
  <si>
    <t>1000156359</t>
  </si>
  <si>
    <t>6231900000006013490</t>
  </si>
  <si>
    <t>0056240274</t>
  </si>
  <si>
    <t>1000181074</t>
  </si>
  <si>
    <t>6228481930625553216</t>
  </si>
  <si>
    <t>0056242077</t>
  </si>
  <si>
    <t>1000143431</t>
  </si>
  <si>
    <t>6222622410000469075</t>
  </si>
  <si>
    <t>0056244938</t>
  </si>
  <si>
    <t>1000019533</t>
  </si>
  <si>
    <t>6228482838075765074</t>
  </si>
  <si>
    <t>0056245326</t>
  </si>
  <si>
    <t>1000184162</t>
  </si>
  <si>
    <t>4895920311866528</t>
  </si>
  <si>
    <t>0056245348</t>
  </si>
  <si>
    <t>6228493976002052567</t>
  </si>
  <si>
    <t>0056245360</t>
  </si>
  <si>
    <t>0056261722</t>
  </si>
  <si>
    <t>1000186724</t>
  </si>
  <si>
    <t>6223691120015544</t>
  </si>
  <si>
    <t>0056261785</t>
  </si>
  <si>
    <t>1000177310</t>
  </si>
  <si>
    <t>6217003910001526202</t>
  </si>
  <si>
    <t>0056262417</t>
  </si>
  <si>
    <t>1000189808</t>
  </si>
  <si>
    <t>6226661300818477</t>
  </si>
  <si>
    <t>0056263268</t>
  </si>
  <si>
    <t>1000176124</t>
  </si>
  <si>
    <t>6231900000111399594</t>
  </si>
  <si>
    <t>0056263301</t>
  </si>
  <si>
    <t>1000182332</t>
  </si>
  <si>
    <t>6212262507001398298</t>
  </si>
  <si>
    <t>0056263940</t>
  </si>
  <si>
    <t>1000189870</t>
  </si>
  <si>
    <t>6212262516000381478</t>
  </si>
  <si>
    <t>0056264527</t>
  </si>
  <si>
    <t>1000169841</t>
  </si>
  <si>
    <t>6226000012298183</t>
  </si>
  <si>
    <t>0056265271</t>
  </si>
  <si>
    <t>0111290297</t>
  </si>
  <si>
    <t>6217003900004471043</t>
  </si>
  <si>
    <t>0056265427</t>
  </si>
  <si>
    <t>1000189614</t>
  </si>
  <si>
    <t>6228480860141743317</t>
  </si>
  <si>
    <t>0056266152</t>
  </si>
  <si>
    <t>1000190114</t>
  </si>
  <si>
    <t>6226222201666661</t>
  </si>
  <si>
    <t>0056266807</t>
  </si>
  <si>
    <t>0103386074</t>
  </si>
  <si>
    <t>6283511600149729</t>
  </si>
  <si>
    <t>0056266910</t>
  </si>
  <si>
    <t>1000190502</t>
  </si>
  <si>
    <t>6216633000000730516</t>
  </si>
  <si>
    <t>0056266920</t>
  </si>
  <si>
    <t>1000186989</t>
  </si>
  <si>
    <t>6227007171560097102</t>
  </si>
  <si>
    <t>0056267024</t>
  </si>
  <si>
    <t>1000189869</t>
  </si>
  <si>
    <t>6228480860550196312</t>
  </si>
  <si>
    <t>0056268013</t>
  </si>
  <si>
    <t>1000103371</t>
  </si>
  <si>
    <t>6212262505001125091</t>
  </si>
  <si>
    <t>0056268063</t>
  </si>
  <si>
    <t>6250711320019769</t>
  </si>
  <si>
    <t>0056268725</t>
  </si>
  <si>
    <t>1000184522</t>
  </si>
  <si>
    <t>6212262502027852196</t>
  </si>
  <si>
    <t>0056268911</t>
  </si>
  <si>
    <t>1000183583</t>
  </si>
  <si>
    <t>6228480860651245216</t>
  </si>
  <si>
    <t>0056269907</t>
  </si>
  <si>
    <t>6212262507000253817</t>
  </si>
  <si>
    <t>0056270745</t>
  </si>
  <si>
    <t>1000162970</t>
  </si>
  <si>
    <t>6231900000057445443</t>
  </si>
  <si>
    <t>0056271631</t>
  </si>
  <si>
    <t>0056272148</t>
  </si>
  <si>
    <t>1000065687</t>
  </si>
  <si>
    <t>6226230194331714</t>
  </si>
  <si>
    <t>0056272855</t>
  </si>
  <si>
    <t>1000187795</t>
  </si>
  <si>
    <t>6210178002000761255</t>
  </si>
  <si>
    <t>0056274710</t>
  </si>
  <si>
    <t>1000153685</t>
  </si>
  <si>
    <t>6222620590003361155</t>
  </si>
  <si>
    <t>0056274940</t>
  </si>
  <si>
    <t>1000190644</t>
  </si>
  <si>
    <t>6217004000000136234</t>
  </si>
  <si>
    <t>0056276136</t>
  </si>
  <si>
    <t>1000190071</t>
  </si>
  <si>
    <t>6259960060832896</t>
  </si>
  <si>
    <t>0056276226</t>
  </si>
  <si>
    <t>1000189924</t>
  </si>
  <si>
    <t>6222082410000147419</t>
  </si>
  <si>
    <t>0056276231</t>
  </si>
  <si>
    <t>1000190285</t>
  </si>
  <si>
    <t>6222520591358979</t>
  </si>
  <si>
    <t>0056276290</t>
  </si>
  <si>
    <t>1000190423</t>
  </si>
  <si>
    <t>6282880064256176</t>
  </si>
  <si>
    <t>0056276413</t>
  </si>
  <si>
    <t>1000163394</t>
  </si>
  <si>
    <t>6223690977025960</t>
  </si>
  <si>
    <t>0056276537</t>
  </si>
  <si>
    <t>0101069381</t>
  </si>
  <si>
    <t>4349100593488083</t>
  </si>
  <si>
    <t>0056276675</t>
  </si>
  <si>
    <t>1000138985</t>
  </si>
  <si>
    <t>6228480868568767479</t>
  </si>
  <si>
    <t>0056276777</t>
  </si>
  <si>
    <t>1000189674</t>
  </si>
  <si>
    <t>6230780100009969586</t>
  </si>
  <si>
    <t>0056276889</t>
  </si>
  <si>
    <t>4367423766811125586</t>
  </si>
  <si>
    <t>0056277105</t>
  </si>
  <si>
    <t>1000040097</t>
  </si>
  <si>
    <t>6228480868296872575</t>
  </si>
  <si>
    <t>0056277125</t>
  </si>
  <si>
    <t>1000190501</t>
  </si>
  <si>
    <t>6228483308595063771</t>
  </si>
  <si>
    <t>0056277215</t>
  </si>
  <si>
    <t>1000187852</t>
  </si>
  <si>
    <t>4984511138166747</t>
  </si>
  <si>
    <t>0056278408</t>
  </si>
  <si>
    <t>1000185689</t>
  </si>
  <si>
    <t>6259960141667204</t>
  </si>
  <si>
    <t>0056278613</t>
  </si>
  <si>
    <t>1000189343</t>
  </si>
  <si>
    <t>6228484168148439178</t>
  </si>
  <si>
    <t>0056278645</t>
  </si>
  <si>
    <t>1000010512</t>
  </si>
  <si>
    <t>6223691641504802</t>
  </si>
  <si>
    <t>0056278667</t>
  </si>
  <si>
    <t>1000161269</t>
  </si>
  <si>
    <t>6231900000022581017</t>
  </si>
  <si>
    <t>0056278699</t>
  </si>
  <si>
    <t>6228481930963321119</t>
  </si>
  <si>
    <t>0056278884</t>
  </si>
  <si>
    <t>6228484158583144573</t>
  </si>
  <si>
    <t>0056278948</t>
  </si>
  <si>
    <t>1000150663</t>
  </si>
  <si>
    <t>6217906400010565878</t>
  </si>
  <si>
    <t>0056279095</t>
  </si>
  <si>
    <t>1000149225</t>
  </si>
  <si>
    <t>6217232410000879879</t>
  </si>
  <si>
    <t>0056279150</t>
  </si>
  <si>
    <t>1000176920</t>
  </si>
  <si>
    <t>6226192200157691</t>
  </si>
  <si>
    <t>0056279340</t>
  </si>
  <si>
    <t>1000188508</t>
  </si>
  <si>
    <t>6231900000070072208</t>
  </si>
  <si>
    <t>0056279825</t>
  </si>
  <si>
    <t>1000127258</t>
  </si>
  <si>
    <t>62230827004201222</t>
  </si>
  <si>
    <t>0056279947</t>
  </si>
  <si>
    <t>0111214473</t>
  </si>
  <si>
    <t>6217003860018030914</t>
  </si>
  <si>
    <t>0056281272</t>
  </si>
  <si>
    <t>1000190850</t>
  </si>
  <si>
    <t>6228480866111529065</t>
  </si>
  <si>
    <t>0056281740</t>
  </si>
  <si>
    <t>1000187692</t>
  </si>
  <si>
    <t>6217921200769431</t>
  </si>
  <si>
    <t>0056282582</t>
  </si>
  <si>
    <t>1000188194</t>
  </si>
  <si>
    <t>6228483308601846771</t>
  </si>
  <si>
    <t>0056283081</t>
  </si>
  <si>
    <t>1000177227</t>
  </si>
  <si>
    <t>6216602700000802192</t>
  </si>
  <si>
    <t>0056283244</t>
  </si>
  <si>
    <t>0111214988</t>
  </si>
  <si>
    <t>6222520595407889</t>
  </si>
  <si>
    <t>0056283318</t>
  </si>
  <si>
    <t>0056283339</t>
  </si>
  <si>
    <t>0056283745</t>
  </si>
  <si>
    <t>6214623239000138356</t>
  </si>
  <si>
    <t>0056286291</t>
  </si>
  <si>
    <t>1000171063</t>
  </si>
  <si>
    <t>6225970052485646</t>
  </si>
  <si>
    <t>0056286396</t>
  </si>
  <si>
    <t>1000184023</t>
  </si>
  <si>
    <t>4984511225976305</t>
  </si>
  <si>
    <t>0056287364</t>
  </si>
  <si>
    <t>1000191688</t>
  </si>
  <si>
    <t>6228480868243385572</t>
  </si>
  <si>
    <t>0056287631</t>
  </si>
  <si>
    <t>1000178792</t>
  </si>
  <si>
    <t>6231900000114285253</t>
  </si>
  <si>
    <t>0056287773</t>
  </si>
  <si>
    <t>1000168258</t>
  </si>
  <si>
    <t>6228483318590309277</t>
  </si>
  <si>
    <t>0056293072</t>
  </si>
  <si>
    <t>1000189909</t>
  </si>
  <si>
    <t>6236683860000933676</t>
  </si>
  <si>
    <t>0056293218</t>
  </si>
  <si>
    <t>1000091502</t>
  </si>
  <si>
    <t>6236683860004268467</t>
  </si>
  <si>
    <t>0056296373</t>
  </si>
  <si>
    <t>6228483866039233961</t>
  </si>
  <si>
    <t>0056296634</t>
  </si>
  <si>
    <t>1000191938</t>
  </si>
  <si>
    <t>6228450866017836362</t>
  </si>
  <si>
    <t>0056297147</t>
  </si>
  <si>
    <t>1000095897</t>
  </si>
  <si>
    <t>6217003860033902410</t>
  </si>
  <si>
    <t>0056297309</t>
  </si>
  <si>
    <t>1000191852</t>
  </si>
  <si>
    <t>6222022410001939940</t>
  </si>
  <si>
    <t>0056297660</t>
  </si>
  <si>
    <t>1000180408</t>
  </si>
  <si>
    <t>6223691281456115</t>
  </si>
  <si>
    <t>0056298826</t>
  </si>
  <si>
    <t>5014631190</t>
  </si>
  <si>
    <t>6231900000070167040</t>
  </si>
  <si>
    <t>0056301359</t>
  </si>
  <si>
    <t>1000137705</t>
  </si>
  <si>
    <t>6217852700014250094</t>
  </si>
  <si>
    <t>0056301640</t>
  </si>
  <si>
    <t>1000191412</t>
  </si>
  <si>
    <t>6212262502016876024</t>
  </si>
  <si>
    <t>0056301746</t>
  </si>
  <si>
    <t>1000005544</t>
  </si>
  <si>
    <t>6259980004390892</t>
  </si>
  <si>
    <t>0056301895</t>
  </si>
  <si>
    <t>1000005541</t>
  </si>
  <si>
    <t>0056301909</t>
  </si>
  <si>
    <t>1000190781</t>
  </si>
  <si>
    <t>6227003940330194033</t>
  </si>
  <si>
    <t>0056302532</t>
  </si>
  <si>
    <t>1000020029</t>
  </si>
  <si>
    <t>6223690754104202</t>
  </si>
  <si>
    <t>0056302673</t>
  </si>
  <si>
    <t>6217003860020490296</t>
  </si>
  <si>
    <t>0056302844</t>
  </si>
  <si>
    <t>1000177016</t>
  </si>
  <si>
    <t>6217790001081813038</t>
  </si>
  <si>
    <t>0056303051</t>
  </si>
  <si>
    <t>1000170098</t>
  </si>
  <si>
    <t>6217003900001664046</t>
  </si>
  <si>
    <t>0056303244</t>
  </si>
  <si>
    <t>1000148586</t>
  </si>
  <si>
    <t>6231900000019480777</t>
  </si>
  <si>
    <t>0056303310</t>
  </si>
  <si>
    <t>1000180589</t>
  </si>
  <si>
    <t>0056303980</t>
  </si>
  <si>
    <t>1000191830</t>
  </si>
  <si>
    <t>6226230019797479</t>
  </si>
  <si>
    <t>0056304225</t>
  </si>
  <si>
    <t>1000151399</t>
  </si>
  <si>
    <t>6228482898597093074</t>
  </si>
  <si>
    <t>0056304359</t>
  </si>
  <si>
    <t>1000183173</t>
  </si>
  <si>
    <t>6222520595697802</t>
  </si>
  <si>
    <t>0056304862</t>
  </si>
  <si>
    <t>1000127318</t>
  </si>
  <si>
    <t>6236683890000043580</t>
  </si>
  <si>
    <t>0056306765</t>
  </si>
  <si>
    <t>6212262509000945590</t>
  </si>
  <si>
    <t>0056315963</t>
  </si>
  <si>
    <t>0056323359</t>
  </si>
  <si>
    <t>1000180666</t>
  </si>
  <si>
    <t>6217790001049582352</t>
  </si>
  <si>
    <t>0056329118</t>
  </si>
  <si>
    <t>5201521641077525</t>
  </si>
  <si>
    <t>0056331753</t>
  </si>
  <si>
    <t>1000166206</t>
  </si>
  <si>
    <t>0056343342</t>
  </si>
  <si>
    <t>1000056204</t>
  </si>
  <si>
    <t>5124669963174166</t>
  </si>
  <si>
    <t>0056345301</t>
  </si>
  <si>
    <t>0056381198</t>
  </si>
  <si>
    <t>1000186382</t>
  </si>
  <si>
    <t>6223691627488616</t>
  </si>
  <si>
    <t>0056384492</t>
  </si>
  <si>
    <t>1000171900</t>
  </si>
  <si>
    <t>6212262409002500925</t>
  </si>
  <si>
    <t>0056388603</t>
  </si>
  <si>
    <t>1000183655</t>
  </si>
  <si>
    <t>6231900000062580374</t>
  </si>
  <si>
    <t>0056392912</t>
  </si>
  <si>
    <t>1000188266</t>
  </si>
  <si>
    <t>6223691529994398</t>
  </si>
  <si>
    <t>0056406812</t>
  </si>
  <si>
    <t>1000131801</t>
  </si>
  <si>
    <t>6217003940001255882</t>
  </si>
  <si>
    <t>0056414248</t>
  </si>
  <si>
    <t>1000192475</t>
  </si>
  <si>
    <t>6258081644777613</t>
  </si>
  <si>
    <t>0056479300</t>
  </si>
  <si>
    <t>1000192471</t>
  </si>
  <si>
    <t>0056484922</t>
  </si>
  <si>
    <t>1000180236</t>
  </si>
  <si>
    <t>6258081683043315</t>
  </si>
  <si>
    <t>0056495934</t>
  </si>
  <si>
    <t>1000180258</t>
  </si>
  <si>
    <t>6228930001125889166</t>
  </si>
  <si>
    <t>0056500972</t>
  </si>
  <si>
    <t>1000159609</t>
  </si>
  <si>
    <t>6227003860590336514</t>
  </si>
  <si>
    <t>0056501006</t>
  </si>
  <si>
    <t>1000105393</t>
  </si>
  <si>
    <t>6228483610720998015</t>
  </si>
  <si>
    <t>0056501089</t>
  </si>
  <si>
    <t>1000188801</t>
  </si>
  <si>
    <t>6228930001089942290</t>
  </si>
  <si>
    <t>0056501214</t>
  </si>
  <si>
    <t>1000184559</t>
  </si>
  <si>
    <t>6210178002001645010</t>
  </si>
  <si>
    <t>0056501373</t>
  </si>
  <si>
    <t>6231900020005419258</t>
  </si>
  <si>
    <t>0056501386</t>
  </si>
  <si>
    <t>1000191603</t>
  </si>
  <si>
    <t>6231900000000593562</t>
  </si>
  <si>
    <t>0056501457</t>
  </si>
  <si>
    <t>1000191628</t>
  </si>
  <si>
    <t>6228480868607358579</t>
  </si>
  <si>
    <t>0056501610</t>
  </si>
  <si>
    <t>1000183391</t>
  </si>
  <si>
    <t>6259656241639735</t>
  </si>
  <si>
    <t>0056501707</t>
  </si>
  <si>
    <t>1000191420</t>
  </si>
  <si>
    <t>6217232410000876743</t>
  </si>
  <si>
    <t>0056501957</t>
  </si>
  <si>
    <t>1000189188</t>
  </si>
  <si>
    <t>6229807711700010388</t>
  </si>
  <si>
    <t>0056501995</t>
  </si>
  <si>
    <t>1000162349</t>
  </si>
  <si>
    <t>6223691236190074</t>
  </si>
  <si>
    <t>0056778111</t>
  </si>
  <si>
    <t>1000192800</t>
  </si>
  <si>
    <t>6222530590488545</t>
  </si>
  <si>
    <t>0056786709</t>
  </si>
  <si>
    <t>1000031305</t>
  </si>
  <si>
    <t>6258101647571308</t>
  </si>
  <si>
    <t>0056787769</t>
  </si>
  <si>
    <t>1000144406</t>
  </si>
  <si>
    <t>6228480868672070976</t>
  </si>
  <si>
    <t>0056788217</t>
  </si>
  <si>
    <t>1000192795</t>
  </si>
  <si>
    <t>6217003860036900320</t>
  </si>
  <si>
    <t>0056788340</t>
  </si>
  <si>
    <t>1000124505</t>
  </si>
  <si>
    <t>6253624049916974</t>
  </si>
  <si>
    <t>0056791702</t>
  </si>
  <si>
    <t>6228484141051657417</t>
  </si>
  <si>
    <t>0056794072</t>
  </si>
  <si>
    <t>1000181005</t>
  </si>
  <si>
    <t>6210178002030354832</t>
  </si>
  <si>
    <t>0056794491</t>
  </si>
  <si>
    <t>1000185680</t>
  </si>
  <si>
    <t>6217007140007305742</t>
  </si>
  <si>
    <t>0056794513</t>
  </si>
  <si>
    <t>0056794615</t>
  </si>
  <si>
    <t>1000124425</t>
  </si>
  <si>
    <t>6258091648908635</t>
  </si>
  <si>
    <t>0056795712</t>
  </si>
  <si>
    <t>0125020910</t>
  </si>
  <si>
    <t>6228480866187687565</t>
  </si>
  <si>
    <t>0056796090</t>
  </si>
  <si>
    <t>1000192656</t>
  </si>
  <si>
    <t>6231900000136224819</t>
  </si>
  <si>
    <t>0056797028</t>
  </si>
  <si>
    <t>1000164494</t>
  </si>
  <si>
    <t>6212262504001116549</t>
  </si>
  <si>
    <t>0056798129</t>
  </si>
  <si>
    <t>1000185625</t>
  </si>
  <si>
    <t>0056798468</t>
  </si>
  <si>
    <t>1000074805</t>
  </si>
  <si>
    <t>6231900000053538035</t>
  </si>
  <si>
    <t>0056798471</t>
  </si>
  <si>
    <t>1000193749</t>
  </si>
  <si>
    <t>0056799536</t>
  </si>
  <si>
    <t>0056799556</t>
  </si>
  <si>
    <t>1000070969</t>
  </si>
  <si>
    <t>6222082502003135720</t>
  </si>
  <si>
    <t>0056800585</t>
  </si>
  <si>
    <t>1000175399</t>
  </si>
  <si>
    <t>6228100032992464</t>
  </si>
  <si>
    <t>0056800749</t>
  </si>
  <si>
    <t>1000187412</t>
  </si>
  <si>
    <t>6231900000086438633</t>
  </si>
  <si>
    <t>0056800801</t>
  </si>
  <si>
    <t>1000185331</t>
  </si>
  <si>
    <t>6217003980000711600</t>
  </si>
  <si>
    <t>0056801474</t>
  </si>
  <si>
    <t>1000186703</t>
  </si>
  <si>
    <t>6222022409001777763</t>
  </si>
  <si>
    <t>0056801597</t>
  </si>
  <si>
    <t>1000193034</t>
  </si>
  <si>
    <t>6214667172000999</t>
  </si>
  <si>
    <t>0056802039</t>
  </si>
  <si>
    <t>1000023363</t>
  </si>
  <si>
    <t>6226552100548028</t>
  </si>
  <si>
    <t>0056802493</t>
  </si>
  <si>
    <t>1000078455</t>
  </si>
  <si>
    <t>6228480868657895371</t>
  </si>
  <si>
    <t>0056803337</t>
  </si>
  <si>
    <t>1000187379</t>
  </si>
  <si>
    <t>6226901901555015</t>
  </si>
  <si>
    <t>0056803881</t>
  </si>
  <si>
    <t>1000163769</t>
  </si>
  <si>
    <t>6228482898068007272</t>
  </si>
  <si>
    <t>0056805474</t>
  </si>
  <si>
    <t>1000147991</t>
  </si>
  <si>
    <t>6228480861077987019</t>
  </si>
  <si>
    <t>0056807337</t>
  </si>
  <si>
    <t>1000099176</t>
  </si>
  <si>
    <t>6222620590006353456</t>
  </si>
  <si>
    <t>0056809154</t>
  </si>
  <si>
    <t>1000118696</t>
  </si>
  <si>
    <t>6228453356003062568</t>
  </si>
  <si>
    <t>0056809828</t>
  </si>
  <si>
    <t>6228483976009598366</t>
  </si>
  <si>
    <t>0056809876</t>
  </si>
  <si>
    <t>1000183184</t>
  </si>
  <si>
    <t>6212262513000040030</t>
  </si>
  <si>
    <t>0056810124</t>
  </si>
  <si>
    <t>1000186445</t>
  </si>
  <si>
    <t>6217003710001474118</t>
  </si>
  <si>
    <t>0056810594</t>
  </si>
  <si>
    <t>5011268280</t>
  </si>
  <si>
    <t>6228480866168692964</t>
  </si>
  <si>
    <t>0056811811</t>
  </si>
  <si>
    <t>1000193388</t>
  </si>
  <si>
    <t>6223691029233057</t>
  </si>
  <si>
    <t>0056811968</t>
  </si>
  <si>
    <t>1000193804</t>
  </si>
  <si>
    <t>6212262505000827085</t>
  </si>
  <si>
    <t>0056812401</t>
  </si>
  <si>
    <t>1000108368</t>
  </si>
  <si>
    <t>6226230013380264</t>
  </si>
  <si>
    <t>0056812631</t>
  </si>
  <si>
    <t>1000146685</t>
  </si>
  <si>
    <t>6210137283766049</t>
  </si>
  <si>
    <t>0056813100</t>
  </si>
  <si>
    <t>1000190048</t>
  </si>
  <si>
    <t>6212262406001346243</t>
  </si>
  <si>
    <t>0056813149</t>
  </si>
  <si>
    <t>1000183651</t>
  </si>
  <si>
    <t>6231900020003199449</t>
  </si>
  <si>
    <t>0056813202</t>
  </si>
  <si>
    <t>6227003890440176828</t>
  </si>
  <si>
    <t>0056814404</t>
  </si>
  <si>
    <t>6228483308277552778</t>
  </si>
  <si>
    <t>0056814656</t>
  </si>
  <si>
    <t>1000193868</t>
  </si>
  <si>
    <t>6214663860254998</t>
  </si>
  <si>
    <t>0056815832</t>
  </si>
  <si>
    <t>1000174428</t>
  </si>
  <si>
    <t>5309900023412446</t>
  </si>
  <si>
    <t>0056816789</t>
  </si>
  <si>
    <t>1000095206</t>
  </si>
  <si>
    <t>6227003860300377147</t>
  </si>
  <si>
    <t>0056817566</t>
  </si>
  <si>
    <t>1000194513</t>
  </si>
  <si>
    <t>6223691684177326</t>
  </si>
  <si>
    <t>0056817856</t>
  </si>
  <si>
    <t>0056818242</t>
  </si>
  <si>
    <t>1000190686</t>
  </si>
  <si>
    <t>6212262502009438899</t>
  </si>
  <si>
    <t>0056819517</t>
  </si>
  <si>
    <t>5149585356489410</t>
  </si>
  <si>
    <t>0056819542</t>
  </si>
  <si>
    <t>0056819558</t>
  </si>
  <si>
    <t>0056819617</t>
  </si>
  <si>
    <t>1000176203</t>
  </si>
  <si>
    <t>0056819666</t>
  </si>
  <si>
    <t>0056820779</t>
  </si>
  <si>
    <t>1000189004</t>
  </si>
  <si>
    <t>6228930001015532223</t>
  </si>
  <si>
    <t>0056820974</t>
  </si>
  <si>
    <t>1000129163</t>
  </si>
  <si>
    <t>6212262502015735023</t>
  </si>
  <si>
    <t>0056822873</t>
  </si>
  <si>
    <t>1000188020</t>
  </si>
  <si>
    <t>0056823553</t>
  </si>
  <si>
    <t>1000149303</t>
  </si>
  <si>
    <t>6212263602069327633</t>
  </si>
  <si>
    <t>0056823714</t>
  </si>
  <si>
    <t>1000127527</t>
  </si>
  <si>
    <t>6222022409000372210</t>
  </si>
  <si>
    <t>0056824598</t>
  </si>
  <si>
    <t>1000190205</t>
  </si>
  <si>
    <t>6228482898587749974</t>
  </si>
  <si>
    <t>0056824930</t>
  </si>
  <si>
    <t>1000182742</t>
  </si>
  <si>
    <t>6228483358344115174</t>
  </si>
  <si>
    <t>0056826570</t>
  </si>
  <si>
    <t>1000181842</t>
  </si>
  <si>
    <t>6228483861106301213</t>
  </si>
  <si>
    <t>0056827774</t>
  </si>
  <si>
    <t>6228413333015422063</t>
  </si>
  <si>
    <t>0056828331</t>
  </si>
  <si>
    <t>1000193392</t>
  </si>
  <si>
    <t>6259611580112109</t>
  </si>
  <si>
    <t>0056828429</t>
  </si>
  <si>
    <t>1000180580</t>
  </si>
  <si>
    <t>6282880055876719</t>
  </si>
  <si>
    <t>0056829354</t>
  </si>
  <si>
    <t>0056829626</t>
  </si>
  <si>
    <t>0056831163</t>
  </si>
  <si>
    <t>1000142655</t>
  </si>
  <si>
    <t>6222022410003453924</t>
  </si>
  <si>
    <t>0056831929</t>
  </si>
  <si>
    <t>1000191787</t>
  </si>
  <si>
    <t>0056832053</t>
  </si>
  <si>
    <t>1000195136</t>
  </si>
  <si>
    <t>6217862700001759634</t>
  </si>
  <si>
    <t>0056832388</t>
  </si>
  <si>
    <t>1000127714</t>
  </si>
  <si>
    <t>6228481938614939270</t>
  </si>
  <si>
    <t>0056832486</t>
  </si>
  <si>
    <t>0056832879</t>
  </si>
  <si>
    <t>0056832952</t>
  </si>
  <si>
    <t>1000194414</t>
  </si>
  <si>
    <t>6227003860310333734</t>
  </si>
  <si>
    <t>0056833047</t>
  </si>
  <si>
    <t>1000114380</t>
  </si>
  <si>
    <t>6258091651652575</t>
  </si>
  <si>
    <t>0056833096</t>
  </si>
  <si>
    <t>1000190538</t>
  </si>
  <si>
    <t>6259653508652725</t>
  </si>
  <si>
    <t>0056833243</t>
  </si>
  <si>
    <t>1000192667</t>
  </si>
  <si>
    <t>6231900000060353279</t>
  </si>
  <si>
    <t>0056833720</t>
  </si>
  <si>
    <t>1000175815</t>
  </si>
  <si>
    <t>0056834141</t>
  </si>
  <si>
    <t>0129011951</t>
  </si>
  <si>
    <t>0056834513</t>
  </si>
  <si>
    <t>1000018580</t>
  </si>
  <si>
    <t>6217562700003894754</t>
  </si>
  <si>
    <t>0056835643</t>
  </si>
  <si>
    <t>1000181587</t>
  </si>
  <si>
    <t>6228480868678354275</t>
  </si>
  <si>
    <t>0056835775</t>
  </si>
  <si>
    <t>1000162339</t>
  </si>
  <si>
    <t>6231900000031306976</t>
  </si>
  <si>
    <t>0056836452</t>
  </si>
  <si>
    <t>1000191892</t>
  </si>
  <si>
    <t>4062522857830616</t>
  </si>
  <si>
    <t>0056836612</t>
  </si>
  <si>
    <t>1000193573</t>
  </si>
  <si>
    <t>6217003860008691626</t>
  </si>
  <si>
    <t>0056838742</t>
  </si>
  <si>
    <t>0155024106</t>
  </si>
  <si>
    <t>6214157312904572170</t>
  </si>
  <si>
    <t>0056849144</t>
  </si>
  <si>
    <t>1000161799</t>
  </si>
  <si>
    <t>6228483868052853170</t>
  </si>
  <si>
    <t>0056853397</t>
  </si>
  <si>
    <t>1000193975</t>
  </si>
  <si>
    <t>6212262505004633208</t>
  </si>
  <si>
    <t>0056856737</t>
  </si>
  <si>
    <t>1000192673</t>
  </si>
  <si>
    <t>5203821321131925</t>
  </si>
  <si>
    <t>0056856746</t>
  </si>
  <si>
    <t>1000173627</t>
  </si>
  <si>
    <t>6217003860000717742</t>
  </si>
  <si>
    <t>0056859659</t>
  </si>
  <si>
    <t>1000063356</t>
  </si>
  <si>
    <t>6222620590004655928</t>
  </si>
  <si>
    <t>0056859880</t>
  </si>
  <si>
    <t>1000100019</t>
  </si>
  <si>
    <t>6217232505000663874</t>
  </si>
  <si>
    <t>0056864124</t>
  </si>
  <si>
    <t>6236683860003338030</t>
  </si>
  <si>
    <t>0056891414</t>
  </si>
  <si>
    <t>5015826765</t>
  </si>
  <si>
    <t>6212262502002772906</t>
  </si>
  <si>
    <t>0056915748</t>
  </si>
  <si>
    <t>5011660035</t>
  </si>
  <si>
    <t>6228480861176793714</t>
  </si>
  <si>
    <t>0056918210</t>
  </si>
  <si>
    <t>1000194629</t>
  </si>
  <si>
    <t>6217003860030901308</t>
  </si>
  <si>
    <t>0056935021</t>
  </si>
  <si>
    <t>1000115587</t>
  </si>
  <si>
    <t>6228480868042786079</t>
  </si>
  <si>
    <t>0056950519</t>
  </si>
  <si>
    <t>6226890001408904</t>
  </si>
  <si>
    <t>0056951121</t>
  </si>
  <si>
    <t>1000194378</t>
  </si>
  <si>
    <t>6228483308594105474</t>
  </si>
  <si>
    <t>0056978152</t>
  </si>
  <si>
    <t>1000194339</t>
  </si>
  <si>
    <t>6231900000015024231</t>
  </si>
  <si>
    <t>0056984700</t>
  </si>
  <si>
    <t>1000189355</t>
  </si>
  <si>
    <t>6228483868217339370</t>
  </si>
  <si>
    <t>0056988306</t>
  </si>
  <si>
    <t>1000052479</t>
  </si>
  <si>
    <t>6222022512001168931</t>
  </si>
  <si>
    <t>0057000651</t>
  </si>
  <si>
    <t>1000192742</t>
  </si>
  <si>
    <t>0057005051</t>
  </si>
  <si>
    <t>1000195043</t>
  </si>
  <si>
    <t>6217731900172855</t>
  </si>
  <si>
    <t>0057005666</t>
  </si>
  <si>
    <t>1000191265</t>
  </si>
  <si>
    <t>6214600260000149653</t>
  </si>
  <si>
    <t>0057005990</t>
  </si>
  <si>
    <t>1000191332</t>
  </si>
  <si>
    <t>0057006370</t>
  </si>
  <si>
    <t>1000166690</t>
  </si>
  <si>
    <t>0057006532</t>
  </si>
  <si>
    <t>1000194484</t>
  </si>
  <si>
    <t>0057006574</t>
  </si>
  <si>
    <t>0102242862</t>
  </si>
  <si>
    <t>5201690591680537</t>
  </si>
  <si>
    <t>0057006601</t>
  </si>
  <si>
    <t>0057006616</t>
  </si>
  <si>
    <t>1000194619</t>
  </si>
  <si>
    <t>6231900000048289918</t>
  </si>
  <si>
    <t>0057006691</t>
  </si>
  <si>
    <t>1000195023</t>
  </si>
  <si>
    <t>5324500036984554</t>
  </si>
  <si>
    <t>0057006801</t>
  </si>
  <si>
    <t>1000194936</t>
  </si>
  <si>
    <t>6228580699037526595</t>
  </si>
  <si>
    <t>0057006884</t>
  </si>
  <si>
    <t>1000195453</t>
  </si>
  <si>
    <t>6217003860024832634</t>
  </si>
  <si>
    <t>0057006896</t>
  </si>
  <si>
    <t>1000081898</t>
  </si>
  <si>
    <t>6231900000055409771</t>
  </si>
  <si>
    <t>0057006961</t>
  </si>
  <si>
    <t>1000058379</t>
  </si>
  <si>
    <t>6228481928588296674</t>
  </si>
  <si>
    <t>0057007221</t>
  </si>
  <si>
    <t>1000194755</t>
  </si>
  <si>
    <t>6227003890610064309</t>
  </si>
  <si>
    <t>0057008959</t>
  </si>
  <si>
    <t>6210178002028132380</t>
  </si>
  <si>
    <t>0057009703</t>
  </si>
  <si>
    <t>1000155595</t>
  </si>
  <si>
    <t>6217232512000083699</t>
  </si>
  <si>
    <t>0057011321</t>
  </si>
  <si>
    <t>1000151965</t>
  </si>
  <si>
    <t>6217003860036300570</t>
  </si>
  <si>
    <t>0057012672</t>
  </si>
  <si>
    <t>1000195757</t>
  </si>
  <si>
    <t>6212262518000733286</t>
  </si>
  <si>
    <t>2017/07/11 03:59:45</t>
  </si>
  <si>
    <t>2017/07/11 05:27:06</t>
  </si>
  <si>
    <t>2017/07/11 06:08:55</t>
  </si>
  <si>
    <t>2017/07/11 08:03:34</t>
  </si>
  <si>
    <t>2017/07/11 08:41:51</t>
  </si>
  <si>
    <t>2017/07/11 08:43:37</t>
  </si>
  <si>
    <t>2017/07/11 08:45:38</t>
  </si>
  <si>
    <t>2017/07/11 09:05:06</t>
  </si>
  <si>
    <t>2017/07/11 09:30:53</t>
  </si>
  <si>
    <t>2017/07/11 09:37:57</t>
  </si>
  <si>
    <t>2017/07/11 09:39:03</t>
  </si>
  <si>
    <t>2017/07/11 09:44:59</t>
  </si>
  <si>
    <t>2017/07/11 09:52:44</t>
  </si>
  <si>
    <t>2017/07/11 09:54:39</t>
  </si>
  <si>
    <t>2017/07/11 10:01:26</t>
  </si>
  <si>
    <t>2017/07/11 10:03:54</t>
  </si>
  <si>
    <t>2017/07/11 10:08:41</t>
  </si>
  <si>
    <t>2017/07/11 10:09:49</t>
  </si>
  <si>
    <t>2017/07/11 10:20:30</t>
  </si>
  <si>
    <t>2017/07/11 10:22:53</t>
  </si>
  <si>
    <t>2017/07/11 10:30:21</t>
  </si>
  <si>
    <t>2017/07/11 10:32:21</t>
  </si>
  <si>
    <t>2017/07/11 10:42:48</t>
  </si>
  <si>
    <t>2017/07/11 10:43:55</t>
  </si>
  <si>
    <t>2017/07/11 10:52:57</t>
  </si>
  <si>
    <t>2017/07/11 10:58:01</t>
  </si>
  <si>
    <t>2017/07/11 11:04:11</t>
  </si>
  <si>
    <t>2017/07/11 11:07:03</t>
  </si>
  <si>
    <t>2017/07/11 11:13:23</t>
  </si>
  <si>
    <t>2017/07/11 11:15:23</t>
  </si>
  <si>
    <t>2017/07/11 11:18:12</t>
  </si>
  <si>
    <t>2017/07/11 11:18:50</t>
  </si>
  <si>
    <t>2017/07/11 11:19:50</t>
  </si>
  <si>
    <t>2017/07/11 11:20:00</t>
  </si>
  <si>
    <t>2017/07/11 11:26:56</t>
  </si>
  <si>
    <t>2017/07/11 11:27:36</t>
  </si>
  <si>
    <t>2017/07/11 11:32:53</t>
  </si>
  <si>
    <t>2017/07/11 11:32:55</t>
  </si>
  <si>
    <t>2017/07/11 11:41:53</t>
  </si>
  <si>
    <t>2017/07/11 11:42:36</t>
  </si>
  <si>
    <t>2017/07/11 11:44:20</t>
  </si>
  <si>
    <t>2017/07/11 11:50:55</t>
  </si>
  <si>
    <t>2017/07/11 11:51:03</t>
  </si>
  <si>
    <t>2017/07/11 12:01:26</t>
  </si>
  <si>
    <t>2017/07/11 12:11:34</t>
  </si>
  <si>
    <t>2017/07/11 12:32:01</t>
  </si>
  <si>
    <t>2017/07/11 12:34:08</t>
  </si>
  <si>
    <t>2017/07/11 12:57:03</t>
  </si>
  <si>
    <t>2017/07/11 13:00:08</t>
  </si>
  <si>
    <t>2017/07/11 13:17:47</t>
  </si>
  <si>
    <t>2017/07/11 13:46:40</t>
  </si>
  <si>
    <t>2017/07/11 14:23:13</t>
  </si>
  <si>
    <t>2017/07/11 14:40:33</t>
  </si>
  <si>
    <t>2017/07/11 14:41:03</t>
  </si>
  <si>
    <t>2017/07/11 14:44:59</t>
  </si>
  <si>
    <t>2017/07/11 14:45:46</t>
  </si>
  <si>
    <t>2017/07/11 14:46:10</t>
  </si>
  <si>
    <t>2017/07/11 15:01:22</t>
  </si>
  <si>
    <t>2017/07/11 15:07:28</t>
  </si>
  <si>
    <t>2017/07/11 15:09:10</t>
  </si>
  <si>
    <t>2017/07/11 15:13:28</t>
  </si>
  <si>
    <t>2017/07/11 15:15:02</t>
  </si>
  <si>
    <t>2017/07/11 15:15:32</t>
  </si>
  <si>
    <t>2017/07/11 15:16:18</t>
  </si>
  <si>
    <t>2017/07/11 15:27:43</t>
  </si>
  <si>
    <t>2017/07/11 15:34:57</t>
  </si>
  <si>
    <t>2017/07/11 15:47:54</t>
  </si>
  <si>
    <t>2017/07/11 15:52:37</t>
  </si>
  <si>
    <t>2017/07/11 15:56:39</t>
  </si>
  <si>
    <t>2017/07/11 16:05:15</t>
  </si>
  <si>
    <t>2017/07/11 16:08:12</t>
  </si>
  <si>
    <t>2017/07/11 16:13:36</t>
  </si>
  <si>
    <t>2017/07/11 16:17:29</t>
  </si>
  <si>
    <t>2017/07/11 16:21:52</t>
  </si>
  <si>
    <t>2017/07/11 16:30:42</t>
  </si>
  <si>
    <t>2017/07/11 16:33:10</t>
  </si>
  <si>
    <t>2017/07/11 16:44:40</t>
  </si>
  <si>
    <t>2017/07/11 16:50:47</t>
  </si>
  <si>
    <t>2017/07/11 17:02:15</t>
  </si>
  <si>
    <t>2017/07/11 17:13:37</t>
  </si>
  <si>
    <t>2017/07/11 17:16:36</t>
  </si>
  <si>
    <t>2017/07/11 17:20:37</t>
  </si>
  <si>
    <t>2017/07/11 17:28:12</t>
  </si>
  <si>
    <t>2017/07/11 17:29:46</t>
  </si>
  <si>
    <t>2017/07/11 18:16:51</t>
  </si>
  <si>
    <t>2017/07/12 05:47:43</t>
  </si>
  <si>
    <t>2017/07/12 08:04:03</t>
  </si>
  <si>
    <t>2017/07/12 08:22:59</t>
  </si>
  <si>
    <t>2017/07/12 08:53:13</t>
  </si>
  <si>
    <t>2017/07/12 09:15:39</t>
  </si>
  <si>
    <t>2017/07/12 09:25:49</t>
  </si>
  <si>
    <t>2017/07/12 09:25:51</t>
  </si>
  <si>
    <t>2017/07/12 09:34:12</t>
  </si>
  <si>
    <t>2017/07/12 09:39:45</t>
  </si>
  <si>
    <t>2017/07/12 09:52:28</t>
  </si>
  <si>
    <t>2017/07/12 09:59:34</t>
  </si>
  <si>
    <t>2017/07/12 10:12:44</t>
  </si>
  <si>
    <t>2017/07/12 10:13:33</t>
  </si>
  <si>
    <t>2017/07/12 10:14:58</t>
  </si>
  <si>
    <t>2017/07/12 10:21:10</t>
  </si>
  <si>
    <t>2017/07/12 10:24:50</t>
  </si>
  <si>
    <t>2017/07/12 10:45:55</t>
  </si>
  <si>
    <t>2017/07/12 10:57:19</t>
  </si>
  <si>
    <t>2017/07/12 11:03:11</t>
  </si>
  <si>
    <t>2017/07/12 11:19:39</t>
  </si>
  <si>
    <t>2017/07/12 11:27:37</t>
  </si>
  <si>
    <t>2017/07/12 11:29:15</t>
  </si>
  <si>
    <t>2017/07/12 11:45:38</t>
  </si>
  <si>
    <t>2017/07/12 11:48:11</t>
  </si>
  <si>
    <t>2017/07/12 11:55:54</t>
  </si>
  <si>
    <t>2017/07/12 11:57:58</t>
  </si>
  <si>
    <t>2017/07/12 11:59:12</t>
  </si>
  <si>
    <t>2017/07/12 12:00:30</t>
  </si>
  <si>
    <t>2017/07/12 12:03:08</t>
  </si>
  <si>
    <t>2017/07/12 12:10:50</t>
  </si>
  <si>
    <t>2017/07/12 12:13:13</t>
  </si>
  <si>
    <t>2017/07/12 12:13:38</t>
  </si>
  <si>
    <t>2017/07/12 12:25:41</t>
  </si>
  <si>
    <t>2017/07/12 12:44:57</t>
  </si>
  <si>
    <t>2017/07/12 12:46:27</t>
  </si>
  <si>
    <t>2017/07/12 12:50:43</t>
  </si>
  <si>
    <t>2017/07/12 12:51:35</t>
  </si>
  <si>
    <t>2017/07/12 12:56:51</t>
  </si>
  <si>
    <t>2017/07/12 13:26:14</t>
  </si>
  <si>
    <t>2017/07/12 13:37:01</t>
  </si>
  <si>
    <t>2017/07/12 14:15:20</t>
  </si>
  <si>
    <t>2017/07/12 14:33:20</t>
  </si>
  <si>
    <t>2017/07/12 14:34:07</t>
  </si>
  <si>
    <t>2017/07/12 14:39:48</t>
  </si>
  <si>
    <t>2017/07/12 14:47:04</t>
  </si>
  <si>
    <t>2017/07/12 14:50:49</t>
  </si>
  <si>
    <t>2017/07/12 14:54:51</t>
  </si>
  <si>
    <t>2017/07/12 14:55:30</t>
  </si>
  <si>
    <t>2017/07/12 15:06:37</t>
  </si>
  <si>
    <t>2017/07/12 15:27:53</t>
  </si>
  <si>
    <t>2017/07/12 15:33:12</t>
  </si>
  <si>
    <t>2017/07/12 15:33:37</t>
  </si>
  <si>
    <t>2017/07/12 15:43:05</t>
  </si>
  <si>
    <t>2017/07/12 15:56:19</t>
  </si>
  <si>
    <t>1000075900</t>
  </si>
  <si>
    <t>2017/07/12 16:01:35</t>
  </si>
  <si>
    <t>1000057092</t>
  </si>
  <si>
    <t>2017/07/12 16:04:17</t>
  </si>
  <si>
    <t>2017/07/12 16:04:34</t>
  </si>
  <si>
    <t>2017/07/12 16:15:05</t>
  </si>
  <si>
    <t>2017/07/12 16:15:28</t>
  </si>
  <si>
    <t>2017/07/12 16:35:23</t>
  </si>
  <si>
    <t>2017/07/12 16:46:46</t>
  </si>
  <si>
    <t>2017/07/12 16:47:53</t>
  </si>
  <si>
    <t>2017/07/12 16:55:57</t>
  </si>
  <si>
    <t>2017/07/12 17:14:06</t>
  </si>
  <si>
    <t>2017/07/12 17:20:38</t>
  </si>
  <si>
    <t>2017/07/12 17:21:23</t>
  </si>
  <si>
    <t>2017/07/12 17:37:17</t>
  </si>
  <si>
    <t>2017/07/12 17:40:14</t>
  </si>
  <si>
    <t>2017/07/12 17:49:41</t>
  </si>
  <si>
    <t>2017/07/12 18:13:01</t>
  </si>
  <si>
    <t>2017/07/13 06:51:05</t>
  </si>
  <si>
    <t>2017/07/13 07:01:58</t>
  </si>
  <si>
    <t>2017/07/13 08:48:27</t>
  </si>
  <si>
    <t>2017/07/13 09:16:02</t>
  </si>
  <si>
    <t>2017/07/13 09:19:50</t>
  </si>
  <si>
    <t>2017/07/13 09:22:06</t>
  </si>
  <si>
    <t>2017/07/13 09:31:52</t>
  </si>
  <si>
    <t>2017/07/13 10:03:24</t>
  </si>
  <si>
    <t>2017/07/13 10:09:19</t>
  </si>
  <si>
    <t>2017/07/13 10:19:22</t>
  </si>
  <si>
    <t>2017/07/13 10:20:48</t>
  </si>
  <si>
    <t>2017/07/13 10:24:15</t>
  </si>
  <si>
    <t>2017/07/13 10:40:17</t>
  </si>
  <si>
    <t>2017/07/13 10:40:48</t>
  </si>
  <si>
    <t>2017/07/13 10:42:26</t>
  </si>
  <si>
    <t>2017/07/13 10:43:21</t>
  </si>
  <si>
    <t>2017/07/13 10:48:49</t>
  </si>
  <si>
    <t>2017/07/13 10:53:28</t>
  </si>
  <si>
    <t>2017/07/13 10:54:00</t>
  </si>
  <si>
    <t>2017/07/13 10:54:24</t>
  </si>
  <si>
    <t>2017/07/13 10:54:54</t>
  </si>
  <si>
    <t>2017/07/13 11:02:14</t>
  </si>
  <si>
    <t>2017/07/13 11:10:49</t>
  </si>
  <si>
    <t>2017/07/13 11:24:05</t>
  </si>
  <si>
    <t>2017/07/13 11:33:01</t>
  </si>
  <si>
    <t>2017/07/13 11:34:04</t>
  </si>
  <si>
    <t>2017/07/13 11:36:08</t>
  </si>
  <si>
    <t>2017/07/13 11:44:29</t>
  </si>
  <si>
    <t>2017/07/13 11:47:29</t>
  </si>
  <si>
    <t>2017/07/13 11:48:30</t>
  </si>
  <si>
    <t>2017/07/13 11:54:34</t>
  </si>
  <si>
    <t>2017/07/13 12:03:00</t>
  </si>
  <si>
    <t>2017/07/13 12:03:18</t>
  </si>
  <si>
    <t>2017/07/13 12:04:13</t>
  </si>
  <si>
    <t>2017/07/13 12:04:24</t>
  </si>
  <si>
    <t>2017/07/13 12:10:25</t>
  </si>
  <si>
    <t>2017/07/13 12:49:28</t>
  </si>
  <si>
    <t>2017/07/13 13:24:22</t>
  </si>
  <si>
    <t>2017/07/13 14:17:27</t>
  </si>
  <si>
    <t>2017/07/13 14:26:29</t>
  </si>
  <si>
    <t>2017/07/13 14:28:32</t>
  </si>
  <si>
    <t>2017/07/13 14:39:42</t>
  </si>
  <si>
    <t>2017/07/13 14:43:28</t>
  </si>
  <si>
    <t>2017/07/13 14:44:10</t>
  </si>
  <si>
    <t>2017/07/13 14:48:50</t>
  </si>
  <si>
    <t>2017/07/13 14:49:06</t>
  </si>
  <si>
    <t>2017/07/13 14:57:26</t>
  </si>
  <si>
    <t>2017/07/13 15:02:30</t>
  </si>
  <si>
    <t>2017/07/13 15:04:51</t>
  </si>
  <si>
    <t>2017/07/13 15:11:50</t>
  </si>
  <si>
    <t>2017/07/13 15:12:39</t>
  </si>
  <si>
    <t>2017/07/13 15:13:37</t>
  </si>
  <si>
    <t>2017/07/13 15:18:48</t>
  </si>
  <si>
    <t>2017/07/13 15:21:28</t>
  </si>
  <si>
    <t>2017/07/13 15:40:57</t>
  </si>
  <si>
    <t>2017/07/13 15:44:08</t>
  </si>
  <si>
    <t>2017/07/13 15:47:17</t>
  </si>
  <si>
    <t>2017/07/13 15:50:01</t>
  </si>
  <si>
    <t>2017/07/13 15:54:35</t>
  </si>
  <si>
    <t>2017/07/13 16:06:39</t>
  </si>
  <si>
    <t>2017/07/13 16:14:24</t>
  </si>
  <si>
    <t>2017/07/13 16:34:31</t>
  </si>
  <si>
    <t>2017/07/13 16:56:37</t>
  </si>
  <si>
    <t>2017/07/13 16:58:35</t>
  </si>
  <si>
    <t>2017/07/13 17:10:35</t>
  </si>
  <si>
    <t>2017/07/13 17:11:17</t>
  </si>
  <si>
    <t>2017/07/13 17:12:22</t>
  </si>
  <si>
    <t>2017/07/13 17:27:25</t>
  </si>
  <si>
    <t>2017/07/13 17:46:58</t>
  </si>
  <si>
    <t>2017/07/13 18:28:00</t>
  </si>
  <si>
    <t>2017/07/13 18:29:10</t>
  </si>
  <si>
    <t>2017/07/13 18:54:06</t>
  </si>
  <si>
    <t>2017/07/14 08:01:48</t>
  </si>
  <si>
    <t>2017/07/14 08:08:05</t>
  </si>
  <si>
    <t>2017/07/14 08:19:56</t>
  </si>
  <si>
    <t>2017/07/14 08:47:53</t>
  </si>
  <si>
    <t>2017/07/14 09:17:57</t>
  </si>
  <si>
    <t>2017/07/14 09:21:29</t>
  </si>
  <si>
    <t>2017/07/14 09:27:23</t>
  </si>
  <si>
    <t>2017/07/14 09:29:17</t>
  </si>
  <si>
    <t>2017/07/14 09:30:10</t>
  </si>
  <si>
    <t>2017/07/14 09:33:28</t>
  </si>
  <si>
    <t>2017/07/14 09:42:04</t>
  </si>
  <si>
    <t>2017/07/14 09:44:05</t>
  </si>
  <si>
    <t>2017/07/14 09:46:33</t>
  </si>
  <si>
    <t>2017/07/14 09:48:25</t>
  </si>
  <si>
    <t>2017/07/14 09:51:01</t>
  </si>
  <si>
    <t>2017/07/14 09:53:16</t>
  </si>
  <si>
    <t>2017/07/14 09:53:49</t>
  </si>
  <si>
    <t>2017/07/14 10:01:00</t>
  </si>
  <si>
    <t>2017/07/14 10:01:11</t>
  </si>
  <si>
    <t>2017/07/14 10:03:44</t>
  </si>
  <si>
    <t>2017/07/14 10:07:35</t>
  </si>
  <si>
    <t>2017/07/14 10:08:07</t>
  </si>
  <si>
    <t>2017/07/14 10:13:23</t>
  </si>
  <si>
    <t>2017/07/14 10:18:26</t>
  </si>
  <si>
    <t>2017/07/14 10:24:36</t>
  </si>
  <si>
    <t>2017/07/14 10:25:44</t>
  </si>
  <si>
    <t>2017/07/14 10:34:53</t>
  </si>
  <si>
    <t>2017/07/14 10:35:27</t>
  </si>
  <si>
    <t>2017/07/14 10:38:27</t>
  </si>
  <si>
    <t>2017/07/14 10:46:06</t>
  </si>
  <si>
    <t>2017/07/14 10:46:39</t>
  </si>
  <si>
    <t>2017/07/14 10:49:17</t>
  </si>
  <si>
    <t>2017/07/14 10:59:46</t>
  </si>
  <si>
    <t>2017/07/14 11:00:53</t>
  </si>
  <si>
    <t>2017/07/14 11:03:39</t>
  </si>
  <si>
    <t>2017/07/14 11:06:03</t>
  </si>
  <si>
    <t>2017/07/14 11:10:57</t>
  </si>
  <si>
    <t>2017/07/14 11:14:29</t>
  </si>
  <si>
    <t>2017/07/14 11:17:44</t>
  </si>
  <si>
    <t>2017/07/14 11:24:07</t>
  </si>
  <si>
    <t>2017/07/14 11:24:32</t>
  </si>
  <si>
    <t>2017/07/14 11:27:35</t>
  </si>
  <si>
    <t>2017/07/14 11:29:13</t>
  </si>
  <si>
    <t>2017/07/14 11:40:39</t>
  </si>
  <si>
    <t>2017/07/14 11:55:24</t>
  </si>
  <si>
    <t>2017/07/14 12:03:23</t>
  </si>
  <si>
    <t>2017/07/14 12:05:25</t>
  </si>
  <si>
    <t>2017/07/14 12:08:26</t>
  </si>
  <si>
    <t>2017/07/14 12:21:48</t>
  </si>
  <si>
    <t>2017/07/14 12:22:09</t>
  </si>
  <si>
    <t>2017/07/14 12:26:10</t>
  </si>
  <si>
    <t>2017/07/14 12:36:41</t>
  </si>
  <si>
    <t>2017/07/14 12:37:57</t>
  </si>
  <si>
    <t>2017/07/14 14:11:16</t>
  </si>
  <si>
    <t>2017/07/14 14:26:45</t>
  </si>
  <si>
    <t>2017/07/14 14:32:56</t>
  </si>
  <si>
    <t>2017/07/14 14:35:10</t>
  </si>
  <si>
    <t>2017/07/14 14:41:55</t>
  </si>
  <si>
    <t>2017/07/14 14:57:52</t>
  </si>
  <si>
    <t>2017/07/14 14:59:43</t>
  </si>
  <si>
    <t>2017/07/14 15:01:58</t>
  </si>
  <si>
    <t>2017/07/14 15:02:52</t>
  </si>
  <si>
    <t>2017/07/14 15:09:46</t>
  </si>
  <si>
    <t>2017/07/14 15:12:14</t>
  </si>
  <si>
    <t>2017/07/14 15:19:50</t>
  </si>
  <si>
    <t>2017/07/14 15:28:04</t>
  </si>
  <si>
    <t>2017/07/14 15:41:42</t>
  </si>
  <si>
    <t>2017/07/14 15:42:17</t>
  </si>
  <si>
    <t>2017/07/14 15:43:02</t>
  </si>
  <si>
    <t>2017/07/14 15:43:39</t>
  </si>
  <si>
    <t>2017/07/14 15:44:01</t>
  </si>
  <si>
    <t>2017/07/14 15:48:50</t>
  </si>
  <si>
    <t>2017/07/14 15:52:43</t>
  </si>
  <si>
    <t>2017/07/14 15:54:01</t>
  </si>
  <si>
    <t>2017/07/14 15:56:49</t>
  </si>
  <si>
    <t>2017/07/14 15:59:17</t>
  </si>
  <si>
    <t>2017/07/14 16:02:07</t>
  </si>
  <si>
    <t>2017/07/14 16:11:16</t>
  </si>
  <si>
    <t>2017/07/14 16:13:54</t>
  </si>
  <si>
    <t>2017/07/14 16:16:40</t>
  </si>
  <si>
    <t>2017/07/14 16:16:44</t>
  </si>
  <si>
    <t>2017/07/14 16:21:18</t>
  </si>
  <si>
    <t>2017/07/14 16:22:12</t>
  </si>
  <si>
    <t>2017/07/14 16:23:21</t>
  </si>
  <si>
    <t>2017/07/14 16:24:58</t>
  </si>
  <si>
    <t>2017/07/14 16:36:03</t>
  </si>
  <si>
    <t>2017/07/14 16:40:33</t>
  </si>
  <si>
    <t>2017/07/14 16:42:11</t>
  </si>
  <si>
    <t>2017/07/14 16:44:47</t>
  </si>
  <si>
    <t>2017/07/14 16:45:55</t>
  </si>
  <si>
    <t>2017/07/14 16:56:50</t>
  </si>
  <si>
    <t>2017/07/14 17:10:01</t>
  </si>
  <si>
    <t>2017/07/14 17:27:41</t>
  </si>
  <si>
    <t>2017/07/14 17:39:45</t>
  </si>
  <si>
    <t>2017/07/14 17:42:16</t>
  </si>
  <si>
    <t>2017/07/14 18:02:11</t>
  </si>
  <si>
    <t>2017/07/14 18:09:58</t>
  </si>
  <si>
    <t>2017/07/14 18:39:05</t>
  </si>
  <si>
    <t>2017/07/14 19:36:19</t>
  </si>
  <si>
    <t>2017/07/14 22:08:19</t>
  </si>
  <si>
    <t>2017/07/15 02:36:36</t>
  </si>
  <si>
    <t>2017/07/15 07:21:09</t>
  </si>
  <si>
    <t>2017/07/15 08:29:08</t>
  </si>
  <si>
    <t>2017/07/15 08:58:37</t>
  </si>
  <si>
    <t>2017/07/15 09:11:52</t>
  </si>
  <si>
    <t>2017/07/15 09:12:19</t>
  </si>
  <si>
    <t>2017/07/15 09:19:14</t>
  </si>
  <si>
    <t>2017/07/15 09:33:18</t>
  </si>
  <si>
    <t>2017/07/15 09:41:38</t>
  </si>
  <si>
    <t>2017/07/15 10:32:50</t>
  </si>
  <si>
    <t>2017/07/15 10:37:00</t>
  </si>
  <si>
    <t>2017/07/15 10:58:29</t>
  </si>
  <si>
    <t>2017/07/15 11:06:23</t>
  </si>
  <si>
    <t>2017/07/15 11:14:29</t>
  </si>
  <si>
    <t>2017/07/15 11:21:11</t>
  </si>
  <si>
    <t>2017/07/15 11:23:06</t>
  </si>
  <si>
    <t>2017/07/15 12:02:10</t>
  </si>
  <si>
    <t>2017/07/15 12:08:05</t>
  </si>
  <si>
    <t>2017/07/15 12:09:12</t>
  </si>
  <si>
    <t>2017/07/15 12:09:59</t>
  </si>
  <si>
    <t>2017/07/15 13:01:29</t>
  </si>
  <si>
    <t>2017/07/15 13:10:48</t>
  </si>
  <si>
    <t>2017/07/15 13:56:24</t>
  </si>
  <si>
    <t>2017/07/15 14:21:55</t>
  </si>
  <si>
    <t>2017/07/15 14:29:52</t>
  </si>
  <si>
    <t>2017/07/15 14:58:31</t>
  </si>
  <si>
    <t>2017/07/15 15:20:48</t>
  </si>
  <si>
    <t>2017/07/15 15:22:13</t>
  </si>
  <si>
    <t>2017/07/15 15:22:33</t>
  </si>
  <si>
    <t>2017/07/15 15:22:57</t>
  </si>
  <si>
    <t>2017/07/15 15:35:03</t>
  </si>
  <si>
    <t>2017/07/15 15:37:12</t>
  </si>
  <si>
    <t>2017/07/15 16:01:41</t>
  </si>
  <si>
    <t>2017/07/15 16:19:25</t>
  </si>
  <si>
    <t>2017/07/15 16:20:03</t>
  </si>
  <si>
    <t>2017/07/15 16:36:45</t>
  </si>
  <si>
    <t>2017/07/15 16:37:25</t>
  </si>
  <si>
    <t>2017/07/15 16:45:28</t>
  </si>
  <si>
    <t>2017/07/15 16:52:29</t>
  </si>
  <si>
    <t>2017/07/15 17:27:36</t>
  </si>
  <si>
    <t>2017/07/15 22:10:54</t>
  </si>
  <si>
    <t>2017/07/16 15:07:14</t>
  </si>
  <si>
    <t>2017/07/16 16:02:12</t>
  </si>
  <si>
    <t>2017/07/16 17:23:26</t>
  </si>
  <si>
    <t>2017/07/16 21:48:33</t>
  </si>
  <si>
    <t>2017/07/17 09:23:39</t>
  </si>
  <si>
    <t>2017/07/17 09:40:43</t>
  </si>
  <si>
    <t>2017/07/17 09:49:39</t>
  </si>
  <si>
    <t>2017/07/17 09:51:23</t>
  </si>
  <si>
    <t>2017/07/17 09:59:02</t>
  </si>
  <si>
    <t>2017/07/17 10:03:12</t>
  </si>
  <si>
    <t>2017/07/17 10:05:03</t>
  </si>
  <si>
    <t>2017/07/17 10:05:55</t>
  </si>
  <si>
    <t>2017/07/17 10:18:28</t>
  </si>
  <si>
    <t>2017/07/17 10:23:34</t>
  </si>
  <si>
    <t>2017/07/17 10:39:54</t>
  </si>
  <si>
    <t>2017/07/17 10:40:29</t>
  </si>
  <si>
    <t>2017/07/17 10:45:19</t>
  </si>
  <si>
    <t>2017/07/17 10:47:46</t>
  </si>
  <si>
    <t>2017/07/17 10:49:55</t>
  </si>
  <si>
    <t>2017/07/17 10:59:48</t>
  </si>
  <si>
    <t>2017/07/17 11:07:52</t>
  </si>
  <si>
    <t>2017/07/17 11:09:13</t>
  </si>
  <si>
    <t>2017/07/17 11:14:22</t>
  </si>
  <si>
    <t>2017/07/17 11:18:57</t>
  </si>
  <si>
    <t>2017/07/17 11:20:21</t>
  </si>
  <si>
    <t>2017/07/17 11:29:22</t>
  </si>
  <si>
    <t>2017/07/17 11:36:13</t>
  </si>
  <si>
    <t>2017/07/17 11:36:50</t>
  </si>
  <si>
    <t>2017/07/17 11:41:02</t>
  </si>
  <si>
    <t>2017/07/17 11:44:00</t>
  </si>
  <si>
    <t>2017/07/17 11:55:05</t>
  </si>
  <si>
    <t>2017/07/17 12:10:18</t>
  </si>
  <si>
    <t>2017/07/17 12:17:27</t>
  </si>
  <si>
    <t>2017/07/17 12:18:34</t>
  </si>
  <si>
    <t>2017/07/17 12:20:52</t>
  </si>
  <si>
    <t>2017/07/17 12:28:44</t>
  </si>
  <si>
    <t>2017/07/17 12:35:06</t>
  </si>
  <si>
    <t>2017/07/17 12:58:02</t>
  </si>
  <si>
    <t>2017/07/17 13:48:01</t>
  </si>
  <si>
    <t>2017/07/17 14:18:16</t>
  </si>
  <si>
    <t>2017/07/17 14:27:01</t>
  </si>
  <si>
    <t>2017/07/17 14:32:34</t>
  </si>
  <si>
    <t>2017/07/17 14:33:03</t>
  </si>
  <si>
    <t>2017/07/17 15:15:42</t>
  </si>
  <si>
    <t>2017/07/17 15:25:30</t>
  </si>
  <si>
    <t>2017/07/17 15:30:01</t>
  </si>
  <si>
    <t>2017/07/17 15:32:15</t>
  </si>
  <si>
    <t>2017/07/17 15:39:09</t>
  </si>
  <si>
    <t>2017/07/17 15:40:10</t>
  </si>
  <si>
    <t>2017/07/17 15:53:32</t>
  </si>
  <si>
    <t>2017/07/17 15:54:44</t>
  </si>
  <si>
    <t>2017/07/17 15:55:55</t>
  </si>
  <si>
    <t>2017/07/17 16:02:36</t>
  </si>
  <si>
    <t>2017/07/17 16:05:35</t>
  </si>
  <si>
    <t>2017/07/17 16:07:15</t>
  </si>
  <si>
    <t>2017/07/17 16:14:09</t>
  </si>
  <si>
    <t>2017/07/17 16:14:11</t>
  </si>
  <si>
    <t>2017/07/17 16:18:30</t>
  </si>
  <si>
    <t>2017/07/17 16:21:05</t>
  </si>
  <si>
    <t>2017/07/17 16:22:19</t>
  </si>
  <si>
    <t>2017/07/17 16:26:15</t>
  </si>
  <si>
    <t>2017/07/17 16:26:21</t>
  </si>
  <si>
    <t>2017/07/17 16:27:01</t>
  </si>
  <si>
    <t>2017/07/17 16:38:13</t>
  </si>
  <si>
    <t>2017/07/17 16:45:15</t>
  </si>
  <si>
    <t>2017/07/17 16:46:36</t>
  </si>
  <si>
    <t>2017/07/17 16:47:47</t>
  </si>
  <si>
    <t>2017/07/17 16:55:37</t>
  </si>
  <si>
    <t>2017/07/17 16:55:57</t>
  </si>
  <si>
    <t>2017/07/17 16:56:07</t>
  </si>
  <si>
    <t>2017/07/17 17:05:14</t>
  </si>
  <si>
    <t>2017/07/17 17:07:51</t>
  </si>
  <si>
    <t>2017/07/17 17:24:03</t>
  </si>
  <si>
    <t>2017/07/17 17:28:53</t>
  </si>
  <si>
    <t>2017/07/17 17:31:18</t>
  </si>
  <si>
    <t>2017/07/17 17:31:30</t>
  </si>
  <si>
    <t>2017/07/17 17:33:15</t>
  </si>
  <si>
    <t>2017/07/17 17:36:41</t>
  </si>
  <si>
    <t>2017/07/17 17:43:13</t>
  </si>
  <si>
    <t>2017/07/17 17:54:44</t>
  </si>
  <si>
    <t>2017/07/17 18:00:43</t>
  </si>
  <si>
    <t>2017/07/17 18:01:45</t>
  </si>
  <si>
    <t>2017/07/17 18:02:29</t>
  </si>
  <si>
    <t>2017/07/17 18:19:20</t>
  </si>
  <si>
    <t>2017/07/17 18:19:40</t>
  </si>
  <si>
    <t>2017/07/18 07:44:56</t>
  </si>
  <si>
    <t>2017/07/18 07:45:43</t>
  </si>
  <si>
    <t>2017/07/18 08:26:30</t>
  </si>
  <si>
    <t>2017/07/18 08:40:56</t>
  </si>
  <si>
    <t>2017/07/18 09:05:21</t>
  </si>
  <si>
    <t>2017/07/18 09:33:11</t>
  </si>
  <si>
    <t>2017/07/18 09:35:13</t>
  </si>
  <si>
    <t>2017/07/18 09:54:54</t>
  </si>
  <si>
    <t>2017/07/18 09:58:51</t>
  </si>
  <si>
    <t>2017/07/18 09:59:37</t>
  </si>
  <si>
    <t>2017/07/18 10:04:29</t>
  </si>
  <si>
    <t>2017/07/18 10:08:10</t>
  </si>
  <si>
    <t>2017/07/18 10:10:12</t>
  </si>
  <si>
    <t>2017/07/18 10:25:34</t>
  </si>
  <si>
    <t>2017/07/18 10:27:49</t>
  </si>
  <si>
    <t>2017/07/18 10:29:41</t>
  </si>
  <si>
    <t>2017/07/18 10:37:16</t>
  </si>
  <si>
    <t>2017/07/18 10:47:57</t>
  </si>
  <si>
    <t>2017/07/18 10:48:39</t>
  </si>
  <si>
    <t>2017/07/18 10:49:29</t>
  </si>
  <si>
    <t>2017/07/18 10:58:42</t>
  </si>
  <si>
    <t>2017/07/18 11:01:10</t>
  </si>
  <si>
    <t>2017/07/18 11:25:18</t>
  </si>
  <si>
    <t>2017/07/18 11:31:40</t>
  </si>
  <si>
    <t>2017/07/18 11:36:18</t>
  </si>
  <si>
    <t>2017/07/18 11:52:20</t>
  </si>
  <si>
    <t>2017/07/18 12:02:14</t>
  </si>
  <si>
    <t>2017/07/18 12:04:41</t>
  </si>
  <si>
    <t>2017/07/18 12:24:31</t>
  </si>
  <si>
    <t>2017/07/18 12:42:19</t>
  </si>
  <si>
    <t>2017/07/18 12:51:48</t>
  </si>
  <si>
    <t>2017/07/18 13:06:34</t>
  </si>
  <si>
    <t>2017/07/18 13:10:11</t>
  </si>
  <si>
    <t>2017/07/18 13:25:45</t>
  </si>
  <si>
    <t>2017/07/18 14:06:26</t>
  </si>
  <si>
    <t>2017/07/18 14:07:32</t>
  </si>
  <si>
    <t>2017/07/18 14:08:50</t>
  </si>
  <si>
    <t>2017/07/18 14:09:54</t>
  </si>
  <si>
    <t>2017/07/18 14:10:34</t>
  </si>
  <si>
    <t>2017/07/18 14:11:58</t>
  </si>
  <si>
    <t>2017/07/18 14:12:26</t>
  </si>
  <si>
    <t>2017/07/18 14:22:44</t>
  </si>
  <si>
    <t>2017/07/18 14:28:34</t>
  </si>
  <si>
    <t>2017/07/18 14:28:48</t>
  </si>
  <si>
    <t>2017/07/18 14:28:50</t>
  </si>
  <si>
    <t>2017/07/18 14:42:57</t>
  </si>
  <si>
    <t>2017/07/18 14:44:36</t>
  </si>
  <si>
    <t>2017/07/18 14:54:02</t>
  </si>
  <si>
    <t>2017/07/18 14:55:34</t>
  </si>
  <si>
    <t>2017/07/18 15:01:38</t>
  </si>
  <si>
    <t>2017/07/18 15:01:59</t>
  </si>
  <si>
    <t>2017/07/18 15:04:30</t>
  </si>
  <si>
    <t>2017/07/18 15:16:54</t>
  </si>
  <si>
    <t>2017/07/18 15:28:21</t>
  </si>
  <si>
    <t>2017/07/18 15:29:41</t>
  </si>
  <si>
    <t>2017/07/18 15:31:36</t>
  </si>
  <si>
    <t>2017/07/18 15:40:41</t>
  </si>
  <si>
    <t>2017/07/18 15:45:23</t>
  </si>
  <si>
    <t>2017/07/18 15:47:53</t>
  </si>
  <si>
    <t>2017/07/18 15:48:44</t>
  </si>
  <si>
    <t>2017/07/18 15:54:10</t>
  </si>
  <si>
    <t>2017/07/18 15:56:49</t>
  </si>
  <si>
    <t>2017/07/18 16:11:01</t>
  </si>
  <si>
    <t>2017/07/18 16:15:40</t>
  </si>
  <si>
    <t>2017/07/18 16:16:42</t>
  </si>
  <si>
    <t>2017/07/18 16:18:16</t>
  </si>
  <si>
    <t>2017/07/18 16:20:16</t>
  </si>
  <si>
    <t>2017/07/18 16:23:30</t>
  </si>
  <si>
    <t>2017/07/18 16:24:04</t>
  </si>
  <si>
    <t>2017/07/18 16:25:00</t>
  </si>
  <si>
    <t>2017/07/18 16:26:54</t>
  </si>
  <si>
    <t>2017/07/18 16:30:51</t>
  </si>
  <si>
    <t>2017/07/18 16:31:02</t>
  </si>
  <si>
    <t>2017/07/18 16:35:31</t>
  </si>
  <si>
    <t>2017/07/18 16:36:15</t>
  </si>
  <si>
    <t>2017/07/18 16:37:48</t>
  </si>
  <si>
    <t>2017/07/18 16:38:30</t>
  </si>
  <si>
    <t>2017/07/18 16:38:32</t>
  </si>
  <si>
    <t>2017/07/18 16:39:21</t>
  </si>
  <si>
    <t>2017/07/18 16:48:59</t>
  </si>
  <si>
    <t>2017/07/18 16:52:51</t>
  </si>
  <si>
    <t>2017/07/18 16:58:34</t>
  </si>
  <si>
    <t>2017/07/18 16:58:39</t>
  </si>
  <si>
    <t>2017/07/18 17:02:46</t>
  </si>
  <si>
    <t>2017/07/18 17:04:34</t>
  </si>
  <si>
    <t>2017/07/18 17:05:13</t>
  </si>
  <si>
    <t>2017/07/18 17:13:52</t>
  </si>
  <si>
    <t>2017/07/18 17:18:47</t>
  </si>
  <si>
    <t>2017/07/18 17:22:07</t>
  </si>
  <si>
    <t>2017/07/18 17:43:01</t>
  </si>
  <si>
    <t>2017/07/18 17:59:27</t>
  </si>
  <si>
    <t>2017/07/18 18:07:31</t>
  </si>
  <si>
    <t>2017/07/18 19:49:54</t>
  </si>
  <si>
    <t>2017/07/18 20:11:28</t>
  </si>
  <si>
    <t>2017/07/18 20:13:02</t>
  </si>
  <si>
    <t>2017/07/18 20:13:40</t>
  </si>
  <si>
    <t>2017/07/19 07:42:20</t>
  </si>
  <si>
    <t>2017/07/19 07:46:01</t>
  </si>
  <si>
    <t>2017/07/19 08:24:32</t>
  </si>
  <si>
    <t>2017/07/19 08:47:21</t>
  </si>
  <si>
    <t>2017/07/19 08:47:43</t>
  </si>
  <si>
    <t>2017/07/19 08:54:37</t>
  </si>
  <si>
    <t>2017/07/19 09:01:59</t>
  </si>
  <si>
    <t>2017/07/19 09:11:38</t>
  </si>
  <si>
    <t>2017/07/19 09:13:33</t>
  </si>
  <si>
    <t>2017/07/19 09:23:13</t>
  </si>
  <si>
    <t>2017/07/19 09:31:50</t>
  </si>
  <si>
    <t>2017/07/19 09:33:23</t>
  </si>
  <si>
    <t>2017/07/19 09:33:36</t>
  </si>
  <si>
    <t>2017/07/19 09:35:25</t>
  </si>
  <si>
    <t>2017/07/19 09:47:00</t>
  </si>
  <si>
    <t>2017/07/19 09:47:54</t>
  </si>
  <si>
    <t>2017/07/19 09:59:19</t>
  </si>
  <si>
    <t>2017/07/19 10:01:38</t>
  </si>
  <si>
    <t>2017/07/19 10:06:32</t>
  </si>
  <si>
    <t>2017/07/19 10:14:46</t>
  </si>
  <si>
    <t>2017/07/19 10:25:36</t>
  </si>
  <si>
    <t>2017/07/19 10:30:53</t>
  </si>
  <si>
    <t>2017/07/19 10:34:33</t>
  </si>
  <si>
    <t>2017/07/19 10:48:47</t>
  </si>
  <si>
    <t>2017/07/19 10:51:11</t>
  </si>
  <si>
    <t>2017/07/19 11:04:14</t>
  </si>
  <si>
    <t>2017/07/19 11:05:35</t>
  </si>
  <si>
    <t>2017/07/19 11:05:36</t>
  </si>
  <si>
    <t>2017/07/19 11:06:19</t>
  </si>
  <si>
    <t>2017/07/19 11:08:28</t>
  </si>
  <si>
    <t>2017/07/19 11:09:32</t>
  </si>
  <si>
    <t>2017/07/19 11:11:33</t>
  </si>
  <si>
    <t>2017/07/19 11:13:10</t>
  </si>
  <si>
    <t>2017/07/19 11:14:52</t>
  </si>
  <si>
    <t>2017/07/19 11:18:23</t>
  </si>
  <si>
    <t>2017/07/19 11:18:45</t>
  </si>
  <si>
    <t>2017/07/19 11:19:27</t>
  </si>
  <si>
    <t>2017/07/19 11:29:12</t>
  </si>
  <si>
    <t>2017/07/19 11:31:30</t>
  </si>
  <si>
    <t>2017/07/19 11:31:38</t>
  </si>
  <si>
    <t>2017/07/19 11:31:54</t>
  </si>
  <si>
    <t>2017/07/19 11:32:39</t>
  </si>
  <si>
    <t>2017/07/19 11:35:24</t>
  </si>
  <si>
    <t>2017/07/19 11:36:09</t>
  </si>
  <si>
    <t>2017/07/19 11:37:25</t>
  </si>
  <si>
    <t>2017/07/19 11:38:12</t>
  </si>
  <si>
    <t>2017/07/19 11:40:47</t>
  </si>
  <si>
    <t>2017/07/19 11:43:46</t>
  </si>
  <si>
    <t>2017/07/19 11:44:09</t>
  </si>
  <si>
    <t>2017/07/19 11:52:07</t>
  </si>
  <si>
    <t>2017/07/19 11:59:17</t>
  </si>
  <si>
    <t>2017/07/19 12:06:17</t>
  </si>
  <si>
    <t>2017/07/19 12:14:08</t>
  </si>
  <si>
    <t>2017/07/19 12:16:13</t>
  </si>
  <si>
    <t>2017/07/19 12:17:08</t>
  </si>
  <si>
    <t>2017/07/19 12:17:48</t>
  </si>
  <si>
    <t>2017/07/19 12:24:15</t>
  </si>
  <si>
    <t>2017/07/19 12:54:55</t>
  </si>
  <si>
    <t>2017/07/19 12:56:48</t>
  </si>
  <si>
    <t>2017/07/19 13:08:48</t>
  </si>
  <si>
    <t>2017/07/19 13:14:14</t>
  </si>
  <si>
    <t>2017/07/19 13:20:18</t>
  </si>
  <si>
    <t>2017/07/19 14:29:07</t>
  </si>
  <si>
    <t>2017/07/19 14:30:37</t>
  </si>
  <si>
    <t>2017/07/19 14:47:39</t>
  </si>
  <si>
    <t>2017/07/19 14:50:16</t>
  </si>
  <si>
    <t>2017/07/19 14:54:28</t>
  </si>
  <si>
    <t>2017/07/19 14:56:40</t>
  </si>
  <si>
    <t>2017/07/19 14:59:46</t>
  </si>
  <si>
    <t>2017/07/19 15:08:11</t>
  </si>
  <si>
    <t>2017/07/19 15:23:35</t>
  </si>
  <si>
    <t>2017/07/19 15:26:27</t>
  </si>
  <si>
    <t>2017/07/19 15:27:21</t>
  </si>
  <si>
    <t>2017/07/19 15:29:03</t>
  </si>
  <si>
    <t>2017/07/19 15:29:11</t>
  </si>
  <si>
    <t>2017/07/19 15:34:51</t>
  </si>
  <si>
    <t>2017/07/19 15:36:51</t>
  </si>
  <si>
    <t>2017/07/19 15:38:08</t>
  </si>
  <si>
    <t>2017/07/19 15:40:10</t>
  </si>
  <si>
    <t>2017/07/19 15:41:46</t>
  </si>
  <si>
    <t>2017/07/19 15:42:10</t>
  </si>
  <si>
    <t>2017/07/19 15:47:36</t>
  </si>
  <si>
    <t>2017/07/19 15:50:31</t>
  </si>
  <si>
    <t>2017/07/19 15:52:52</t>
  </si>
  <si>
    <t>2017/07/19 15:56:14</t>
  </si>
  <si>
    <t>2017/07/19 16:00:01</t>
  </si>
  <si>
    <t>2017/07/19 16:05:15</t>
  </si>
  <si>
    <t>2017/07/19 16:07:52</t>
  </si>
  <si>
    <t>2017/07/19 16:10:00</t>
  </si>
  <si>
    <t>2017/07/19 16:11:03</t>
  </si>
  <si>
    <t>2017/07/19 16:15:01</t>
  </si>
  <si>
    <t>2017/07/19 16:15:42</t>
  </si>
  <si>
    <t>2017/07/19 16:28:02</t>
  </si>
  <si>
    <t>2017/07/19 16:29:18</t>
  </si>
  <si>
    <t>2017/07/19 16:30:47</t>
  </si>
  <si>
    <t>2017/07/19 16:32:27</t>
  </si>
  <si>
    <t>2017/07/19 16:36:57</t>
  </si>
  <si>
    <t>2017/07/19 16:39:21</t>
  </si>
  <si>
    <t>2017/07/19 17:03:33</t>
  </si>
  <si>
    <t>2017/07/19 17:05:30</t>
  </si>
  <si>
    <t>2017/07/19 17:09:11</t>
  </si>
  <si>
    <t>2017/07/19 17:19:50</t>
  </si>
  <si>
    <t>2017/07/19 17:21:10</t>
  </si>
  <si>
    <t>2017/07/19 17:22:56</t>
  </si>
  <si>
    <t>2017/07/19 17:25:35</t>
  </si>
  <si>
    <t>2017/07/19 17:28:38</t>
  </si>
  <si>
    <t>2017/07/19 17:30:32</t>
  </si>
  <si>
    <t>2017/07/19 17:35:56</t>
  </si>
  <si>
    <t>2017/07/19 17:39:19</t>
  </si>
  <si>
    <t>2017/07/19 17:47:08</t>
  </si>
  <si>
    <t>2017/07/19 17:47:35</t>
  </si>
  <si>
    <t>2017/07/20 00:17:17</t>
  </si>
  <si>
    <t>2017/07/20 08:42:29</t>
  </si>
  <si>
    <t>2017/07/20 08:53:16</t>
  </si>
  <si>
    <t>2017/07/20 09:00:26</t>
  </si>
  <si>
    <t>2017/07/20 09:02:08</t>
  </si>
  <si>
    <t>2017/07/20 09:05:57</t>
  </si>
  <si>
    <t>2017/07/20 09:25:15</t>
  </si>
  <si>
    <t>2017/07/20 09:31:00</t>
  </si>
  <si>
    <t>2017/07/20 09:31:23</t>
  </si>
  <si>
    <t>2017/07/20 09:33:09</t>
  </si>
  <si>
    <t>2017/07/20 09:37:34</t>
  </si>
  <si>
    <t>2017/07/20 09:42:57</t>
  </si>
  <si>
    <t>2017/07/20 09:48:24</t>
  </si>
  <si>
    <t>2017/07/20 09:50:15</t>
  </si>
  <si>
    <t>2017/07/20 09:54:39</t>
  </si>
  <si>
    <t>2017/07/20 09:54:41</t>
  </si>
  <si>
    <t>2017/07/20 10:02:32</t>
  </si>
  <si>
    <t>2017/07/20 10:03:09</t>
  </si>
  <si>
    <t>2017/07/20 10:17:46</t>
  </si>
  <si>
    <t>2017/07/20 10:20:11</t>
  </si>
  <si>
    <t>2017/07/20 10:21:30</t>
  </si>
  <si>
    <t>2017/07/20 10:26:12</t>
  </si>
  <si>
    <t>2017/07/20 10:26:53</t>
  </si>
  <si>
    <t>2017/07/20 10:29:06</t>
  </si>
  <si>
    <t>2017/07/20 10:31:08</t>
  </si>
  <si>
    <t>2017/07/20 10:34:54</t>
  </si>
  <si>
    <t>2017/07/20 10:37:28</t>
  </si>
  <si>
    <t>2017/07/20 10:44:32</t>
  </si>
  <si>
    <t>2017/07/20 10:50:48</t>
  </si>
  <si>
    <t>2017/07/20 10:56:55</t>
  </si>
  <si>
    <t>2017/07/20 11:02:27</t>
  </si>
  <si>
    <t>2017/07/20 11:03:06</t>
  </si>
  <si>
    <t>2017/07/20 11:05:58</t>
  </si>
  <si>
    <t>2017/07/20 11:12:35</t>
  </si>
  <si>
    <t>2017/07/20 11:19:41</t>
  </si>
  <si>
    <t>2017/07/20 11:21:35</t>
  </si>
  <si>
    <t>2017/07/20 11:28:42</t>
  </si>
  <si>
    <t>2017/07/20 11:31:58</t>
  </si>
  <si>
    <t>2017/07/20 11:37:30</t>
  </si>
  <si>
    <t>2017/07/20 11:37:51</t>
  </si>
  <si>
    <t>2017/07/20 11:38:12</t>
  </si>
  <si>
    <t>2017/07/20 11:51:36</t>
  </si>
  <si>
    <t>2017/07/20 11:53:45</t>
  </si>
  <si>
    <t>2017/07/20 12:05:43</t>
  </si>
  <si>
    <t>2017/07/20 12:16:03</t>
  </si>
  <si>
    <t>2017/07/20 12:28:26</t>
  </si>
  <si>
    <t>2017/07/20 12:36:41</t>
  </si>
  <si>
    <t>2017/07/20 12:41:58</t>
  </si>
  <si>
    <t>2017/07/20 13:03:49</t>
  </si>
  <si>
    <t>2017/07/20 13:04:31</t>
  </si>
  <si>
    <t>2017/07/20 13:05:11</t>
  </si>
  <si>
    <t>2017/07/20 13:06:18</t>
  </si>
  <si>
    <t>2017/07/20 13:07:01</t>
  </si>
  <si>
    <t>2017/07/20 13:17:54</t>
  </si>
  <si>
    <t>2017/07/20 13:22:04</t>
  </si>
  <si>
    <t>2017/07/20 14:00:55</t>
  </si>
  <si>
    <t>2017/07/20 14:13:22</t>
  </si>
  <si>
    <t>2017/07/20 14:15:10</t>
  </si>
  <si>
    <t>2017/07/20 14:28:56</t>
  </si>
  <si>
    <t>2017/07/20 14:33:42</t>
  </si>
  <si>
    <t>2017/07/20 14:43:08</t>
  </si>
  <si>
    <t>2017/07/20 14:48:52</t>
  </si>
  <si>
    <t>2017/07/20 14:56:33</t>
  </si>
  <si>
    <t>2017/07/20 14:57:58</t>
  </si>
  <si>
    <t>2017/07/20 15:01:31</t>
  </si>
  <si>
    <t>2017/07/20 15:02:10</t>
  </si>
  <si>
    <t>2017/07/20 15:07:39</t>
  </si>
  <si>
    <t>2017/07/20 15:11:12</t>
  </si>
  <si>
    <t>2017/07/20 15:12:51</t>
  </si>
  <si>
    <t>2017/07/20 15:17:07</t>
  </si>
  <si>
    <t>2017/07/20 15:17:53</t>
  </si>
  <si>
    <t>2017/07/20 15:21:24</t>
  </si>
  <si>
    <t>2017/07/20 15:21:36</t>
  </si>
  <si>
    <t>2017/07/20 15:22:51</t>
  </si>
  <si>
    <t>2017/07/20 15:23:25</t>
  </si>
  <si>
    <t>2017/07/20 15:24:49</t>
  </si>
  <si>
    <t>2017/07/20 15:30:28</t>
  </si>
  <si>
    <t>2017/07/20 15:32:12</t>
  </si>
  <si>
    <t>2017/07/20 15:37:34</t>
  </si>
  <si>
    <t>2017/07/20 15:48:06</t>
  </si>
  <si>
    <t>2017/07/20 15:50:08</t>
  </si>
  <si>
    <t>2017/07/20 15:55:13</t>
  </si>
  <si>
    <t>2017/07/20 15:58:13</t>
  </si>
  <si>
    <t>2017/07/20 16:02:11</t>
  </si>
  <si>
    <t>2017/07/20 16:07:58</t>
  </si>
  <si>
    <t>2017/07/20 16:10:33</t>
  </si>
  <si>
    <t>2017/07/20 16:12:44</t>
  </si>
  <si>
    <t>2017/07/20 16:12:46</t>
  </si>
  <si>
    <t>2017/07/20 16:14:03</t>
  </si>
  <si>
    <t>2017/07/20 16:14:10</t>
  </si>
  <si>
    <t>2017/07/20 16:16:08</t>
  </si>
  <si>
    <t>2017/07/20 16:27:57</t>
  </si>
  <si>
    <t>2017/07/20 16:38:04</t>
  </si>
  <si>
    <t>2017/07/20 16:39:09</t>
  </si>
  <si>
    <t>2017/07/20 16:46:19</t>
  </si>
  <si>
    <t>2017/07/20 16:52:34</t>
  </si>
  <si>
    <t>2017/07/20 16:52:50</t>
  </si>
  <si>
    <t>2017/07/20 17:03:29</t>
  </si>
  <si>
    <t>2017/07/20 17:06:03</t>
  </si>
  <si>
    <t>2017/07/20 17:07:30</t>
  </si>
  <si>
    <t>2017/07/20 17:12:35</t>
  </si>
  <si>
    <t>2017/07/20 17:16:16</t>
  </si>
  <si>
    <t>2017/07/20 17:22:59</t>
  </si>
  <si>
    <t>2017/07/20 17:26:23</t>
  </si>
  <si>
    <t>2017/07/20 17:32:36</t>
  </si>
  <si>
    <t>2017/07/20 17:37:34</t>
  </si>
  <si>
    <t>2017/07/20 17:39:51</t>
  </si>
  <si>
    <t>2017/07/20 17:40:43</t>
  </si>
  <si>
    <t>2017/07/20 17:40:50</t>
  </si>
  <si>
    <t>2017/07/20 17:43:02</t>
  </si>
  <si>
    <t>2017/07/20 17:46:00</t>
  </si>
  <si>
    <t>2017/07/20 17:48:53</t>
  </si>
  <si>
    <t>2017/07/20 17:49:51</t>
  </si>
  <si>
    <t>2017/07/20 17:51:28</t>
  </si>
  <si>
    <t>2017/07/20 17:57:29</t>
  </si>
  <si>
    <t>2017/07/20 18:06:05</t>
  </si>
  <si>
    <t>2017/07/20 18:37:40</t>
  </si>
  <si>
    <t>2017/07/20 19:14:47</t>
  </si>
  <si>
    <t>2017/07/20 20:25:32</t>
  </si>
  <si>
    <t>2017-07-110054946815</t>
  </si>
  <si>
    <t>2017-07-11</t>
  </si>
  <si>
    <t>2017-07-110054952363</t>
  </si>
  <si>
    <t>2017-07-110054955398</t>
  </si>
  <si>
    <t>2017-07-110054957330</t>
  </si>
  <si>
    <t>2017-07-110054959592</t>
  </si>
  <si>
    <t>2017-07-110054959739</t>
  </si>
  <si>
    <t>2017-07-110054960119</t>
  </si>
  <si>
    <t>2017-07-110054963280</t>
  </si>
  <si>
    <t>2017-07-110054966299</t>
  </si>
  <si>
    <t>2017-07-110054968003</t>
  </si>
  <si>
    <t>2017-07-110054968144</t>
  </si>
  <si>
    <t>2017-07-110054968760</t>
  </si>
  <si>
    <t>2017-07-110054969430</t>
  </si>
  <si>
    <t>2017-07-110054969601</t>
  </si>
  <si>
    <t>2017-07-110054970124</t>
  </si>
  <si>
    <t>2017-07-110054970361</t>
  </si>
  <si>
    <t>2017-07-110054970765</t>
  </si>
  <si>
    <t>2017-07-110054970874</t>
  </si>
  <si>
    <t>2017-07-110054971770</t>
  </si>
  <si>
    <t>2017-07-110054971965</t>
  </si>
  <si>
    <t>2017-07-110054972571</t>
  </si>
  <si>
    <t>2017-07-110054972732</t>
  </si>
  <si>
    <t>2017-07-110054974221</t>
  </si>
  <si>
    <t>2017-07-110054974623</t>
  </si>
  <si>
    <t>2017-07-110054975726</t>
  </si>
  <si>
    <t>2017-07-110054977544</t>
  </si>
  <si>
    <t>2017-07-110054978344</t>
  </si>
  <si>
    <t>2017-07-110054978853</t>
  </si>
  <si>
    <t>2017-07-110054979329</t>
  </si>
  <si>
    <t>2017-07-110054979584</t>
  </si>
  <si>
    <t>2017-07-110054979988</t>
  </si>
  <si>
    <t>2017-07-110054980042</t>
  </si>
  <si>
    <t>2017-07-110054980120</t>
  </si>
  <si>
    <t>2017-07-110054980138</t>
  </si>
  <si>
    <t>2017-07-110054980739</t>
  </si>
  <si>
    <t>2017-07-110054980802</t>
  </si>
  <si>
    <t>2017-07-110054981303</t>
  </si>
  <si>
    <t>2017-07-110054981307</t>
  </si>
  <si>
    <t>2017-07-110054982071</t>
  </si>
  <si>
    <t>2017-07-110054982114</t>
  </si>
  <si>
    <t>2017-07-110054982245</t>
  </si>
  <si>
    <t>2017-07-110054983383</t>
  </si>
  <si>
    <t>2017-07-110054983397</t>
  </si>
  <si>
    <t>2017-07-110054984884</t>
  </si>
  <si>
    <t>2017-07-110054985837</t>
  </si>
  <si>
    <t>2017-07-110054987190</t>
  </si>
  <si>
    <t>2017-07-110054987265</t>
  </si>
  <si>
    <t>2017-07-110054988261</t>
  </si>
  <si>
    <t>2017-07-110054988437</t>
  </si>
  <si>
    <t>2017-07-110054990075</t>
  </si>
  <si>
    <t>2017-07-110054996346</t>
  </si>
  <si>
    <t>2017-07-110055003249</t>
  </si>
  <si>
    <t>2017-07-110055009848</t>
  </si>
  <si>
    <t>2017-07-110055013416</t>
  </si>
  <si>
    <t>2017-07-110055014421</t>
  </si>
  <si>
    <t>2017-07-110055014694</t>
  </si>
  <si>
    <t>2017-07-110055015604</t>
  </si>
  <si>
    <t>2017-07-110055015808</t>
  </si>
  <si>
    <t>2017-07-110055015865</t>
  </si>
  <si>
    <t>2017-07-110055015978</t>
  </si>
  <si>
    <t>2017-07-110055017615</t>
  </si>
  <si>
    <t>2017-07-110055018692</t>
  </si>
  <si>
    <t>2017-07-110055020599</t>
  </si>
  <si>
    <t>2017-07-110055021266</t>
  </si>
  <si>
    <t>2017-07-110055021974</t>
  </si>
  <si>
    <t>2017-07-110055033351</t>
  </si>
  <si>
    <t>2017-07-110055036945</t>
  </si>
  <si>
    <t>2017-07-110055037875</t>
  </si>
  <si>
    <t>2017-07-110055038587</t>
  </si>
  <si>
    <t>2017-07-110055039194</t>
  </si>
  <si>
    <t>2017-07-110055040517</t>
  </si>
  <si>
    <t>2017-07-110055040828</t>
  </si>
  <si>
    <t>2017-07-110055042687</t>
  </si>
  <si>
    <t>2017-07-110055043708</t>
  </si>
  <si>
    <t>2017-07-110055046343</t>
  </si>
  <si>
    <t>2017-07-110055047402</t>
  </si>
  <si>
    <t>2017-07-110055047725</t>
  </si>
  <si>
    <t>2017-07-110055048087</t>
  </si>
  <si>
    <t>2017-07-110055048853</t>
  </si>
  <si>
    <t>2017-07-110055049077</t>
  </si>
  <si>
    <t>2017-07-110055053169</t>
  </si>
  <si>
    <t>2017-07-120055070331</t>
  </si>
  <si>
    <t>2017-07-12</t>
  </si>
  <si>
    <t>2017-07-120055073667</t>
  </si>
  <si>
    <t>2017-07-120055074847</t>
  </si>
  <si>
    <t>2017-07-120055076929</t>
  </si>
  <si>
    <t>2017-07-120055091701</t>
  </si>
  <si>
    <t>2017-07-120055092918</t>
  </si>
  <si>
    <t>2017-07-120055092921</t>
  </si>
  <si>
    <t>2017-07-120055093983</t>
  </si>
  <si>
    <t>2017-07-120055094740</t>
  </si>
  <si>
    <t>2017-07-120055096506</t>
  </si>
  <si>
    <t>2017-07-120055097414</t>
  </si>
  <si>
    <t>2017-07-120055099021</t>
  </si>
  <si>
    <t>2017-07-120055099164</t>
  </si>
  <si>
    <t>2017-07-120055099409</t>
  </si>
  <si>
    <t>2017-07-120055100423</t>
  </si>
  <si>
    <t>2017-07-120055100967</t>
  </si>
  <si>
    <t>2017-07-120055104806</t>
  </si>
  <si>
    <t>2017-07-120055106214</t>
  </si>
  <si>
    <t>2017-07-120055106963</t>
  </si>
  <si>
    <t>2017-07-120055110223</t>
  </si>
  <si>
    <t>2017-07-120055111100</t>
  </si>
  <si>
    <t>2017-07-120055111283</t>
  </si>
  <si>
    <t>2017-07-120055112979</t>
  </si>
  <si>
    <t>2017-07-120055113291</t>
  </si>
  <si>
    <t>2017-07-120055114390</t>
  </si>
  <si>
    <t>2017-07-120055114751</t>
  </si>
  <si>
    <t>2017-07-120055114953</t>
  </si>
  <si>
    <t>2017-07-120055115401</t>
  </si>
  <si>
    <t>2017-07-120055115746</t>
  </si>
  <si>
    <t>2017-07-120055125611</t>
  </si>
  <si>
    <t>2017-07-120055125820</t>
  </si>
  <si>
    <t>2017-07-120055125832</t>
  </si>
  <si>
    <t>2017-07-120055126937</t>
  </si>
  <si>
    <t>2017-07-120055128212</t>
  </si>
  <si>
    <t>2017-07-120055128294</t>
  </si>
  <si>
    <t>2017-07-120055128736</t>
  </si>
  <si>
    <t>2017-07-120055128772</t>
  </si>
  <si>
    <t>2017-07-120055129023</t>
  </si>
  <si>
    <t>2017-07-120055135548</t>
  </si>
  <si>
    <t>2017-07-120055136055</t>
  </si>
  <si>
    <t>2017-07-120055140504</t>
  </si>
  <si>
    <t>2017-07-120055145072</t>
  </si>
  <si>
    <t>2017-07-120055145175</t>
  </si>
  <si>
    <t>2017-07-120055145971</t>
  </si>
  <si>
    <t>2017-07-120055147275</t>
  </si>
  <si>
    <t>2017-07-120055147855</t>
  </si>
  <si>
    <t>2017-07-120055148954</t>
  </si>
  <si>
    <t>2017-07-120055149215</t>
  </si>
  <si>
    <t>2017-07-120055151757</t>
  </si>
  <si>
    <t>2017-07-120055158201</t>
  </si>
  <si>
    <t>2017-07-120055159701</t>
  </si>
  <si>
    <t>2017-07-120055159795</t>
  </si>
  <si>
    <t>2017-07-120055162238</t>
  </si>
  <si>
    <t>2017-07-120055173137</t>
  </si>
  <si>
    <t>2017-07-120055173738</t>
  </si>
  <si>
    <t>2017-07-120055177256</t>
  </si>
  <si>
    <t>2017-07-120055177306</t>
  </si>
  <si>
    <t>2017-07-120055180305</t>
  </si>
  <si>
    <t>2017-07-120055181846</t>
  </si>
  <si>
    <t>2017-07-120055181930</t>
  </si>
  <si>
    <t>2017-07-120055183329</t>
  </si>
  <si>
    <t>2017-07-120055186183</t>
  </si>
  <si>
    <t>2017-07-120055186940</t>
  </si>
  <si>
    <t>2017-07-120055187065</t>
  </si>
  <si>
    <t>2017-07-120055189627</t>
  </si>
  <si>
    <t>2017-07-120055189777</t>
  </si>
  <si>
    <t>2017-07-120055190537</t>
  </si>
  <si>
    <t>2017-07-120055193841</t>
  </si>
  <si>
    <t>2017-07-130055216905</t>
  </si>
  <si>
    <t>2017-07-13</t>
  </si>
  <si>
    <t>2017-07-130055217118</t>
  </si>
  <si>
    <t>2017-07-130055222277</t>
  </si>
  <si>
    <t>2017-07-130055225491</t>
  </si>
  <si>
    <t>2017-07-130055225896</t>
  </si>
  <si>
    <t>2017-07-130055226169</t>
  </si>
  <si>
    <t>2017-07-130055229446</t>
  </si>
  <si>
    <t>2017-07-130055233440</t>
  </si>
  <si>
    <t>2017-07-130055234300</t>
  </si>
  <si>
    <t>2017-07-130055236029</t>
  </si>
  <si>
    <t>2017-07-130055236250</t>
  </si>
  <si>
    <t>2017-07-130055237587</t>
  </si>
  <si>
    <t>2017-07-130055242002</t>
  </si>
  <si>
    <t>2017-07-130055242145</t>
  </si>
  <si>
    <t>2017-07-130055242645</t>
  </si>
  <si>
    <t>2017-07-130055242963</t>
  </si>
  <si>
    <t>2017-07-130055244703</t>
  </si>
  <si>
    <t>2017-07-130055245497</t>
  </si>
  <si>
    <t>2017-07-130055245603</t>
  </si>
  <si>
    <t>2017-07-130055245671</t>
  </si>
  <si>
    <t>2017-07-130055245737</t>
  </si>
  <si>
    <t>2017-07-130055246873</t>
  </si>
  <si>
    <t>2017-07-130055248511</t>
  </si>
  <si>
    <t>2017-07-130055252886</t>
  </si>
  <si>
    <t>2017-07-130055254836</t>
  </si>
  <si>
    <t>2017-07-130055255082</t>
  </si>
  <si>
    <t>2017-07-130055255583</t>
  </si>
  <si>
    <t>2017-07-130055257378</t>
  </si>
  <si>
    <t>2017-07-130055258135</t>
  </si>
  <si>
    <t>2017-07-130055258430</t>
  </si>
  <si>
    <t>2017-07-130055260318</t>
  </si>
  <si>
    <t>2017-07-130055262814</t>
  </si>
  <si>
    <t>2017-07-130055262881</t>
  </si>
  <si>
    <t>2017-07-130055263063</t>
  </si>
  <si>
    <t>2017-07-130055263099</t>
  </si>
  <si>
    <t>2017-07-130055263212</t>
  </si>
  <si>
    <t>2017-07-130055264433</t>
  </si>
  <si>
    <t>2017-07-130055271950</t>
  </si>
  <si>
    <t>2017-07-130055284372</t>
  </si>
  <si>
    <t>2017-07-130055291153</t>
  </si>
  <si>
    <t>2017-07-130055292936</t>
  </si>
  <si>
    <t>2017-07-130055293340</t>
  </si>
  <si>
    <t>2017-07-130055295079</t>
  </si>
  <si>
    <t>2017-07-130055295610</t>
  </si>
  <si>
    <t>2017-07-130055295715</t>
  </si>
  <si>
    <t>2017-07-130055296696</t>
  </si>
  <si>
    <t>2017-07-130055296776</t>
  </si>
  <si>
    <t>2017-07-130055299329</t>
  </si>
  <si>
    <t>2017-07-130055300355</t>
  </si>
  <si>
    <t>2017-07-130055300654</t>
  </si>
  <si>
    <t>2017-07-130055301798</t>
  </si>
  <si>
    <t>2017-07-130055301887</t>
  </si>
  <si>
    <t>2017-07-130055302033</t>
  </si>
  <si>
    <t>2017-07-130055302715</t>
  </si>
  <si>
    <t>2017-07-130055303073</t>
  </si>
  <si>
    <t>2017-07-130055305796</t>
  </si>
  <si>
    <t>2017-07-130055306204</t>
  </si>
  <si>
    <t>2017-07-130055306601</t>
  </si>
  <si>
    <t>2017-07-130055306963</t>
  </si>
  <si>
    <t>2017-07-130055307669</t>
  </si>
  <si>
    <t>2017-07-130055322863</t>
  </si>
  <si>
    <t>2017-07-130055345183</t>
  </si>
  <si>
    <t>2017-07-130055402326</t>
  </si>
  <si>
    <t>2017-07-130055463114</t>
  </si>
  <si>
    <t>2017-07-130055468694</t>
  </si>
  <si>
    <t>2017-07-130055503394</t>
  </si>
  <si>
    <t>2017-07-130055508284</t>
  </si>
  <si>
    <t>2017-07-130055512010</t>
  </si>
  <si>
    <t>2017-07-130055518002</t>
  </si>
  <si>
    <t>2017-07-130055523233</t>
  </si>
  <si>
    <t>2017-07-130055523283</t>
  </si>
  <si>
    <t>2017-07-130055524163</t>
  </si>
  <si>
    <t>2017-07-140055547466</t>
  </si>
  <si>
    <t>2017-07-14</t>
  </si>
  <si>
    <t>2017-07-140055548367</t>
  </si>
  <si>
    <t>2017-07-140055549329</t>
  </si>
  <si>
    <t>2017-07-140055552057</t>
  </si>
  <si>
    <t>2017-07-140055558068</t>
  </si>
  <si>
    <t>2017-07-140055558640</t>
  </si>
  <si>
    <t>2017-07-140055559704</t>
  </si>
  <si>
    <t>2017-07-140055560013</t>
  </si>
  <si>
    <t>2017-07-140055560205</t>
  </si>
  <si>
    <t>2017-07-140055560769</t>
  </si>
  <si>
    <t>2017-07-140055562233</t>
  </si>
  <si>
    <t>2017-07-140055562679</t>
  </si>
  <si>
    <t>2017-07-140055562999</t>
  </si>
  <si>
    <t>2017-07-140055563252</t>
  </si>
  <si>
    <t>2017-07-140055563685</t>
  </si>
  <si>
    <t>2017-07-140055564024</t>
  </si>
  <si>
    <t>2017-07-140055564195</t>
  </si>
  <si>
    <t>2017-07-140055565297</t>
  </si>
  <si>
    <t>2017-07-140055565328</t>
  </si>
  <si>
    <t>2017-07-140055565809</t>
  </si>
  <si>
    <t>2017-07-140055566429</t>
  </si>
  <si>
    <t>2017-07-140055566510</t>
  </si>
  <si>
    <t>2017-07-140055567543</t>
  </si>
  <si>
    <t>2017-07-140055568472</t>
  </si>
  <si>
    <t>2017-07-140055569891</t>
  </si>
  <si>
    <t>2017-07-140055570068</t>
  </si>
  <si>
    <t>2017-07-140055571890</t>
  </si>
  <si>
    <t>2017-07-140055571963</t>
  </si>
  <si>
    <t>2017-07-140055572438</t>
  </si>
  <si>
    <t>2017-07-140055573714</t>
  </si>
  <si>
    <t>2017-07-140055573922</t>
  </si>
  <si>
    <t>2017-07-140055576046</t>
  </si>
  <si>
    <t>2017-07-140055576289</t>
  </si>
  <si>
    <t>2017-07-140055577088</t>
  </si>
  <si>
    <t>2017-07-140055577993</t>
  </si>
  <si>
    <t>2017-07-140055579236</t>
  </si>
  <si>
    <t>2017-07-140055579686</t>
  </si>
  <si>
    <t>2017-07-140055580184</t>
  </si>
  <si>
    <t>2017-07-140055581284</t>
  </si>
  <si>
    <t>2017-07-140055581386</t>
  </si>
  <si>
    <t>2017-07-140055582208</t>
  </si>
  <si>
    <t>2017-07-140055582257</t>
  </si>
  <si>
    <t>2017-07-140055582420</t>
  </si>
  <si>
    <t>2017-07-140055584405</t>
  </si>
  <si>
    <t>2017-07-140055586563</t>
  </si>
  <si>
    <t>2017-07-140055588445</t>
  </si>
  <si>
    <t>2017-07-140055588705</t>
  </si>
  <si>
    <t>2017-07-140055588996</t>
  </si>
  <si>
    <t>2017-07-140055590187</t>
  </si>
  <si>
    <t>2017-07-140055590205</t>
  </si>
  <si>
    <t>2017-07-140055590444</t>
  </si>
  <si>
    <t>2017-07-140055591098</t>
  </si>
  <si>
    <t>2017-07-140055591175</t>
  </si>
  <si>
    <t>2017-07-140055601925</t>
  </si>
  <si>
    <t>2017-07-140055604230</t>
  </si>
  <si>
    <t>2017-07-140055605275</t>
  </si>
  <si>
    <t>2017-07-140055605663</t>
  </si>
  <si>
    <t>2017-07-140055606713</t>
  </si>
  <si>
    <t>2017-07-140055609512</t>
  </si>
  <si>
    <t>2017-07-140055609869</t>
  </si>
  <si>
    <t>2017-07-140055610564</t>
  </si>
  <si>
    <t>2017-07-140055610715</t>
  </si>
  <si>
    <t>2017-07-140055612454</t>
  </si>
  <si>
    <t>2017-07-140055612895</t>
  </si>
  <si>
    <t>2017-07-140055614234</t>
  </si>
  <si>
    <t>2017-07-140055615990</t>
  </si>
  <si>
    <t>2017-07-140055618087</t>
  </si>
  <si>
    <t>2017-07-140055618190</t>
  </si>
  <si>
    <t>2017-07-140055618309</t>
  </si>
  <si>
    <t>2017-07-140055618507</t>
  </si>
  <si>
    <t>2017-07-140055618599</t>
  </si>
  <si>
    <t>2017-07-140055619248</t>
  </si>
  <si>
    <t>2017-07-140055619917</t>
  </si>
  <si>
    <t>2017-07-140055620292</t>
  </si>
  <si>
    <t>2017-07-140055620665</t>
  </si>
  <si>
    <t>2017-07-140055621025</t>
  </si>
  <si>
    <t>2017-07-140055623953</t>
  </si>
  <si>
    <t>2017-07-140055649510</t>
  </si>
  <si>
    <t>2017-07-140055657224</t>
  </si>
  <si>
    <t>2017-07-140055665688</t>
  </si>
  <si>
    <t>2017-07-140055666130</t>
  </si>
  <si>
    <t>2017-07-140055677307</t>
  </si>
  <si>
    <t>2017-07-140055677446</t>
  </si>
  <si>
    <t>2017-07-140055677651</t>
  </si>
  <si>
    <t>2017-07-140055678025</t>
  </si>
  <si>
    <t>2017-07-140055679544</t>
  </si>
  <si>
    <t>2017-07-140055680239</t>
  </si>
  <si>
    <t>2017-07-140055680470</t>
  </si>
  <si>
    <t>2017-07-140055680873</t>
  </si>
  <si>
    <t>2017-07-140055681063</t>
  </si>
  <si>
    <t>2017-07-140055682897</t>
  </si>
  <si>
    <t>2017-07-140055685193</t>
  </si>
  <si>
    <t>2017-07-140055688423</t>
  </si>
  <si>
    <t>2017-07-140055690003</t>
  </si>
  <si>
    <t>2017-07-140055690216</t>
  </si>
  <si>
    <t>2017-07-140055693706</t>
  </si>
  <si>
    <t>2017-07-140055695748</t>
  </si>
  <si>
    <t>2017-07-140055697937</t>
  </si>
  <si>
    <t>2017-07-140055700848</t>
  </si>
  <si>
    <t>2017-07-140055708807</t>
  </si>
  <si>
    <t>2017-07-150055712822</t>
  </si>
  <si>
    <t>2017-07-15</t>
  </si>
  <si>
    <t>2017-07-150055716961</t>
  </si>
  <si>
    <t>2017-07-150055725052</t>
  </si>
  <si>
    <t>2017-07-150055726909</t>
  </si>
  <si>
    <t>2017-07-150055727877</t>
  </si>
  <si>
    <t>2017-07-150055727906</t>
  </si>
  <si>
    <t>2017-07-150055728436</t>
  </si>
  <si>
    <t>2017-07-150055729038</t>
  </si>
  <si>
    <t>2017-07-150055729432</t>
  </si>
  <si>
    <t>2017-07-150055739642</t>
  </si>
  <si>
    <t>2017-07-150055741137</t>
  </si>
  <si>
    <t>2017-07-150055748869</t>
  </si>
  <si>
    <t>2017-07-150055751757</t>
  </si>
  <si>
    <t>2017-07-150055754689</t>
  </si>
  <si>
    <t>2017-07-150055757060</t>
  </si>
  <si>
    <t>2017-07-150055757775</t>
  </si>
  <si>
    <t>2017-07-150055771293</t>
  </si>
  <si>
    <t>2017-07-150055773285</t>
  </si>
  <si>
    <t>2017-07-150055773639</t>
  </si>
  <si>
    <t>2017-07-150055773926</t>
  </si>
  <si>
    <t>2017-07-150055791942</t>
  </si>
  <si>
    <t>2017-07-150055795166</t>
  </si>
  <si>
    <t>2017-07-150055802327</t>
  </si>
  <si>
    <t>2017-07-150055804383</t>
  </si>
  <si>
    <t>2017-07-150055804708</t>
  </si>
  <si>
    <t>2017-07-150055806036</t>
  </si>
  <si>
    <t>2017-07-150055807278</t>
  </si>
  <si>
    <t>2017-07-150055807375</t>
  </si>
  <si>
    <t>2017-07-150055807395</t>
  </si>
  <si>
    <t>2017-07-150055807410</t>
  </si>
  <si>
    <t>2017-07-150055808035</t>
  </si>
  <si>
    <t>2017-07-150055808178</t>
  </si>
  <si>
    <t>2017-07-150055809308</t>
  </si>
  <si>
    <t>2017-07-150055810127</t>
  </si>
  <si>
    <t>2017-07-150055810142</t>
  </si>
  <si>
    <t>2017-07-150055810882</t>
  </si>
  <si>
    <t>2017-07-150055810918</t>
  </si>
  <si>
    <t>2017-07-150055811300</t>
  </si>
  <si>
    <t>2017-07-150055811678</t>
  </si>
  <si>
    <t>2017-07-150055813899</t>
  </si>
  <si>
    <t>2017-07-150055824788</t>
  </si>
  <si>
    <t>2017-07-160055845204</t>
  </si>
  <si>
    <t>2017-07-16</t>
  </si>
  <si>
    <t>2017-07-160055846958</t>
  </si>
  <si>
    <t>2017-07-160055851013</t>
  </si>
  <si>
    <t>2017-07-160055858647</t>
  </si>
  <si>
    <t>2017-07-170055879974</t>
  </si>
  <si>
    <t>2017-07-17</t>
  </si>
  <si>
    <t>2017-07-170055883855</t>
  </si>
  <si>
    <t>2017-07-170055885527</t>
  </si>
  <si>
    <t>2017-07-170055885873</t>
  </si>
  <si>
    <t>2017-07-170055887062</t>
  </si>
  <si>
    <t>2017-07-170055887842</t>
  </si>
  <si>
    <t>2017-07-170055888053</t>
  </si>
  <si>
    <t>2017-07-170055888154</t>
  </si>
  <si>
    <t>2017-07-170055890088</t>
  </si>
  <si>
    <t>2017-07-170055890992</t>
  </si>
  <si>
    <t>2017-07-170055893949</t>
  </si>
  <si>
    <t>2017-07-170055894061</t>
  </si>
  <si>
    <t>2017-07-170055894856</t>
  </si>
  <si>
    <t>2017-07-170055895285</t>
  </si>
  <si>
    <t>2017-07-170055895676</t>
  </si>
  <si>
    <t>2017-07-170055897438</t>
  </si>
  <si>
    <t>2017-07-170055899889</t>
  </si>
  <si>
    <t>2017-07-170055900287</t>
  </si>
  <si>
    <t>2017-07-170055901609</t>
  </si>
  <si>
    <t>2017-07-170055903331</t>
  </si>
  <si>
    <t>2017-07-170055903643</t>
  </si>
  <si>
    <t>2017-07-170055905343</t>
  </si>
  <si>
    <t>2017-07-170055907196</t>
  </si>
  <si>
    <t>2017-07-170055907387</t>
  </si>
  <si>
    <t>2017-07-170055909088</t>
  </si>
  <si>
    <t>2017-07-170055910610</t>
  </si>
  <si>
    <t>2017-07-170055914960</t>
  </si>
  <si>
    <t>2017-07-170055920680</t>
  </si>
  <si>
    <t>2017-07-170055923100</t>
  </si>
  <si>
    <t>2017-07-170055923336</t>
  </si>
  <si>
    <t>2017-07-170055923824</t>
  </si>
  <si>
    <t>2017-07-170055925420</t>
  </si>
  <si>
    <t>2017-07-170055926589</t>
  </si>
  <si>
    <t>2017-07-170055930705</t>
  </si>
  <si>
    <t>2017-07-170055943141</t>
  </si>
  <si>
    <t>2017-07-170055947716</t>
  </si>
  <si>
    <t>2017-07-170055949095</t>
  </si>
  <si>
    <t>2017-07-170055949938</t>
  </si>
  <si>
    <t>2017-07-170055950021</t>
  </si>
  <si>
    <t>2017-07-170055958139</t>
  </si>
  <si>
    <t>2017-07-170055959705</t>
  </si>
  <si>
    <t>2017-07-170055960692</t>
  </si>
  <si>
    <t>2017-07-170055961396</t>
  </si>
  <si>
    <t>2017-07-170055963287</t>
  </si>
  <si>
    <t>2017-07-170055963593</t>
  </si>
  <si>
    <t>2017-07-170055967861</t>
  </si>
  <si>
    <t>2017-07-170055968195</t>
  </si>
  <si>
    <t>2017-07-170055968910</t>
  </si>
  <si>
    <t>2017-07-170055972927</t>
  </si>
  <si>
    <t>2017-07-170055981046</t>
  </si>
  <si>
    <t>2017-07-170055985846</t>
  </si>
  <si>
    <t>2017-07-170056004800</t>
  </si>
  <si>
    <t>2017-07-170056004921</t>
  </si>
  <si>
    <t>2017-07-170056017103</t>
  </si>
  <si>
    <t>2017-07-170056026016</t>
  </si>
  <si>
    <t>2017-07-170056029567</t>
  </si>
  <si>
    <t>2017-07-170056040742</t>
  </si>
  <si>
    <t>2017-07-170056040973</t>
  </si>
  <si>
    <t>2017-07-170056042863</t>
  </si>
  <si>
    <t>2017-07-170056072416</t>
  </si>
  <si>
    <t>2017-07-170056091639</t>
  </si>
  <si>
    <t>2017-07-170056095709</t>
  </si>
  <si>
    <t>2017-07-170056098767</t>
  </si>
  <si>
    <t>2017-07-170056119548</t>
  </si>
  <si>
    <t>2017-07-170056120461</t>
  </si>
  <si>
    <t>2017-07-170056121061</t>
  </si>
  <si>
    <t>2017-07-170056144427</t>
  </si>
  <si>
    <t>2017-07-170056144793</t>
  </si>
  <si>
    <t>2017-07-170056147547</t>
  </si>
  <si>
    <t>2017-07-170056148475</t>
  </si>
  <si>
    <t>2017-07-170056148915</t>
  </si>
  <si>
    <t>2017-07-170056148962</t>
  </si>
  <si>
    <t>2017-07-170056149361</t>
  </si>
  <si>
    <t>2017-07-170056149904</t>
  </si>
  <si>
    <t>2017-07-170056150576</t>
  </si>
  <si>
    <t>2017-07-170056151845</t>
  </si>
  <si>
    <t>2017-07-170056152755</t>
  </si>
  <si>
    <t>2017-07-170056152998</t>
  </si>
  <si>
    <t>2017-07-170056153081</t>
  </si>
  <si>
    <t>2017-07-170056155246</t>
  </si>
  <si>
    <t>2017-07-170056155278</t>
  </si>
  <si>
    <t>2017-07-180056178250</t>
  </si>
  <si>
    <t>2017-07-18</t>
  </si>
  <si>
    <t>2017-07-180056178293</t>
  </si>
  <si>
    <t>2017-07-180056181447</t>
  </si>
  <si>
    <t>2017-07-180056182259</t>
  </si>
  <si>
    <t>2017-07-180056184996</t>
  </si>
  <si>
    <t>2017-07-180056188078</t>
  </si>
  <si>
    <t>2017-07-180056188209</t>
  </si>
  <si>
    <t>2017-07-180056189353</t>
  </si>
  <si>
    <t>2017-07-180056189755</t>
  </si>
  <si>
    <t>2017-07-180056189940</t>
  </si>
  <si>
    <t>2017-07-180056190286</t>
  </si>
  <si>
    <t>2017-07-180056190465</t>
  </si>
  <si>
    <t>2017-07-180056190613</t>
  </si>
  <si>
    <t>2017-07-180056192565</t>
  </si>
  <si>
    <t>2017-07-180056192847</t>
  </si>
  <si>
    <t>2017-07-180056193108</t>
  </si>
  <si>
    <t>2017-07-180056194929</t>
  </si>
  <si>
    <t>2017-07-180056196990</t>
  </si>
  <si>
    <t>2017-07-180056197066</t>
  </si>
  <si>
    <t>2017-07-180056197134</t>
  </si>
  <si>
    <t>2017-07-180056197902</t>
  </si>
  <si>
    <t>2017-07-180056198120</t>
  </si>
  <si>
    <t>2017-07-180056200144</t>
  </si>
  <si>
    <t>2017-07-180056200658</t>
  </si>
  <si>
    <t>2017-07-180056200956</t>
  </si>
  <si>
    <t>2017-07-180056202208</t>
  </si>
  <si>
    <t>2017-07-180056204199</t>
  </si>
  <si>
    <t>2017-07-180056204395</t>
  </si>
  <si>
    <t>2017-07-180056206744</t>
  </si>
  <si>
    <t>2017-07-180056207550</t>
  </si>
  <si>
    <t>2017-07-180056208398</t>
  </si>
  <si>
    <t>2017-07-180056210023</t>
  </si>
  <si>
    <t>2017-07-180056210096</t>
  </si>
  <si>
    <t>2017-07-180056210994</t>
  </si>
  <si>
    <t>2017-07-180056213841</t>
  </si>
  <si>
    <t>2017-07-180056214063</t>
  </si>
  <si>
    <t>2017-07-180056214359</t>
  </si>
  <si>
    <t>2017-07-180056214588</t>
  </si>
  <si>
    <t>2017-07-180056214618</t>
  </si>
  <si>
    <t>2017-07-180056214695</t>
  </si>
  <si>
    <t>2017-07-180056214711</t>
  </si>
  <si>
    <t>2017-07-180056215509</t>
  </si>
  <si>
    <t>2017-07-180056215884</t>
  </si>
  <si>
    <t>2017-07-180056215894</t>
  </si>
  <si>
    <t>2017-07-180056215901</t>
  </si>
  <si>
    <t>2017-07-180056217387</t>
  </si>
  <si>
    <t>2017-07-180056217585</t>
  </si>
  <si>
    <t>2017-07-180056218351</t>
  </si>
  <si>
    <t>2017-07-180056218471</t>
  </si>
  <si>
    <t>2017-07-180056219233</t>
  </si>
  <si>
    <t>2017-07-180056219247</t>
  </si>
  <si>
    <t>2017-07-180056219453</t>
  </si>
  <si>
    <t>2017-07-180056220765</t>
  </si>
  <si>
    <t>2017-07-180056221611</t>
  </si>
  <si>
    <t>2017-07-180056221736</t>
  </si>
  <si>
    <t>2017-07-180056221879</t>
  </si>
  <si>
    <t>2017-07-180056222811</t>
  </si>
  <si>
    <t>2017-07-180056223717</t>
  </si>
  <si>
    <t>2017-07-180056223915</t>
  </si>
  <si>
    <t>2017-07-180056223981</t>
  </si>
  <si>
    <t>2017-07-180056224573</t>
  </si>
  <si>
    <t>2017-07-180056224726</t>
  </si>
  <si>
    <t>2017-07-180056226355</t>
  </si>
  <si>
    <t>2017-07-180056226932</t>
  </si>
  <si>
    <t>2017-07-180056227031</t>
  </si>
  <si>
    <t>2017-07-180056227246</t>
  </si>
  <si>
    <t>2017-07-180056227486</t>
  </si>
  <si>
    <t>2017-07-180056228195</t>
  </si>
  <si>
    <t>2017-07-180056228359</t>
  </si>
  <si>
    <t>2017-07-180056228604</t>
  </si>
  <si>
    <t>2017-07-180056228744</t>
  </si>
  <si>
    <t>2017-07-180056229150</t>
  </si>
  <si>
    <t>2017-07-180056229171</t>
  </si>
  <si>
    <t>2017-07-180056229687</t>
  </si>
  <si>
    <t>2017-07-180056229797</t>
  </si>
  <si>
    <t>2017-07-180056229902</t>
  </si>
  <si>
    <t>2017-07-180056229940</t>
  </si>
  <si>
    <t>2017-07-180056229946</t>
  </si>
  <si>
    <t>2017-07-180056230020</t>
  </si>
  <si>
    <t>2017-07-180056233009</t>
  </si>
  <si>
    <t>2017-07-180056234442</t>
  </si>
  <si>
    <t>2017-07-180056235408</t>
  </si>
  <si>
    <t>2017-07-180056235423</t>
  </si>
  <si>
    <t>2017-07-180056235875</t>
  </si>
  <si>
    <t>2017-07-180056236057</t>
  </si>
  <si>
    <t>2017-07-180056236092</t>
  </si>
  <si>
    <t>2017-07-180056236878</t>
  </si>
  <si>
    <t>2017-07-180056237380</t>
  </si>
  <si>
    <t>2017-07-180056237707</t>
  </si>
  <si>
    <t>2017-07-180056239129</t>
  </si>
  <si>
    <t>2017-07-180056240274</t>
  </si>
  <si>
    <t>2017-07-180056242077</t>
  </si>
  <si>
    <t>2017-07-180056244938</t>
  </si>
  <si>
    <t>2017-07-180056245326</t>
  </si>
  <si>
    <t>2017-07-180056245348</t>
  </si>
  <si>
    <t>2017-07-180056245360</t>
  </si>
  <si>
    <t>2017-07-190056261722</t>
  </si>
  <si>
    <t>2017-07-19</t>
  </si>
  <si>
    <t>2017-07-190056261785</t>
  </si>
  <si>
    <t>2017-07-190056262417</t>
  </si>
  <si>
    <t>2017-07-190056263268</t>
  </si>
  <si>
    <t>2017-07-190056263301</t>
  </si>
  <si>
    <t>2017-07-190056263940</t>
  </si>
  <si>
    <t>2017-07-190056264527</t>
  </si>
  <si>
    <t>2017-07-190056265271</t>
  </si>
  <si>
    <t>2017-07-190056265427</t>
  </si>
  <si>
    <t>2017-07-190056266152</t>
  </si>
  <si>
    <t>2017-07-190056266807</t>
  </si>
  <si>
    <t>2017-07-190056266910</t>
  </si>
  <si>
    <t>2017-07-190056266920</t>
  </si>
  <si>
    <t>2017-07-190056267024</t>
  </si>
  <si>
    <t>2017-07-190056268013</t>
  </si>
  <si>
    <t>2017-07-190056268063</t>
  </si>
  <si>
    <t>2017-07-190056268725</t>
  </si>
  <si>
    <t>2017-07-190056268911</t>
  </si>
  <si>
    <t>2017-07-190056269907</t>
  </si>
  <si>
    <t>2017-07-190056270745</t>
  </si>
  <si>
    <t>2017-07-190056271631</t>
  </si>
  <si>
    <t>2017-07-190056272148</t>
  </si>
  <si>
    <t>2017-07-190056272855</t>
  </si>
  <si>
    <t>2017-07-190056274710</t>
  </si>
  <si>
    <t>2017-07-190056274940</t>
  </si>
  <si>
    <t>2017-07-190056276136</t>
  </si>
  <si>
    <t>2017-07-190056276226</t>
  </si>
  <si>
    <t>2017-07-190056276231</t>
  </si>
  <si>
    <t>2017-07-190056276290</t>
  </si>
  <si>
    <t>2017-07-190056276413</t>
  </si>
  <si>
    <t>2017-07-190056276537</t>
  </si>
  <si>
    <t>2017-07-190056276675</t>
  </si>
  <si>
    <t>2017-07-190056276777</t>
  </si>
  <si>
    <t>2017-07-190056276889</t>
  </si>
  <si>
    <t>2017-07-190056277105</t>
  </si>
  <si>
    <t>2017-07-190056277125</t>
  </si>
  <si>
    <t>2017-07-190056277215</t>
  </si>
  <si>
    <t>2017-07-190056278408</t>
  </si>
  <si>
    <t>2017-07-190056278613</t>
  </si>
  <si>
    <t>2017-07-190056278645</t>
  </si>
  <si>
    <t>2017-07-190056278667</t>
  </si>
  <si>
    <t>2017-07-190056278699</t>
  </si>
  <si>
    <t>2017-07-190056278884</t>
  </si>
  <si>
    <t>2017-07-190056278948</t>
  </si>
  <si>
    <t>2017-07-190056279095</t>
  </si>
  <si>
    <t>2017-07-190056279150</t>
  </si>
  <si>
    <t>2017-07-190056279340</t>
  </si>
  <si>
    <t>2017-07-190056279825</t>
  </si>
  <si>
    <t>2017-07-190056279947</t>
  </si>
  <si>
    <t>2017-07-190056281272</t>
  </si>
  <si>
    <t>2017-07-190056281740</t>
  </si>
  <si>
    <t>2017-07-190056282582</t>
  </si>
  <si>
    <t>2017-07-190056283081</t>
  </si>
  <si>
    <t>2017-07-190056283244</t>
  </si>
  <si>
    <t>2017-07-190056283318</t>
  </si>
  <si>
    <t>2017-07-190056283339</t>
  </si>
  <si>
    <t>2017-07-190056283745</t>
  </si>
  <si>
    <t>2017-07-190056286291</t>
  </si>
  <si>
    <t>2017-07-190056286396</t>
  </si>
  <si>
    <t>2017-07-190056287364</t>
  </si>
  <si>
    <t>2017-07-190056287631</t>
  </si>
  <si>
    <t>2017-07-190056287773</t>
  </si>
  <si>
    <t>2017-07-190056293072</t>
  </si>
  <si>
    <t>2017-07-190056293218</t>
  </si>
  <si>
    <t>2017-07-190056296373</t>
  </si>
  <si>
    <t>2017-07-190056296634</t>
  </si>
  <si>
    <t>2017-07-190056297147</t>
  </si>
  <si>
    <t>2017-07-190056297309</t>
  </si>
  <si>
    <t>2017-07-190056297660</t>
  </si>
  <si>
    <t>2017-07-190056298826</t>
  </si>
  <si>
    <t>2017-07-190056301359</t>
  </si>
  <si>
    <t>2017-07-190056301640</t>
  </si>
  <si>
    <t>2017-07-190056301746</t>
  </si>
  <si>
    <t>2017-07-190056301895</t>
  </si>
  <si>
    <t>2017-07-190056301909</t>
  </si>
  <si>
    <t>2017-07-190056302532</t>
  </si>
  <si>
    <t>2017-07-190056302673</t>
  </si>
  <si>
    <t>2017-07-190056302844</t>
  </si>
  <si>
    <t>2017-07-190056303051</t>
  </si>
  <si>
    <t>2017-07-190056303244</t>
  </si>
  <si>
    <t>2017-07-190056303310</t>
  </si>
  <si>
    <t>2017-07-190056303980</t>
  </si>
  <si>
    <t>2017-07-190056304225</t>
  </si>
  <si>
    <t>2017-07-190056304359</t>
  </si>
  <si>
    <t>2017-07-190056304862</t>
  </si>
  <si>
    <t>2017-07-190056306765</t>
  </si>
  <si>
    <t>2017-07-190056315963</t>
  </si>
  <si>
    <t>2017-07-190056323359</t>
  </si>
  <si>
    <t>2017-07-190056329118</t>
  </si>
  <si>
    <t>2017-07-190056331753</t>
  </si>
  <si>
    <t>2017-07-190056343342</t>
  </si>
  <si>
    <t>2017-07-190056345301</t>
  </si>
  <si>
    <t>2017-07-190056381198</t>
  </si>
  <si>
    <t>2017-07-190056384492</t>
  </si>
  <si>
    <t>2017-07-190056388603</t>
  </si>
  <si>
    <t>2017-07-190056392912</t>
  </si>
  <si>
    <t>2017-07-190056406812</t>
  </si>
  <si>
    <t>2017-07-190056414248</t>
  </si>
  <si>
    <t>2017-07-190056479300</t>
  </si>
  <si>
    <t>2017-07-190056484922</t>
  </si>
  <si>
    <t>2017-07-190056495934</t>
  </si>
  <si>
    <t>2017-07-190056500972</t>
  </si>
  <si>
    <t>2017-07-190056501006</t>
  </si>
  <si>
    <t>2017-07-190056501089</t>
  </si>
  <si>
    <t>2017-07-190056501214</t>
  </si>
  <si>
    <t>2017-07-190056501373</t>
  </si>
  <si>
    <t>2017-07-190056501386</t>
  </si>
  <si>
    <t>2017-07-190056501457</t>
  </si>
  <si>
    <t>2017-07-190056501610</t>
  </si>
  <si>
    <t>2017-07-190056501707</t>
  </si>
  <si>
    <t>2017-07-190056501957</t>
  </si>
  <si>
    <t>2017-07-190056501995</t>
  </si>
  <si>
    <t>2017-07-200056778111</t>
  </si>
  <si>
    <t>2017-07-20</t>
  </si>
  <si>
    <t>2017-07-200056786709</t>
  </si>
  <si>
    <t>2017-07-200056787769</t>
  </si>
  <si>
    <t>2017-07-200056788217</t>
  </si>
  <si>
    <t>2017-07-200056788340</t>
  </si>
  <si>
    <t>2017-07-200056791702</t>
  </si>
  <si>
    <t>2017-07-200056794072</t>
  </si>
  <si>
    <t>2017-07-200056794491</t>
  </si>
  <si>
    <t>2017-07-200056794513</t>
  </si>
  <si>
    <t>2017-07-200056794615</t>
  </si>
  <si>
    <t>2017-07-200056795712</t>
  </si>
  <si>
    <t>2017-07-200056796090</t>
  </si>
  <si>
    <t>2017-07-200056797028</t>
  </si>
  <si>
    <t>2017-07-200056798129</t>
  </si>
  <si>
    <t>2017-07-200056798468</t>
  </si>
  <si>
    <t>2017-07-200056798471</t>
  </si>
  <si>
    <t>2017-07-200056799536</t>
  </si>
  <si>
    <t>2017-07-200056799556</t>
  </si>
  <si>
    <t>2017-07-200056800585</t>
  </si>
  <si>
    <t>2017-07-200056800749</t>
  </si>
  <si>
    <t>2017-07-200056800801</t>
  </si>
  <si>
    <t>2017-07-200056801474</t>
  </si>
  <si>
    <t>2017-07-200056801597</t>
  </si>
  <si>
    <t>2017-07-200056802039</t>
  </si>
  <si>
    <t>2017-07-200056802493</t>
  </si>
  <si>
    <t>2017-07-200056803337</t>
  </si>
  <si>
    <t>2017-07-200056803881</t>
  </si>
  <si>
    <t>2017-07-200056805474</t>
  </si>
  <si>
    <t>2017-07-200056807337</t>
  </si>
  <si>
    <t>2017-07-200056809154</t>
  </si>
  <si>
    <t>2017-07-200056809828</t>
  </si>
  <si>
    <t>2017-07-200056809876</t>
  </si>
  <si>
    <t>2017-07-200056810124</t>
  </si>
  <si>
    <t>2017-07-200056810594</t>
  </si>
  <si>
    <t>2017-07-200056811811</t>
  </si>
  <si>
    <t>2017-07-200056811968</t>
  </si>
  <si>
    <t>2017-07-200056812401</t>
  </si>
  <si>
    <t>2017-07-200056812631</t>
  </si>
  <si>
    <t>2017-07-200056813100</t>
  </si>
  <si>
    <t>2017-07-200056813149</t>
  </si>
  <si>
    <t>2017-07-200056813202</t>
  </si>
  <si>
    <t>2017-07-200056814404</t>
  </si>
  <si>
    <t>2017-07-200056814656</t>
  </si>
  <si>
    <t>2017-07-200056815832</t>
  </si>
  <si>
    <t>2017-07-200056816789</t>
  </si>
  <si>
    <t>2017-07-200056817566</t>
  </si>
  <si>
    <t>2017-07-200056817856</t>
  </si>
  <si>
    <t>2017-07-200056818242</t>
  </si>
  <si>
    <t>2017-07-200056819517</t>
  </si>
  <si>
    <t>2017-07-200056819542</t>
  </si>
  <si>
    <t>2017-07-200056819558</t>
  </si>
  <si>
    <t>2017-07-200056819617</t>
  </si>
  <si>
    <t>2017-07-200056819666</t>
  </si>
  <si>
    <t>2017-07-200056820779</t>
  </si>
  <si>
    <t>2017-07-200056820974</t>
  </si>
  <si>
    <t>2017-07-200056822873</t>
  </si>
  <si>
    <t>2017-07-200056823553</t>
  </si>
  <si>
    <t>2017-07-200056823714</t>
  </si>
  <si>
    <t>2017-07-200056824598</t>
  </si>
  <si>
    <t>2017-07-200056824930</t>
  </si>
  <si>
    <t>2017-07-200056826570</t>
  </si>
  <si>
    <t>2017-07-200056827774</t>
  </si>
  <si>
    <t>2017-07-200056828331</t>
  </si>
  <si>
    <t>2017-07-200056828429</t>
  </si>
  <si>
    <t>2017-07-200056829354</t>
  </si>
  <si>
    <t>2017-07-200056829626</t>
  </si>
  <si>
    <t>2017-07-200056831163</t>
  </si>
  <si>
    <t>2017-07-200056831929</t>
  </si>
  <si>
    <t>2017-07-200056832053</t>
  </si>
  <si>
    <t>2017-07-200056832388</t>
  </si>
  <si>
    <t>2017-07-200056832486</t>
  </si>
  <si>
    <t>2017-07-200056832879</t>
  </si>
  <si>
    <t>2017-07-200056832952</t>
  </si>
  <si>
    <t>2017-07-200056833047</t>
  </si>
  <si>
    <t>2017-07-200056833096</t>
  </si>
  <si>
    <t>2017-07-200056833243</t>
  </si>
  <si>
    <t>2017-07-200056833720</t>
  </si>
  <si>
    <t>2017-07-200056834141</t>
  </si>
  <si>
    <t>2017-07-200056834513</t>
  </si>
  <si>
    <t>2017-07-200056835643</t>
  </si>
  <si>
    <t>2017-07-200056835775</t>
  </si>
  <si>
    <t>2017-07-200056836452</t>
  </si>
  <si>
    <t>2017-07-200056836612</t>
  </si>
  <si>
    <t>2017-07-200056838742</t>
  </si>
  <si>
    <t>2017-07-200056849144</t>
  </si>
  <si>
    <t>2017-07-200056853397</t>
  </si>
  <si>
    <t>2017-07-200056856737</t>
  </si>
  <si>
    <t>2017-07-200056856746</t>
  </si>
  <si>
    <t>2017-07-200056859659</t>
  </si>
  <si>
    <t>2017-07-200056859880</t>
  </si>
  <si>
    <t>2017-07-200056864124</t>
  </si>
  <si>
    <t>2017-07-200056891414</t>
  </si>
  <si>
    <t>2017-07-200056915748</t>
  </si>
  <si>
    <t>2017-07-200056918210</t>
  </si>
  <si>
    <t>2017-07-200056935021</t>
  </si>
  <si>
    <t>2017-07-200056950519</t>
  </si>
  <si>
    <t>2017-07-200056951121</t>
  </si>
  <si>
    <t>2017-07-200056978152</t>
  </si>
  <si>
    <t>2017-07-200056984700</t>
  </si>
  <si>
    <t>2017-07-200056988306</t>
  </si>
  <si>
    <t>2017-07-200057000651</t>
  </si>
  <si>
    <t>2017-07-200057005051</t>
  </si>
  <si>
    <t>2017-07-200057005666</t>
  </si>
  <si>
    <t>2017-07-200057005990</t>
  </si>
  <si>
    <t>2017-07-200057006370</t>
  </si>
  <si>
    <t>2017-07-200057006532</t>
  </si>
  <si>
    <t>2017-07-200057006574</t>
  </si>
  <si>
    <t>2017-07-200057006601</t>
  </si>
  <si>
    <t>2017-07-200057006616</t>
  </si>
  <si>
    <t>2017-07-200057006691</t>
  </si>
  <si>
    <t>2017-07-200057006801</t>
  </si>
  <si>
    <t>2017-07-200057006884</t>
  </si>
  <si>
    <t>2017-07-200057006896</t>
  </si>
  <si>
    <t>2017-07-200057006961</t>
  </si>
  <si>
    <t>2017-07-200057007221</t>
  </si>
  <si>
    <t>2017-07-200057008959</t>
  </si>
  <si>
    <t>2017-07-200057009703</t>
  </si>
  <si>
    <t>2017-07-200057011321</t>
  </si>
  <si>
    <t>2017-07-200057012672</t>
  </si>
  <si>
    <t>20170711</t>
  </si>
  <si>
    <t>154443</t>
  </si>
  <si>
    <t xml:space="preserve">李爱华                                                                                                                  </t>
  </si>
  <si>
    <t>154459</t>
  </si>
  <si>
    <t xml:space="preserve">杨世诚                                                                                                                  </t>
  </si>
  <si>
    <t>154629</t>
  </si>
  <si>
    <t xml:space="preserve">周健民                                                                                                                  </t>
  </si>
  <si>
    <t>154724</t>
  </si>
  <si>
    <t xml:space="preserve">谭震                                                                                                                    </t>
  </si>
  <si>
    <t>154736</t>
  </si>
  <si>
    <t xml:space="preserve">夏纬一                                                                                                                  </t>
  </si>
  <si>
    <t xml:space="preserve">305100000013  </t>
  </si>
  <si>
    <t>154822</t>
  </si>
  <si>
    <t xml:space="preserve">颜亨举                                                                                                                  </t>
  </si>
  <si>
    <t>154837</t>
  </si>
  <si>
    <t>154848</t>
  </si>
  <si>
    <t xml:space="preserve">陈仙                                                                                                                    </t>
  </si>
  <si>
    <t xml:space="preserve">402709777206  </t>
  </si>
  <si>
    <t>154859</t>
  </si>
  <si>
    <t xml:space="preserve">杨忠元                                                                                                                  </t>
  </si>
  <si>
    <t>154912</t>
  </si>
  <si>
    <t xml:space="preserve">魏家玉                                                                                                                  </t>
  </si>
  <si>
    <t>154928</t>
  </si>
  <si>
    <t xml:space="preserve">刘苏锐                                                                                                                  </t>
  </si>
  <si>
    <t>154940</t>
  </si>
  <si>
    <t xml:space="preserve">林海                                                                                                                    </t>
  </si>
  <si>
    <t xml:space="preserve">314684000016  </t>
  </si>
  <si>
    <t>154951</t>
  </si>
  <si>
    <t xml:space="preserve">马赛春                                                                                                                  </t>
  </si>
  <si>
    <t>155004</t>
  </si>
  <si>
    <t xml:space="preserve">达富伟                                                                                                                  </t>
  </si>
  <si>
    <t>20170712</t>
  </si>
  <si>
    <t>162316</t>
  </si>
  <si>
    <t xml:space="preserve">李克勇                                                                                                                  </t>
  </si>
  <si>
    <t xml:space="preserve">313701099012  </t>
  </si>
  <si>
    <t>162333</t>
  </si>
  <si>
    <t xml:space="preserve">杨嘉芳                                                                                                                  </t>
  </si>
  <si>
    <t>162349</t>
  </si>
  <si>
    <t xml:space="preserve">李小艳                                                                                                                  </t>
  </si>
  <si>
    <t>162404</t>
  </si>
  <si>
    <t xml:space="preserve">李鹏                                                                                                                    </t>
  </si>
  <si>
    <t>162426</t>
  </si>
  <si>
    <t xml:space="preserve">丁存艳                                                                                                                  </t>
  </si>
  <si>
    <t xml:space="preserve">户名不相符，为：“张雨朝”                                                                                                    </t>
  </si>
  <si>
    <t>162442</t>
  </si>
  <si>
    <t xml:space="preserve">吴明忠                                                                                                                  </t>
  </si>
  <si>
    <t>162501</t>
  </si>
  <si>
    <t xml:space="preserve">张荣吉                                                                                                                  </t>
  </si>
  <si>
    <t xml:space="preserve">系统自动退汇                                                                                                                  </t>
  </si>
  <si>
    <t>162515</t>
  </si>
  <si>
    <t xml:space="preserve">夏美键                                                                                                                  </t>
  </si>
  <si>
    <t>20170713</t>
  </si>
  <si>
    <t>132749</t>
  </si>
  <si>
    <t xml:space="preserve">付坚                                                                                                                    </t>
  </si>
  <si>
    <t xml:space="preserve">收款账户户名不符                                                                                                              </t>
  </si>
  <si>
    <t>132805</t>
  </si>
  <si>
    <t xml:space="preserve">李雪莲                                                                                                                  </t>
  </si>
  <si>
    <t>132821</t>
  </si>
  <si>
    <t xml:space="preserve">陈国莲                                                                                                                  </t>
  </si>
  <si>
    <t>132840</t>
  </si>
  <si>
    <t xml:space="preserve">张义远                                                                                                                  </t>
  </si>
  <si>
    <t>132856</t>
  </si>
  <si>
    <t xml:space="preserve">刘映珍                                                                                                                  </t>
  </si>
  <si>
    <t>132912</t>
  </si>
  <si>
    <t xml:space="preserve">周荣                                                                                                                    </t>
  </si>
  <si>
    <t>133008</t>
  </si>
  <si>
    <t xml:space="preserve">李永琳                                                                                                                  </t>
  </si>
  <si>
    <t>133050</t>
  </si>
  <si>
    <t xml:space="preserve">彭双江                                                                                                                  </t>
  </si>
  <si>
    <t xml:space="preserve">收款人户名错                                                                                                                  </t>
  </si>
  <si>
    <t>133103</t>
  </si>
  <si>
    <t xml:space="preserve">胡建存                                                                                                                  </t>
  </si>
  <si>
    <t>20170714</t>
  </si>
  <si>
    <t>174948</t>
  </si>
  <si>
    <t xml:space="preserve">王兵                                                                                                                    </t>
  </si>
  <si>
    <t>175007</t>
  </si>
  <si>
    <t xml:space="preserve">陈秀莲                                                                                                                  </t>
  </si>
  <si>
    <t>175031</t>
  </si>
  <si>
    <t>175053</t>
  </si>
  <si>
    <t xml:space="preserve">杨正存                                                                                                                  </t>
  </si>
  <si>
    <t>175116</t>
  </si>
  <si>
    <t xml:space="preserve">高进花                                                                                                                  </t>
  </si>
  <si>
    <t>175139</t>
  </si>
  <si>
    <t>175315</t>
  </si>
  <si>
    <t xml:space="preserve">玉龙                                                                                                                    </t>
  </si>
  <si>
    <t xml:space="preserve">卡号户名与名字不一致                                                                                                          </t>
  </si>
  <si>
    <t>175338</t>
  </si>
  <si>
    <t xml:space="preserve">周云燕                                                                                                                  </t>
  </si>
  <si>
    <t>175359</t>
  </si>
  <si>
    <t xml:space="preserve">肖迪                                                                                                                    </t>
  </si>
  <si>
    <t xml:space="preserve">302100011000  </t>
  </si>
  <si>
    <t xml:space="preserve">信用卡号不存在                                                                                                                </t>
  </si>
  <si>
    <t>175440</t>
  </si>
  <si>
    <t xml:space="preserve">曹福彪                                                                                                                  </t>
  </si>
  <si>
    <t xml:space="preserve">沈丽                                                                                                                    </t>
  </si>
  <si>
    <t>175517</t>
  </si>
  <si>
    <t xml:space="preserve">牟翠萍                                                                                                                  </t>
  </si>
  <si>
    <t>175542</t>
  </si>
  <si>
    <t xml:space="preserve">普艳妃                                                                                                                  </t>
  </si>
  <si>
    <t>175603</t>
  </si>
  <si>
    <t>175627</t>
  </si>
  <si>
    <t xml:space="preserve">刘文宝                                                                                                                  </t>
  </si>
  <si>
    <t>175643</t>
  </si>
  <si>
    <t xml:space="preserve">刘华丽                                                                                                                  </t>
  </si>
  <si>
    <t xml:space="preserve">收款人名称不符退                                                                                                              </t>
  </si>
  <si>
    <t>175702</t>
  </si>
  <si>
    <t xml:space="preserve">李利                                                                                                                    </t>
  </si>
  <si>
    <t>175724</t>
  </si>
  <si>
    <t>175745</t>
  </si>
  <si>
    <t xml:space="preserve">张金华                                                                                                                  </t>
  </si>
  <si>
    <t>175805</t>
  </si>
  <si>
    <t xml:space="preserve">林仕菊                                                                                                                  </t>
  </si>
  <si>
    <t>175827</t>
  </si>
  <si>
    <t xml:space="preserve">玉亮囡                                                                                                                  </t>
  </si>
  <si>
    <t>175849</t>
  </si>
  <si>
    <t xml:space="preserve">陆学兵                                                                                                                  </t>
  </si>
  <si>
    <t xml:space="preserve">402702284010  </t>
  </si>
  <si>
    <t>175950</t>
  </si>
  <si>
    <t xml:space="preserve">孙福华                                                                                                                  </t>
  </si>
  <si>
    <t>180010</t>
  </si>
  <si>
    <t xml:space="preserve">张云花                                                                                                                  </t>
  </si>
  <si>
    <t>180033</t>
  </si>
  <si>
    <t xml:space="preserve">罗定花                                                                                                                  </t>
  </si>
  <si>
    <t>20170717</t>
  </si>
  <si>
    <t>161602</t>
  </si>
  <si>
    <t xml:space="preserve">崔忠仙                                                                                                                  </t>
  </si>
  <si>
    <t xml:space="preserve">309391000011  </t>
  </si>
  <si>
    <t>161630</t>
  </si>
  <si>
    <t xml:space="preserve">黎光芝                                                                                                                  </t>
  </si>
  <si>
    <t>161645</t>
  </si>
  <si>
    <t xml:space="preserve">龚喜                                                                                                                    </t>
  </si>
  <si>
    <t>161659</t>
  </si>
  <si>
    <t xml:space="preserve">浦翰                                                                                                                    </t>
  </si>
  <si>
    <t>161712</t>
  </si>
  <si>
    <t xml:space="preserve">苏连香                                                                                                                  </t>
  </si>
  <si>
    <t>161738</t>
  </si>
  <si>
    <t xml:space="preserve">代迪                                                                                                                    </t>
  </si>
  <si>
    <t xml:space="preserve">313736000027  </t>
  </si>
  <si>
    <t>161753</t>
  </si>
  <si>
    <t xml:space="preserve">林万疆                                                                                                                  </t>
  </si>
  <si>
    <t>161810</t>
  </si>
  <si>
    <t xml:space="preserve">陈兆美                                                                                                                  </t>
  </si>
  <si>
    <t>161828</t>
  </si>
  <si>
    <t xml:space="preserve">吴朝华                                                                                                                  </t>
  </si>
  <si>
    <t>161842</t>
  </si>
  <si>
    <t xml:space="preserve">王小粘                                                                                                                  </t>
  </si>
  <si>
    <t>161859</t>
  </si>
  <si>
    <t xml:space="preserve">吴晓敏                                                                                                                  </t>
  </si>
  <si>
    <t xml:space="preserve">账户错                                                                                                                        </t>
  </si>
  <si>
    <t>20170718</t>
  </si>
  <si>
    <t>153932</t>
  </si>
  <si>
    <t xml:space="preserve">肖琦英                                                                                                                  </t>
  </si>
  <si>
    <t>153947</t>
  </si>
  <si>
    <t xml:space="preserve">范启碧                                                                                                                  </t>
  </si>
  <si>
    <t>154002</t>
  </si>
  <si>
    <t xml:space="preserve">张志通                                                                                                                  </t>
  </si>
  <si>
    <t>154017</t>
  </si>
  <si>
    <t xml:space="preserve">黄学凤                                                                                                                  </t>
  </si>
  <si>
    <t>154036</t>
  </si>
  <si>
    <t xml:space="preserve">白海艳                                                                                                                  </t>
  </si>
  <si>
    <t xml:space="preserve">账号与户名不符，退汇                                                                                                          </t>
  </si>
  <si>
    <t>154050</t>
  </si>
  <si>
    <t xml:space="preserve">白诗春                                                                                                                  </t>
  </si>
  <si>
    <t>154105</t>
  </si>
  <si>
    <t xml:space="preserve">何思润                                                                                                                  </t>
  </si>
  <si>
    <t>154118</t>
  </si>
  <si>
    <t xml:space="preserve">徐凤                                                                                                                    </t>
  </si>
  <si>
    <t>154135</t>
  </si>
  <si>
    <t xml:space="preserve">廖押香                                                                                                                  </t>
  </si>
  <si>
    <t xml:space="preserve">303100000006  </t>
  </si>
  <si>
    <t>154152</t>
  </si>
  <si>
    <t xml:space="preserve">唐朴友                                                                                                                  </t>
  </si>
  <si>
    <t>20170719</t>
  </si>
  <si>
    <t>90601</t>
  </si>
  <si>
    <t xml:space="preserve">刘子强                                                                                                                  </t>
  </si>
  <si>
    <t xml:space="preserve">谭太琴                                                                                                                  </t>
  </si>
  <si>
    <t>90656</t>
  </si>
  <si>
    <t xml:space="preserve">黄生才                                                                                                                  </t>
  </si>
  <si>
    <t xml:space="preserve">退户名错                                                                                                                      </t>
  </si>
  <si>
    <t>90709</t>
  </si>
  <si>
    <t xml:space="preserve">李锐萍                                                                                                                  </t>
  </si>
  <si>
    <t>90727</t>
  </si>
  <si>
    <t>90740</t>
  </si>
  <si>
    <t>90752</t>
  </si>
  <si>
    <t xml:space="preserve">李志刚                                                                                                                  </t>
  </si>
  <si>
    <t>90809</t>
  </si>
  <si>
    <t xml:space="preserve">杨翠花                                                                                                                  </t>
  </si>
  <si>
    <t>90824</t>
  </si>
  <si>
    <t xml:space="preserve">罗永毅                                                                                                                  </t>
  </si>
  <si>
    <t xml:space="preserve">收款人名字有误                                                                                                                </t>
  </si>
  <si>
    <t>115844</t>
  </si>
  <si>
    <t xml:space="preserve">李双美                                                                                                                  </t>
  </si>
  <si>
    <t>115903</t>
  </si>
  <si>
    <t xml:space="preserve">敖梅仙                                                                                                                  </t>
  </si>
  <si>
    <t>115918</t>
  </si>
  <si>
    <t xml:space="preserve">普戎悦                                                                                                                  </t>
  </si>
  <si>
    <t>115931</t>
  </si>
  <si>
    <t xml:space="preserve">山在岑                                                                                                                  </t>
  </si>
  <si>
    <t>115949</t>
  </si>
  <si>
    <t xml:space="preserve">丁洁薇                                                                                                                  </t>
  </si>
  <si>
    <t>120003</t>
  </si>
  <si>
    <t xml:space="preserve">董林雁                                                                                                                  </t>
  </si>
  <si>
    <t>120017</t>
  </si>
  <si>
    <t xml:space="preserve">奚云华                                                                                                                  </t>
  </si>
  <si>
    <t>171705</t>
  </si>
  <si>
    <t xml:space="preserve">杨成高                                                                                                                  </t>
  </si>
  <si>
    <t>171723</t>
  </si>
  <si>
    <t xml:space="preserve">何小查                                                                                                                  </t>
  </si>
  <si>
    <t>171736</t>
  </si>
  <si>
    <t xml:space="preserve">彭齐康                                                                                                                  </t>
  </si>
  <si>
    <t xml:space="preserve">310290000013  </t>
  </si>
  <si>
    <t>171748</t>
  </si>
  <si>
    <t xml:space="preserve">蒋爱平                                                                                                                  </t>
  </si>
  <si>
    <t>171801</t>
  </si>
  <si>
    <t xml:space="preserve">代翠芬                                                                                                                  </t>
  </si>
  <si>
    <t>171813</t>
  </si>
  <si>
    <t xml:space="preserve">赵汝林                                                                                                                  </t>
  </si>
  <si>
    <t>171830</t>
  </si>
  <si>
    <t xml:space="preserve">忽春仿                                                                                                                  </t>
  </si>
  <si>
    <t xml:space="preserve">905290000008  </t>
  </si>
  <si>
    <t xml:space="preserve">退7月7日误划款                                                                                                            </t>
  </si>
  <si>
    <t>171843</t>
  </si>
  <si>
    <t xml:space="preserve">马清婷                                                                                                                  </t>
  </si>
  <si>
    <t xml:space="preserve">314702084793  </t>
  </si>
  <si>
    <t>171900</t>
  </si>
  <si>
    <t xml:space="preserve">范贤文                                                                                                                  </t>
  </si>
  <si>
    <t>171914</t>
  </si>
  <si>
    <t xml:space="preserve">张汉杰                                                                                                                  </t>
  </si>
  <si>
    <t>171929</t>
  </si>
  <si>
    <t>20170720</t>
  </si>
  <si>
    <t>170632</t>
  </si>
  <si>
    <t xml:space="preserve">龚华                                                                                                                    </t>
  </si>
  <si>
    <t>170643</t>
  </si>
  <si>
    <t xml:space="preserve">文燕                                                                                                                    </t>
  </si>
  <si>
    <t>170655</t>
  </si>
  <si>
    <t xml:space="preserve">樊忠平                                                                                                                  </t>
  </si>
  <si>
    <t>170706</t>
  </si>
  <si>
    <t xml:space="preserve">段会仙                                                                                                                  </t>
  </si>
  <si>
    <t>170719</t>
  </si>
  <si>
    <t xml:space="preserve">高峥静                                                                                                                  </t>
  </si>
  <si>
    <t>170732</t>
  </si>
  <si>
    <t xml:space="preserve">张开二                                                                                                                  </t>
  </si>
  <si>
    <t>170744</t>
  </si>
  <si>
    <t xml:space="preserve">陈正琴                                                                                                                  </t>
  </si>
  <si>
    <t>170800</t>
  </si>
  <si>
    <t xml:space="preserve">师兴明                                                                                                                  </t>
  </si>
  <si>
    <t>170815</t>
  </si>
  <si>
    <t xml:space="preserve">陈章麟                                                                                                                  </t>
  </si>
  <si>
    <t>170832</t>
  </si>
  <si>
    <t xml:space="preserve">黄明                                                                                                                    </t>
  </si>
  <si>
    <t>170844</t>
  </si>
  <si>
    <t>170856</t>
  </si>
  <si>
    <t xml:space="preserve">周红利                                                                                                                  </t>
  </si>
  <si>
    <t>170909</t>
  </si>
  <si>
    <t xml:space="preserve">孔德江                                                                                                                  </t>
  </si>
  <si>
    <t xml:space="preserve">402521000032  </t>
  </si>
  <si>
    <t>170921</t>
  </si>
  <si>
    <t xml:space="preserve">孔婧                                                                                                                    </t>
  </si>
  <si>
    <t>170931</t>
  </si>
  <si>
    <t xml:space="preserve">何吉全                                                                                                                  </t>
  </si>
  <si>
    <t>170948</t>
  </si>
  <si>
    <t xml:space="preserve">李亚君                                                                                                                  </t>
  </si>
  <si>
    <t>20170721</t>
  </si>
  <si>
    <t>162634</t>
  </si>
  <si>
    <t xml:space="preserve">张兴凤                                                                                                                  </t>
  </si>
  <si>
    <t>162645</t>
  </si>
  <si>
    <t xml:space="preserve">赵攀                                                                                                                    </t>
  </si>
  <si>
    <t>162658</t>
  </si>
  <si>
    <t xml:space="preserve">王大林                                                                                                                  </t>
  </si>
  <si>
    <t>162710</t>
  </si>
  <si>
    <t xml:space="preserve">张卫                                                                                                                    </t>
  </si>
  <si>
    <t>162721</t>
  </si>
  <si>
    <t xml:space="preserve">陈厚均                                                                                                                  </t>
  </si>
  <si>
    <t>162733</t>
  </si>
  <si>
    <t xml:space="preserve">黄兴华                                                                                                                  </t>
  </si>
  <si>
    <t>162744</t>
  </si>
  <si>
    <t xml:space="preserve">陈巧                                                                                                                    </t>
  </si>
  <si>
    <t>162755</t>
  </si>
  <si>
    <t xml:space="preserve">马永艳                                                                                                                  </t>
  </si>
  <si>
    <t>162805</t>
  </si>
  <si>
    <t xml:space="preserve">杨文明                                                                                                                  </t>
  </si>
  <si>
    <t xml:space="preserve">收款人账号有误                                                                                                                </t>
  </si>
  <si>
    <t>162817</t>
  </si>
  <si>
    <t xml:space="preserve">黄涛                                                                                                                    </t>
  </si>
  <si>
    <t>162828</t>
  </si>
  <si>
    <t xml:space="preserve">文平                                                                                                                    </t>
  </si>
  <si>
    <t>162838</t>
  </si>
  <si>
    <t xml:space="preserve">李雪芳                                                                                                                  </t>
  </si>
  <si>
    <t>162850</t>
  </si>
  <si>
    <t xml:space="preserve">谢兰姣                                                                                                                  </t>
  </si>
  <si>
    <t>162901</t>
  </si>
  <si>
    <t>162913</t>
  </si>
  <si>
    <t xml:space="preserve">马洪兰                                                                                                                  </t>
  </si>
  <si>
    <t>162926</t>
  </si>
  <si>
    <t>162937</t>
  </si>
  <si>
    <t xml:space="preserve">萧晶珠                                                                                                                  </t>
  </si>
  <si>
    <t xml:space="preserve">账号户名不符                                                                                                                  </t>
  </si>
  <si>
    <t>162949</t>
  </si>
  <si>
    <t xml:space="preserve">张朝香                                                                                                                  </t>
  </si>
  <si>
    <t>162959</t>
  </si>
  <si>
    <t xml:space="preserve">王莉萍                                                                                                                  </t>
  </si>
  <si>
    <t>172149</t>
  </si>
  <si>
    <t xml:space="preserve">收款人账号户名不符                                                                                                            </t>
  </si>
  <si>
    <t>174420</t>
  </si>
  <si>
    <t xml:space="preserve">张宜梅                                                                                                                  </t>
  </si>
  <si>
    <t>6231900000076193024</t>
  </si>
  <si>
    <t>11</t>
    <phoneticPr fontId="3" type="noConversion"/>
  </si>
  <si>
    <t>0.1</t>
    <phoneticPr fontId="3" type="noConversion"/>
  </si>
  <si>
    <t>1000.0</t>
    <phoneticPr fontId="3" type="noConversion"/>
  </si>
  <si>
    <t>62230827003721782</t>
    <phoneticPr fontId="3" type="noConversion"/>
  </si>
  <si>
    <t>6259980004507149</t>
    <phoneticPr fontId="3" type="noConversion"/>
  </si>
  <si>
    <t>6227003880060093486</t>
    <phoneticPr fontId="3" type="noConversion"/>
  </si>
  <si>
    <t>6217977091000112369</t>
    <phoneticPr fontId="3" type="noConversion"/>
  </si>
  <si>
    <t>6228483868601750570</t>
    <phoneticPr fontId="3" type="noConversion"/>
  </si>
  <si>
    <t>6231900000076193024</t>
    <phoneticPr fontId="3" type="noConversion"/>
  </si>
  <si>
    <t>6230580000018102413</t>
    <phoneticPr fontId="3" type="noConversion"/>
  </si>
  <si>
    <t>6228480868243840378</t>
    <phoneticPr fontId="3" type="noConversion"/>
  </si>
  <si>
    <t>6282680010382898</t>
    <phoneticPr fontId="3" type="noConversion"/>
  </si>
  <si>
    <t>6217007140006219233</t>
    <phoneticPr fontId="3" type="noConversion"/>
  </si>
  <si>
    <t>6223691100031164</t>
    <phoneticPr fontId="3" type="noConversion"/>
  </si>
  <si>
    <t>6217232505000498701</t>
    <phoneticPr fontId="3" type="noConversion"/>
  </si>
  <si>
    <t>6224120069378944</t>
    <phoneticPr fontId="3" type="noConversion"/>
  </si>
  <si>
    <t>6212262502010745092</t>
    <phoneticPr fontId="3" type="noConversion"/>
  </si>
  <si>
    <t>交易行所</t>
  </si>
  <si>
    <t>凭证号</t>
  </si>
  <si>
    <t>000003305248</t>
  </si>
  <si>
    <t>2017-07-14 15:08:03</t>
  </si>
  <si>
    <t>-</t>
  </si>
  <si>
    <t>中国建设银行信用卡中心存放款项户</t>
  </si>
  <si>
    <t/>
  </si>
  <si>
    <t>普通汇兑</t>
  </si>
  <si>
    <t>000003257778</t>
  </si>
  <si>
    <t>2017-07-13 15:42:29</t>
  </si>
  <si>
    <t>000002509834</t>
  </si>
  <si>
    <t>2017-07-13 13:31:03</t>
  </si>
  <si>
    <t>广发银行昆明分行金碧路支行</t>
  </si>
  <si>
    <t>退汇</t>
  </si>
  <si>
    <t>账号与户名不符</t>
  </si>
  <si>
    <t>000002508864</t>
  </si>
  <si>
    <t>2017-07-13 13:30:50</t>
  </si>
  <si>
    <t>收款人户名错</t>
  </si>
  <si>
    <t>000002505533</t>
  </si>
  <si>
    <t>2017-07-13 13:30:08</t>
  </si>
  <si>
    <t>000002501375</t>
  </si>
  <si>
    <t>2017-07-13 13:29:12</t>
  </si>
  <si>
    <t>周荣</t>
  </si>
  <si>
    <t>000002500220</t>
  </si>
  <si>
    <t>2017-07-13 13:28:56</t>
  </si>
  <si>
    <t>000002499168</t>
  </si>
  <si>
    <t>2017-07-13 13:28:40</t>
  </si>
  <si>
    <t>请填写正确的收款账户和户名</t>
  </si>
  <si>
    <t>000002497733</t>
  </si>
  <si>
    <t>2017-07-13 13:28:21</t>
  </si>
  <si>
    <t>000002496579</t>
  </si>
  <si>
    <t>2017-07-13 13:28:05</t>
  </si>
  <si>
    <t>000002495377</t>
  </si>
  <si>
    <t>2017-07-13 13:27:49</t>
  </si>
  <si>
    <t>收款账户户名不符</t>
  </si>
  <si>
    <t>000003639971</t>
  </si>
  <si>
    <t>2017-07-12 16:25:15</t>
  </si>
  <si>
    <t>000003638328</t>
  </si>
  <si>
    <t>2017-07-12 16:25:01</t>
  </si>
  <si>
    <t>系统自动退汇</t>
  </si>
  <si>
    <t>000003636120</t>
  </si>
  <si>
    <t>2017-07-12 16:24:42</t>
  </si>
  <si>
    <t>000003634425</t>
  </si>
  <si>
    <t>2017-07-12 16:24:26</t>
  </si>
  <si>
    <t>户名不相符，为：“张雨朝”</t>
  </si>
  <si>
    <t>000003631563</t>
  </si>
  <si>
    <t>2017-07-12 16:24:04</t>
  </si>
  <si>
    <t>(RJ02)账号、户名不符</t>
  </si>
  <si>
    <t>000003629967</t>
  </si>
  <si>
    <t>2017-07-12 16:23:49</t>
  </si>
  <si>
    <t>收款人名称不符</t>
  </si>
  <si>
    <t>000003628298</t>
  </si>
  <si>
    <t>2017-07-12 16:23:33</t>
  </si>
  <si>
    <t>收款人名称有误</t>
  </si>
  <si>
    <t>000003626276</t>
  </si>
  <si>
    <t>2017-07-12 16:23:16</t>
  </si>
  <si>
    <t>000003521871</t>
  </si>
  <si>
    <t>2017-07-11 15:50:04</t>
  </si>
  <si>
    <t>达富伟</t>
  </si>
  <si>
    <t>000003520519</t>
  </si>
  <si>
    <t>2017-07-11 15:49:51</t>
  </si>
  <si>
    <t>户名不符</t>
  </si>
  <si>
    <t>000003519191</t>
  </si>
  <si>
    <t>2017-07-11 15:49:40</t>
  </si>
  <si>
    <t>林海</t>
  </si>
  <si>
    <t>000003517765</t>
  </si>
  <si>
    <t>2017-07-11 15:49:28</t>
  </si>
  <si>
    <t>000003515950</t>
  </si>
  <si>
    <t>2017-07-11 15:49:12</t>
  </si>
  <si>
    <t>000003514092</t>
  </si>
  <si>
    <t>2017-07-11 15:48:59</t>
  </si>
  <si>
    <t>000003513026</t>
  </si>
  <si>
    <t>2017-07-11 15:48:48</t>
  </si>
  <si>
    <t>陈仙</t>
  </si>
  <si>
    <t>000003511663</t>
  </si>
  <si>
    <t>2017-07-11 15:48:37</t>
  </si>
  <si>
    <t>夏纬一</t>
  </si>
  <si>
    <t>000003509956</t>
  </si>
  <si>
    <t>2017-07-11 15:48:22</t>
  </si>
  <si>
    <t>颜亨举</t>
  </si>
  <si>
    <t>000003503930</t>
  </si>
  <si>
    <t>2017-07-11 15:47:36</t>
  </si>
  <si>
    <t>000003502212</t>
  </si>
  <si>
    <t>2017-07-11 15:47:24</t>
  </si>
  <si>
    <t>谭震</t>
  </si>
  <si>
    <t>000003495448</t>
  </si>
  <si>
    <t>2017-07-11 15:46:29</t>
  </si>
  <si>
    <t>周健民</t>
  </si>
  <si>
    <t>000003485857</t>
  </si>
  <si>
    <t>2017-07-11 15:44:59</t>
  </si>
  <si>
    <t>杨世诚</t>
  </si>
  <si>
    <t>000003484389</t>
  </si>
  <si>
    <t>2017-07-11 15:44:43</t>
  </si>
  <si>
    <t>李爱华</t>
  </si>
  <si>
    <t>000004018371</t>
  </si>
  <si>
    <t>2017-07-10 15:57:15</t>
  </si>
  <si>
    <t>000003919981</t>
  </si>
  <si>
    <t>2017-07-10 15:47:50</t>
  </si>
  <si>
    <t>信用卡系统内清算款项（往来账专户）</t>
  </si>
  <si>
    <t>000003145801</t>
  </si>
  <si>
    <t>2017-07-10 14:08:29</t>
  </si>
  <si>
    <t>6231900000125256715</t>
  </si>
  <si>
    <t>赵家芳</t>
  </si>
  <si>
    <t>000003144484</t>
  </si>
  <si>
    <t>2017-07-10 14:08:17</t>
  </si>
  <si>
    <t>6228481198216165374</t>
  </si>
  <si>
    <t>姬爱仙</t>
  </si>
  <si>
    <t>000003142728</t>
  </si>
  <si>
    <t>2017-07-10 14:08:01</t>
  </si>
  <si>
    <t>6228930001059874523</t>
  </si>
  <si>
    <t>代美仙</t>
  </si>
  <si>
    <t>000003140999</t>
  </si>
  <si>
    <t>2017-07-10 14:07:44</t>
  </si>
  <si>
    <t>黄玉飞</t>
  </si>
  <si>
    <t>000003139165</t>
  </si>
  <si>
    <t>2017-07-10 14:07:29</t>
  </si>
  <si>
    <t>6228480868297274979</t>
  </si>
  <si>
    <t>邓富美</t>
  </si>
  <si>
    <t>000003137515</t>
  </si>
  <si>
    <t>2017-07-10 14:07:15</t>
  </si>
  <si>
    <t>6228481938599255577</t>
  </si>
  <si>
    <t>伏碧琴</t>
  </si>
  <si>
    <t>000003135785</t>
  </si>
  <si>
    <t>2017-07-10 14:07:02</t>
  </si>
  <si>
    <t>5229640596683885</t>
  </si>
  <si>
    <t>房广姝</t>
  </si>
  <si>
    <t>退汇,301290000007不接收对公对私业务,请选择正确的接收行行号。</t>
  </si>
  <si>
    <t>000003134169</t>
  </si>
  <si>
    <t>2017-07-10 14:06:47</t>
  </si>
  <si>
    <t>62230827006448722</t>
  </si>
  <si>
    <t>王艺</t>
  </si>
  <si>
    <t>000003132774</t>
  </si>
  <si>
    <t>2017-07-10 14:06:33</t>
  </si>
  <si>
    <t>6282680024545373</t>
  </si>
  <si>
    <t>李茜</t>
  </si>
  <si>
    <t>000003131167</t>
  </si>
  <si>
    <t>2017-07-10 14:06:19</t>
  </si>
  <si>
    <t>000003129538</t>
  </si>
  <si>
    <t>2017-07-10 14:06:05</t>
  </si>
  <si>
    <t>6228271191223708173</t>
  </si>
  <si>
    <t>田维斌</t>
  </si>
  <si>
    <t>000003529520</t>
  </si>
  <si>
    <t>2017-07-07 15:22:05</t>
  </si>
  <si>
    <t>000003232591</t>
  </si>
  <si>
    <t>2017-07-07 14:54:23</t>
  </si>
  <si>
    <t>6231900000121556779</t>
  </si>
  <si>
    <t>王星月</t>
  </si>
  <si>
    <t>无此账户</t>
  </si>
  <si>
    <t>000003230602</t>
  </si>
  <si>
    <t>2017-07-07 14:54:10</t>
  </si>
  <si>
    <t>6222520597996335</t>
  </si>
  <si>
    <t>马玉菊</t>
  </si>
  <si>
    <t>客户账号不存在退汇,301290000007不接收对公对私业务,请选择正确的接收行行号</t>
  </si>
  <si>
    <t>000003229128</t>
  </si>
  <si>
    <t>2017-07-07 14:53:56</t>
  </si>
  <si>
    <t>6223691719060307</t>
  </si>
  <si>
    <t>张小稳</t>
  </si>
  <si>
    <t>户名有误</t>
  </si>
  <si>
    <t>000003227832</t>
  </si>
  <si>
    <t>2017-07-07 14:53:43</t>
  </si>
  <si>
    <t>6222022409002784461</t>
  </si>
  <si>
    <t>王国玉</t>
  </si>
  <si>
    <t>000003226234</t>
  </si>
  <si>
    <t>2017-07-07 14:53:29</t>
  </si>
  <si>
    <t>6217997300033369516</t>
  </si>
  <si>
    <t>李树坤</t>
  </si>
  <si>
    <t>000003225020</t>
  </si>
  <si>
    <t>2017-07-07 14:53:17</t>
  </si>
  <si>
    <t>6228481938591478276</t>
  </si>
  <si>
    <t>夏姣</t>
  </si>
  <si>
    <t>000000998753</t>
  </si>
  <si>
    <t>2017-07-07 09:06:38</t>
  </si>
  <si>
    <t>6231900000047668757</t>
  </si>
  <si>
    <t>周永寿</t>
  </si>
  <si>
    <t>000004391064</t>
  </si>
  <si>
    <t>2017-07-06 17:55:14</t>
  </si>
  <si>
    <t>6231900021000440885</t>
  </si>
  <si>
    <t>杨学会</t>
  </si>
  <si>
    <t>退户名有误</t>
  </si>
  <si>
    <t>000004389249</t>
  </si>
  <si>
    <t>2017-07-06 17:54:58</t>
  </si>
  <si>
    <t>6259960061818076</t>
  </si>
  <si>
    <t>刘姝鸿</t>
  </si>
  <si>
    <t>000004388254</t>
  </si>
  <si>
    <t>2017-07-06 17:54:45</t>
  </si>
  <si>
    <t>000004387238</t>
  </si>
  <si>
    <t>2017-07-06 17:54:32</t>
  </si>
  <si>
    <t>6231900000030760157</t>
  </si>
  <si>
    <t>黎昌银</t>
  </si>
  <si>
    <t>000004386353</t>
  </si>
  <si>
    <t>2017-07-06 17:54:21</t>
  </si>
  <si>
    <t>6221887300043338845</t>
  </si>
  <si>
    <t>张志福</t>
  </si>
  <si>
    <t>000004385275</t>
  </si>
  <si>
    <t>2017-07-06 17:54:08</t>
  </si>
  <si>
    <t>6221550466836313</t>
  </si>
  <si>
    <t>毕晓丽</t>
  </si>
  <si>
    <t>000004384244</t>
  </si>
  <si>
    <t>2017-07-06 17:53:56</t>
  </si>
  <si>
    <t>6259960065245391</t>
  </si>
  <si>
    <t>梅文平</t>
  </si>
  <si>
    <t>000004383135</t>
  </si>
  <si>
    <t>2017-07-06 17:53:42</t>
  </si>
  <si>
    <t>戚春梅</t>
  </si>
  <si>
    <t>000004382290</t>
  </si>
  <si>
    <t>2017-07-06 17:53:30</t>
  </si>
  <si>
    <t>6217997300023543062</t>
  </si>
  <si>
    <t>张永翠</t>
  </si>
  <si>
    <t>000004381325</t>
  </si>
  <si>
    <t>2017-07-06 17:53:19</t>
  </si>
  <si>
    <t>6217003860009539030</t>
  </si>
  <si>
    <t>雷虹</t>
  </si>
  <si>
    <t>000004380294</t>
  </si>
  <si>
    <t>2017-07-06 17:53:06</t>
  </si>
  <si>
    <t>6217997071003670700</t>
  </si>
  <si>
    <t>杜元灿</t>
  </si>
  <si>
    <t>000004379344</t>
  </si>
  <si>
    <t>2017-07-06 17:52:55</t>
  </si>
  <si>
    <t>6228481198598845577</t>
  </si>
  <si>
    <t>管玉花</t>
  </si>
  <si>
    <t>000004378276</t>
  </si>
  <si>
    <t>2017-07-06 17:52:41</t>
  </si>
  <si>
    <t>6228480868659411672</t>
  </si>
  <si>
    <t>张兴良</t>
  </si>
  <si>
    <t>000004376761</t>
  </si>
  <si>
    <t>2017-07-06 17:52:27</t>
  </si>
  <si>
    <t>6223691725174423</t>
  </si>
  <si>
    <t>赵泽英</t>
  </si>
  <si>
    <t>000004375726</t>
  </si>
  <si>
    <t>2017-07-06 17:52:15</t>
  </si>
  <si>
    <t>6231900000094391600</t>
  </si>
  <si>
    <t>刘金转</t>
  </si>
  <si>
    <t>帐号  户名不符退汇</t>
  </si>
  <si>
    <t>000004374782</t>
  </si>
  <si>
    <t>2017-07-06 17:52:03</t>
  </si>
  <si>
    <t>6212262502024433743</t>
  </si>
  <si>
    <t>杨福全</t>
  </si>
  <si>
    <t>000003584920</t>
  </si>
  <si>
    <t>2017-07-05 15:42:57</t>
  </si>
  <si>
    <t>6228463340007554117</t>
  </si>
  <si>
    <t>高镜宏</t>
  </si>
  <si>
    <t>000003583544</t>
  </si>
  <si>
    <t>2017-07-05 15:42:44</t>
  </si>
  <si>
    <t>6224690037529109</t>
  </si>
  <si>
    <t>户名有误，退汇</t>
  </si>
  <si>
    <t>000003581766</t>
  </si>
  <si>
    <t>2017-07-05 15:42:28</t>
  </si>
  <si>
    <t>6226381002146156</t>
  </si>
  <si>
    <t>符满珍</t>
  </si>
  <si>
    <t>000003580366</t>
  </si>
  <si>
    <t>2017-07-05 15:42:15</t>
  </si>
  <si>
    <t>6217232505000705337</t>
  </si>
  <si>
    <t>高分花</t>
  </si>
  <si>
    <t>000003578789</t>
  </si>
  <si>
    <t>2017-07-05 15:42:00</t>
  </si>
  <si>
    <t>6259960100423185</t>
  </si>
  <si>
    <t>吴松晓</t>
  </si>
  <si>
    <t>000003576801</t>
  </si>
  <si>
    <t>2017-07-05 15:41:42</t>
  </si>
  <si>
    <t>6210178002012197837</t>
  </si>
  <si>
    <t>李婷</t>
  </si>
  <si>
    <t>收款人户名不符</t>
  </si>
  <si>
    <t>000003575594</t>
  </si>
  <si>
    <t>2017-07-05 15:41:30</t>
  </si>
  <si>
    <t>6259970010684677</t>
  </si>
  <si>
    <t>孔令胜</t>
  </si>
  <si>
    <t>000003574104</t>
  </si>
  <si>
    <t>2017-07-05 15:41:16</t>
  </si>
  <si>
    <t>6228483861124236912</t>
  </si>
  <si>
    <t>秦绍会</t>
  </si>
  <si>
    <t>000003572903</t>
  </si>
  <si>
    <t>2017-07-05 15:41:04</t>
  </si>
  <si>
    <t>6217997300045028746</t>
  </si>
  <si>
    <t>王以贵</t>
  </si>
  <si>
    <t>000003423031</t>
  </si>
  <si>
    <t>2017-07-05 15:20:14</t>
  </si>
  <si>
    <t>000001878013</t>
  </si>
  <si>
    <t>2017-07-05 11:07:52</t>
  </si>
  <si>
    <t>6217003860019891132</t>
  </si>
  <si>
    <t>李翠有</t>
  </si>
  <si>
    <t>000001875989</t>
  </si>
  <si>
    <t>2017-07-05 11:07:33</t>
  </si>
  <si>
    <t>6236683860005054676</t>
  </si>
  <si>
    <t>李仁欧</t>
  </si>
  <si>
    <t>000001874285</t>
  </si>
  <si>
    <t>2017-07-05 11:07:19</t>
  </si>
  <si>
    <t>000001872852</t>
  </si>
  <si>
    <t>2017-07-05 11:07:06</t>
  </si>
  <si>
    <t>6217902700002162012</t>
  </si>
  <si>
    <t>娄成康</t>
  </si>
  <si>
    <t>收款账户户名不符，退</t>
  </si>
  <si>
    <t>000001619008</t>
  </si>
  <si>
    <t>2017-07-05 10:30:18</t>
  </si>
  <si>
    <t>6226388005044825</t>
  </si>
  <si>
    <t>尤碧娥</t>
  </si>
  <si>
    <t>000003496789</t>
  </si>
  <si>
    <t>2017-07-04 15:26:06</t>
  </si>
  <si>
    <t>000003311901</t>
  </si>
  <si>
    <t>2017-07-04 14:57:20</t>
  </si>
  <si>
    <t>6221550878173537</t>
  </si>
  <si>
    <t>杨开燕</t>
  </si>
  <si>
    <t>000003310810</t>
  </si>
  <si>
    <t>2017-07-04 14:57:08</t>
  </si>
  <si>
    <t>6210178002017697690</t>
  </si>
  <si>
    <t>张丽</t>
  </si>
  <si>
    <t>000003309236</t>
  </si>
  <si>
    <t>2017-07-04 14:56:53</t>
  </si>
  <si>
    <t>赵春芹</t>
  </si>
  <si>
    <t>000003307925</t>
  </si>
  <si>
    <t>2017-07-04 14:56:39</t>
  </si>
  <si>
    <t>6217997020000781275</t>
  </si>
  <si>
    <t>李梦怀</t>
  </si>
  <si>
    <t>000003306683</t>
  </si>
  <si>
    <t>2017-07-04 14:56:26</t>
  </si>
  <si>
    <t>6228480860877044310</t>
  </si>
  <si>
    <t>纪卓奇</t>
  </si>
  <si>
    <t>000003305336</t>
  </si>
  <si>
    <t>2017-07-04 14:56:13</t>
  </si>
  <si>
    <t>6210178002000626318</t>
  </si>
  <si>
    <t>马丽华</t>
  </si>
  <si>
    <t>收款人名称与账号不符</t>
  </si>
  <si>
    <t>000003304135</t>
  </si>
  <si>
    <t>2017-07-04 14:56:01</t>
  </si>
  <si>
    <t>6210178002018794884</t>
  </si>
  <si>
    <t>谢正国</t>
  </si>
  <si>
    <t>户名为“和正忠”</t>
  </si>
  <si>
    <t>000004561994</t>
  </si>
  <si>
    <t>2017-07-03 17:03:20</t>
  </si>
  <si>
    <t>6217997300040398185</t>
  </si>
  <si>
    <t>刘小顺</t>
  </si>
  <si>
    <t>000004559678</t>
  </si>
  <si>
    <t>2017-07-03 17:03:06</t>
  </si>
  <si>
    <t>6228480868609357777</t>
  </si>
  <si>
    <t>施光发</t>
  </si>
  <si>
    <t>000004557311</t>
  </si>
  <si>
    <t>2017-07-03 17:02:51</t>
  </si>
  <si>
    <t>6223691520114764</t>
  </si>
  <si>
    <t>李进启</t>
  </si>
  <si>
    <t>名称不符</t>
  </si>
  <si>
    <t>000004555174</t>
  </si>
  <si>
    <t>2017-07-03 17:02:38</t>
  </si>
  <si>
    <t>6259960065744880</t>
  </si>
  <si>
    <t>张跃</t>
  </si>
  <si>
    <t>000004552313</t>
  </si>
  <si>
    <t>2017-07-03 17:02:12</t>
  </si>
  <si>
    <t>4041170103589697</t>
  </si>
  <si>
    <t>费玉芳</t>
  </si>
  <si>
    <t>000004550915</t>
  </si>
  <si>
    <t>2017-07-03 17:01:59</t>
  </si>
  <si>
    <t>000004549031</t>
  </si>
  <si>
    <t>2017-07-03 17:01:43</t>
  </si>
  <si>
    <t>000004546245</t>
  </si>
  <si>
    <t>2017-07-03 17:01:27</t>
  </si>
  <si>
    <t>000004208512</t>
  </si>
  <si>
    <t>2017-07-03 16:16:56</t>
  </si>
  <si>
    <t>000003990206</t>
  </si>
  <si>
    <t>2017-07-03 15:48:17</t>
  </si>
  <si>
    <t>6231900000008031904</t>
  </si>
  <si>
    <t>高政花</t>
  </si>
  <si>
    <t>账号户名不符，退！</t>
  </si>
  <si>
    <t>000003987703</t>
  </si>
  <si>
    <t>2017-07-03 15:48:03</t>
  </si>
  <si>
    <t>6231900000062682154</t>
  </si>
  <si>
    <t>汪云辉</t>
  </si>
  <si>
    <t>000003984678</t>
  </si>
  <si>
    <t>2017-07-03 15:47:49</t>
  </si>
  <si>
    <t>6228480868012628079</t>
  </si>
  <si>
    <t>郑龙林</t>
  </si>
  <si>
    <t>000003981292</t>
  </si>
  <si>
    <t>2017-07-03 15:47:33</t>
  </si>
  <si>
    <t>6217003860015530015</t>
  </si>
  <si>
    <t>李国秀</t>
  </si>
  <si>
    <t>000003972865</t>
  </si>
  <si>
    <t>2017-07-03 15:46:20</t>
  </si>
  <si>
    <t>62230829003075383</t>
  </si>
  <si>
    <t>何杰</t>
  </si>
  <si>
    <t>000003971343</t>
  </si>
  <si>
    <t>2017-07-03 15:46:06</t>
  </si>
  <si>
    <t>6231900000125063087</t>
  </si>
  <si>
    <t>和梅</t>
  </si>
  <si>
    <t>000003969744</t>
  </si>
  <si>
    <t>2017-07-03 15:45:51</t>
  </si>
  <si>
    <t>6223691716946920</t>
  </si>
  <si>
    <t>陈丽红</t>
  </si>
  <si>
    <t>000003968265</t>
  </si>
  <si>
    <t>2017-07-03 15:45:38</t>
  </si>
  <si>
    <t>000003796202</t>
  </si>
  <si>
    <t>2017-07-03 15:21:26</t>
  </si>
  <si>
    <t>6259654240478759</t>
  </si>
  <si>
    <t>4895920312147126</t>
  </si>
  <si>
    <t>6259656240548143</t>
  </si>
  <si>
    <t>6283174240479210</t>
  </si>
  <si>
    <t>6226009955388000</t>
  </si>
  <si>
    <t>6226230194594501</t>
  </si>
  <si>
    <t>0053914388</t>
  </si>
  <si>
    <t>1000127474</t>
  </si>
  <si>
    <t>徐英</t>
  </si>
  <si>
    <t>0053914990</t>
  </si>
  <si>
    <t>1000114751</t>
  </si>
  <si>
    <t>廖文莉</t>
  </si>
  <si>
    <t>0053915002</t>
  </si>
  <si>
    <t>1000139837</t>
  </si>
  <si>
    <t>0053915300</t>
  </si>
  <si>
    <t>1000138824</t>
  </si>
  <si>
    <t>杨淑艳</t>
  </si>
  <si>
    <t>0053915415</t>
  </si>
  <si>
    <t>1000093785</t>
  </si>
  <si>
    <t>邵琼珍</t>
  </si>
  <si>
    <t>0053915490</t>
  </si>
  <si>
    <t>1000140905</t>
  </si>
  <si>
    <t>鲁正兵</t>
  </si>
  <si>
    <t>0053915547</t>
  </si>
  <si>
    <t>1000107086</t>
  </si>
  <si>
    <t>罗桂菊</t>
  </si>
  <si>
    <t>0053915947</t>
  </si>
  <si>
    <t>1000126347</t>
  </si>
  <si>
    <t>代德云</t>
  </si>
  <si>
    <t>0053916344</t>
  </si>
  <si>
    <t>1000056415</t>
  </si>
  <si>
    <t>刘安祝</t>
  </si>
  <si>
    <t>0053916580</t>
  </si>
  <si>
    <t>0103131899</t>
  </si>
  <si>
    <t>经国昌</t>
  </si>
  <si>
    <t>0053917897</t>
  </si>
  <si>
    <t>1000052116</t>
  </si>
  <si>
    <t>0053918074</t>
  </si>
  <si>
    <t>1000087255</t>
  </si>
  <si>
    <t>黄艺虹</t>
  </si>
  <si>
    <t>0053919242</t>
  </si>
  <si>
    <t>1000136713</t>
  </si>
  <si>
    <t>高进强</t>
  </si>
  <si>
    <t>0053919521</t>
  </si>
  <si>
    <t>1000097348</t>
  </si>
  <si>
    <t>胡燕</t>
  </si>
  <si>
    <t>0053919768</t>
  </si>
  <si>
    <t>5010510253</t>
  </si>
  <si>
    <t>0053920070</t>
  </si>
  <si>
    <t>1000103703</t>
  </si>
  <si>
    <t>张旭</t>
  </si>
  <si>
    <t>5013779474</t>
  </si>
  <si>
    <t>尚联锋</t>
  </si>
  <si>
    <t>0053921090</t>
  </si>
  <si>
    <t>1000141159</t>
  </si>
  <si>
    <t>韩青</t>
  </si>
  <si>
    <t>0053922199</t>
  </si>
  <si>
    <t>0153008290</t>
  </si>
  <si>
    <t>张航</t>
  </si>
  <si>
    <t>0053922261</t>
  </si>
  <si>
    <t>1000141270</t>
  </si>
  <si>
    <t>刘锶涵</t>
  </si>
  <si>
    <t>0053946893</t>
  </si>
  <si>
    <t>1000138508</t>
  </si>
  <si>
    <t>张涵</t>
  </si>
  <si>
    <t>0053948103</t>
  </si>
  <si>
    <t>1000143631</t>
  </si>
  <si>
    <t>洪宝玲</t>
  </si>
  <si>
    <t>0053948353</t>
  </si>
  <si>
    <t>1000131722</t>
  </si>
  <si>
    <t>张娅</t>
  </si>
  <si>
    <t>0053950982</t>
  </si>
  <si>
    <t>1000140742</t>
  </si>
  <si>
    <t>谢良品</t>
  </si>
  <si>
    <t>0053951678</t>
  </si>
  <si>
    <t>1000136938</t>
  </si>
  <si>
    <t>胡开才</t>
  </si>
  <si>
    <t>0053953641</t>
  </si>
  <si>
    <t>1000144159</t>
  </si>
  <si>
    <t>庞金桂</t>
  </si>
  <si>
    <t>0053953997</t>
  </si>
  <si>
    <t>1000144192</t>
  </si>
  <si>
    <t>0053954558</t>
  </si>
  <si>
    <t>1000131675</t>
  </si>
  <si>
    <t>贺加林</t>
  </si>
  <si>
    <t>0053958001</t>
  </si>
  <si>
    <t>1000030461</t>
  </si>
  <si>
    <t>岑欣竹</t>
  </si>
  <si>
    <t>0053959313</t>
  </si>
  <si>
    <t>1000142960</t>
  </si>
  <si>
    <t>刘文才</t>
  </si>
  <si>
    <t>0053960270</t>
  </si>
  <si>
    <t>1000144741</t>
  </si>
  <si>
    <t>李国红</t>
  </si>
  <si>
    <t>0053962236</t>
  </si>
  <si>
    <t>1000110539</t>
  </si>
  <si>
    <t>和润娇</t>
  </si>
  <si>
    <t>0053962562</t>
  </si>
  <si>
    <t>1000030717</t>
  </si>
  <si>
    <t>0053962652</t>
  </si>
  <si>
    <t>1000143218</t>
  </si>
  <si>
    <t>朱亚男</t>
  </si>
  <si>
    <t>0053962837</t>
  </si>
  <si>
    <t>1000144660</t>
  </si>
  <si>
    <t>0053964273</t>
  </si>
  <si>
    <t>1000125200</t>
  </si>
  <si>
    <t>杨叶</t>
  </si>
  <si>
    <t>0053964363</t>
  </si>
  <si>
    <t>1000144445</t>
  </si>
  <si>
    <t>王靖</t>
  </si>
  <si>
    <t>0053964443</t>
  </si>
  <si>
    <t>1000025829</t>
  </si>
  <si>
    <t>0053965546</t>
  </si>
  <si>
    <t>1000119289</t>
  </si>
  <si>
    <t>0053965549</t>
  </si>
  <si>
    <t>1000142903</t>
  </si>
  <si>
    <t>周明珍</t>
  </si>
  <si>
    <t>自助机广发022</t>
  </si>
  <si>
    <t>0053965678</t>
  </si>
  <si>
    <t>1000142743</t>
  </si>
  <si>
    <t>阳先志</t>
  </si>
  <si>
    <t>0053966332</t>
  </si>
  <si>
    <t>1000046256</t>
  </si>
  <si>
    <t>木益芹</t>
  </si>
  <si>
    <t>0053968869</t>
  </si>
  <si>
    <t>1000143828</t>
  </si>
  <si>
    <t>郭文清</t>
  </si>
  <si>
    <t>0053968903</t>
  </si>
  <si>
    <t>1000144388</t>
  </si>
  <si>
    <t>赵发荣</t>
  </si>
  <si>
    <t>0053969196</t>
  </si>
  <si>
    <t>1000141486</t>
  </si>
  <si>
    <t>张学莉</t>
  </si>
  <si>
    <t>0053969302</t>
  </si>
  <si>
    <t>1000136306</t>
  </si>
  <si>
    <t>0053969388</t>
  </si>
  <si>
    <t>1000141097</t>
  </si>
  <si>
    <t>0053971052</t>
  </si>
  <si>
    <t>1000133976</t>
  </si>
  <si>
    <t>李后楼</t>
  </si>
  <si>
    <t>0053973682</t>
  </si>
  <si>
    <t>1000142266</t>
  </si>
  <si>
    <t>关小娥</t>
  </si>
  <si>
    <t>0053973840</t>
  </si>
  <si>
    <t>1000040976</t>
  </si>
  <si>
    <t>贺莉芳</t>
  </si>
  <si>
    <t>0053974821</t>
  </si>
  <si>
    <t>5300-0000803707</t>
  </si>
  <si>
    <t>张潇月</t>
  </si>
  <si>
    <t>0053976937</t>
  </si>
  <si>
    <t>1000144025</t>
  </si>
  <si>
    <t>刘搏</t>
  </si>
  <si>
    <t>0053977795</t>
  </si>
  <si>
    <t>1000030797</t>
  </si>
  <si>
    <t>鲁太忙</t>
  </si>
  <si>
    <t>0053979395</t>
  </si>
  <si>
    <t>5010295984</t>
  </si>
  <si>
    <t>李剑</t>
  </si>
  <si>
    <t>0053982248</t>
  </si>
  <si>
    <t>1000143989</t>
  </si>
  <si>
    <t>何争艳</t>
  </si>
  <si>
    <t>0053982810</t>
  </si>
  <si>
    <t>1000124558</t>
  </si>
  <si>
    <t>杨大峰</t>
  </si>
  <si>
    <t>0053984587</t>
  </si>
  <si>
    <t>1000144359</t>
  </si>
  <si>
    <t>李萧萧</t>
  </si>
  <si>
    <t>0053985572</t>
  </si>
  <si>
    <t>1000100566</t>
  </si>
  <si>
    <t>秦燕</t>
  </si>
  <si>
    <t>0053987942</t>
  </si>
  <si>
    <t>1000117965</t>
  </si>
  <si>
    <t>瞿姣姣</t>
  </si>
  <si>
    <t>0053988230</t>
  </si>
  <si>
    <t>1000143751</t>
  </si>
  <si>
    <t>0053994191</t>
  </si>
  <si>
    <t>1000106240</t>
  </si>
  <si>
    <t>黄斐</t>
  </si>
  <si>
    <t>0053994528</t>
  </si>
  <si>
    <t>1000143051</t>
  </si>
  <si>
    <t>0053994622</t>
  </si>
  <si>
    <t>0053994630</t>
  </si>
  <si>
    <t>1000099930</t>
  </si>
  <si>
    <t>赵芷晨</t>
  </si>
  <si>
    <t>0053994657</t>
  </si>
  <si>
    <t>0053994913</t>
  </si>
  <si>
    <t>0053995530</t>
  </si>
  <si>
    <t>1000142217</t>
  </si>
  <si>
    <t>李仕荣</t>
  </si>
  <si>
    <t>0053996788</t>
  </si>
  <si>
    <t>1000145838</t>
  </si>
  <si>
    <t>1000123201</t>
  </si>
  <si>
    <t>0053997100</t>
  </si>
  <si>
    <t>1000036996</t>
  </si>
  <si>
    <t>李然明</t>
  </si>
  <si>
    <t>0053997506</t>
  </si>
  <si>
    <t>1000132032</t>
  </si>
  <si>
    <t>杨汉琼</t>
  </si>
  <si>
    <t>0053998543</t>
  </si>
  <si>
    <t>1000130552</t>
  </si>
  <si>
    <t>左艳春</t>
  </si>
  <si>
    <t>0053998858</t>
  </si>
  <si>
    <t>1000146162</t>
  </si>
  <si>
    <t>宋翼婷</t>
  </si>
  <si>
    <t>0054008607</t>
  </si>
  <si>
    <t>1000145263</t>
  </si>
  <si>
    <t>黄仕萍</t>
  </si>
  <si>
    <t>0054034953</t>
  </si>
  <si>
    <t>1000145887</t>
  </si>
  <si>
    <t>王凤仙</t>
  </si>
  <si>
    <t>0054038347</t>
  </si>
  <si>
    <t>1000142831</t>
  </si>
  <si>
    <t>徐金花</t>
  </si>
  <si>
    <t>0054049544</t>
  </si>
  <si>
    <t>1000001191</t>
  </si>
  <si>
    <t>施丽玲</t>
  </si>
  <si>
    <t>0054051081</t>
  </si>
  <si>
    <t>1000146121</t>
  </si>
  <si>
    <t>玉双</t>
  </si>
  <si>
    <t>0054073077</t>
  </si>
  <si>
    <t>1000085996</t>
  </si>
  <si>
    <t>邹艳</t>
  </si>
  <si>
    <t>0054088564</t>
  </si>
  <si>
    <t>1000138374</t>
  </si>
  <si>
    <t>沈春艳</t>
  </si>
  <si>
    <t>0054110243</t>
  </si>
  <si>
    <t>1000146331</t>
  </si>
  <si>
    <t>陈瑶</t>
  </si>
  <si>
    <t>0054110342</t>
  </si>
  <si>
    <t>0054112017</t>
  </si>
  <si>
    <t>1000017468</t>
  </si>
  <si>
    <t>雷蕉</t>
  </si>
  <si>
    <t>0054112673</t>
  </si>
  <si>
    <t>1000143516</t>
  </si>
  <si>
    <t>金旗仙</t>
  </si>
  <si>
    <t>0054113245</t>
  </si>
  <si>
    <t>1000142431</t>
  </si>
  <si>
    <t>周敏</t>
  </si>
  <si>
    <t>0054118187</t>
  </si>
  <si>
    <t>1000134889</t>
  </si>
  <si>
    <t>马正宇</t>
  </si>
  <si>
    <t>0054121244</t>
  </si>
  <si>
    <t>1000143122</t>
  </si>
  <si>
    <t>杨冬花</t>
  </si>
  <si>
    <t>0054148048</t>
  </si>
  <si>
    <t>1000049199</t>
  </si>
  <si>
    <t>陈国宏</t>
  </si>
  <si>
    <t>0054149145</t>
  </si>
  <si>
    <t>1000142564</t>
  </si>
  <si>
    <t>姜宗琴</t>
  </si>
  <si>
    <t>0054152027</t>
  </si>
  <si>
    <t>1000118749</t>
  </si>
  <si>
    <t>0054152277</t>
  </si>
  <si>
    <t>1000134984</t>
  </si>
  <si>
    <t>0054153086</t>
  </si>
  <si>
    <t>1000075694</t>
  </si>
  <si>
    <t>李慧娟</t>
  </si>
  <si>
    <t>0054153791</t>
  </si>
  <si>
    <t>5300-0000655047</t>
  </si>
  <si>
    <t>余宏</t>
  </si>
  <si>
    <t>0054154513</t>
  </si>
  <si>
    <t>1000140987</t>
  </si>
  <si>
    <t>经美英</t>
  </si>
  <si>
    <t>0054154589</t>
  </si>
  <si>
    <t>1000147701</t>
  </si>
  <si>
    <t>杨莉</t>
  </si>
  <si>
    <t>0054154780</t>
  </si>
  <si>
    <t>1000142065</t>
  </si>
  <si>
    <t>肖贤翠</t>
  </si>
  <si>
    <t>0054156258</t>
  </si>
  <si>
    <t>1000008467</t>
  </si>
  <si>
    <t>李双英</t>
  </si>
  <si>
    <t>0054157409</t>
  </si>
  <si>
    <t>5010394203</t>
  </si>
  <si>
    <t>牛艳玲</t>
  </si>
  <si>
    <t>0054162197</t>
  </si>
  <si>
    <t>1000022060</t>
  </si>
  <si>
    <t>0054163205</t>
  </si>
  <si>
    <t>1000145195</t>
  </si>
  <si>
    <t>0054164323</t>
  </si>
  <si>
    <t>1000091708</t>
  </si>
  <si>
    <t>和那甲</t>
  </si>
  <si>
    <t>0054164897</t>
  </si>
  <si>
    <t>1000146888</t>
  </si>
  <si>
    <t>任春华</t>
  </si>
  <si>
    <t>0054166999</t>
  </si>
  <si>
    <t>1000142630</t>
  </si>
  <si>
    <t>谭进</t>
  </si>
  <si>
    <t>0054167340</t>
  </si>
  <si>
    <t>5303-5030426382</t>
  </si>
  <si>
    <t>颜逸俊</t>
  </si>
  <si>
    <t>0054167620</t>
  </si>
  <si>
    <t>1000125240</t>
  </si>
  <si>
    <t>吴学琼</t>
  </si>
  <si>
    <t>0054168182</t>
  </si>
  <si>
    <t>1000108283</t>
  </si>
  <si>
    <t>文雨露</t>
  </si>
  <si>
    <t>0054168357</t>
  </si>
  <si>
    <t>1000147706</t>
  </si>
  <si>
    <t>周丽</t>
  </si>
  <si>
    <t>0054168409</t>
  </si>
  <si>
    <t>1000113995</t>
  </si>
  <si>
    <t>刘兴武</t>
  </si>
  <si>
    <t>0054169980</t>
  </si>
  <si>
    <t>1000144189</t>
  </si>
  <si>
    <t>吴宝凤</t>
  </si>
  <si>
    <t>0054171345</t>
  </si>
  <si>
    <t>1000147169</t>
  </si>
  <si>
    <t>陶泳静</t>
  </si>
  <si>
    <t>0054171351</t>
  </si>
  <si>
    <t>1000147464</t>
  </si>
  <si>
    <t>陈永强</t>
  </si>
  <si>
    <t>0054171588</t>
  </si>
  <si>
    <t>1000142767</t>
  </si>
  <si>
    <t>李祖蕊</t>
  </si>
  <si>
    <t>0054171985</t>
  </si>
  <si>
    <t>1000129917</t>
  </si>
  <si>
    <t>李海燕</t>
  </si>
  <si>
    <t>0054172055</t>
  </si>
  <si>
    <t>1000139770</t>
  </si>
  <si>
    <t>王胜昆</t>
  </si>
  <si>
    <t>0054173431</t>
  </si>
  <si>
    <t>1000144463</t>
  </si>
  <si>
    <t>马美林</t>
  </si>
  <si>
    <t>0054173514</t>
  </si>
  <si>
    <t>1000147143</t>
  </si>
  <si>
    <t>0054173630</t>
  </si>
  <si>
    <t>1000147172</t>
  </si>
  <si>
    <t>0054174021</t>
  </si>
  <si>
    <t>1000147102</t>
  </si>
  <si>
    <t>张水梅</t>
  </si>
  <si>
    <t>0054175782</t>
  </si>
  <si>
    <t>1000106447</t>
  </si>
  <si>
    <t>李云春</t>
  </si>
  <si>
    <t>0054176389</t>
  </si>
  <si>
    <t>1000085920</t>
  </si>
  <si>
    <t>陈冬</t>
  </si>
  <si>
    <t>0054178742</t>
  </si>
  <si>
    <t>1000145746</t>
  </si>
  <si>
    <t>周光娴</t>
  </si>
  <si>
    <t>0054179052</t>
  </si>
  <si>
    <t>5304-0423041078</t>
  </si>
  <si>
    <t>李艳</t>
  </si>
  <si>
    <t>0054183601</t>
  </si>
  <si>
    <t>1000124011</t>
  </si>
  <si>
    <t>0054191507</t>
  </si>
  <si>
    <t>1000145815</t>
  </si>
  <si>
    <t>龙友福</t>
  </si>
  <si>
    <t>0054193383</t>
  </si>
  <si>
    <t>1000142270</t>
  </si>
  <si>
    <t>黄芳榷</t>
  </si>
  <si>
    <t>0054196708</t>
  </si>
  <si>
    <t>1000100741</t>
  </si>
  <si>
    <t>高照珠</t>
  </si>
  <si>
    <t>0054197045</t>
  </si>
  <si>
    <t>0111174767</t>
  </si>
  <si>
    <t>谢联红</t>
  </si>
  <si>
    <t>0054201448</t>
  </si>
  <si>
    <t>5011319007</t>
  </si>
  <si>
    <t>薛璧蕉</t>
  </si>
  <si>
    <t>0054201732</t>
  </si>
  <si>
    <t>1000144040</t>
  </si>
  <si>
    <t>陈晓玲</t>
  </si>
  <si>
    <t>0054201859</t>
  </si>
  <si>
    <t>1000144179</t>
  </si>
  <si>
    <t>铁朝仙</t>
  </si>
  <si>
    <t>0054202163</t>
  </si>
  <si>
    <t>1000142667</t>
  </si>
  <si>
    <t>付东芬</t>
  </si>
  <si>
    <t>0054202779</t>
  </si>
  <si>
    <t>1000054186</t>
  </si>
  <si>
    <t>张皓然</t>
  </si>
  <si>
    <t>0054203987</t>
  </si>
  <si>
    <t>0102278865</t>
  </si>
  <si>
    <t>郑瑶</t>
  </si>
  <si>
    <t>0054204597</t>
  </si>
  <si>
    <t>1000138572</t>
  </si>
  <si>
    <t>朱喜萍</t>
  </si>
  <si>
    <t>0054204738</t>
  </si>
  <si>
    <t>1000135997</t>
  </si>
  <si>
    <t>王鹏</t>
  </si>
  <si>
    <t>0054204833</t>
  </si>
  <si>
    <t>5011258975</t>
  </si>
  <si>
    <t>李春琼</t>
  </si>
  <si>
    <t>0054204898</t>
  </si>
  <si>
    <t>1000148895</t>
  </si>
  <si>
    <t>周平</t>
  </si>
  <si>
    <t>0054206140</t>
  </si>
  <si>
    <t>1000109368</t>
  </si>
  <si>
    <t>柏志军</t>
  </si>
  <si>
    <t>0054206206</t>
  </si>
  <si>
    <t>1000010126</t>
  </si>
  <si>
    <t>曹明燕</t>
  </si>
  <si>
    <t>0054206665</t>
  </si>
  <si>
    <t>1000114529</t>
  </si>
  <si>
    <t>李仁英</t>
  </si>
  <si>
    <t>0054207603</t>
  </si>
  <si>
    <t>1000148007</t>
  </si>
  <si>
    <t>黄兴香</t>
  </si>
  <si>
    <t>0054208890</t>
  </si>
  <si>
    <t>1000148515</t>
  </si>
  <si>
    <t>王云艳</t>
  </si>
  <si>
    <t>0054209746</t>
  </si>
  <si>
    <t>0103103036</t>
  </si>
  <si>
    <t>郭庆昌</t>
  </si>
  <si>
    <t>0054209834</t>
  </si>
  <si>
    <t>1000106575</t>
  </si>
  <si>
    <t>熊小巧</t>
  </si>
  <si>
    <t>0054209837</t>
  </si>
  <si>
    <t>1000145174</t>
  </si>
  <si>
    <t>李代成</t>
  </si>
  <si>
    <t>0054217693</t>
  </si>
  <si>
    <t>1000147452</t>
  </si>
  <si>
    <t>罗荣飞</t>
  </si>
  <si>
    <t>0054219421</t>
  </si>
  <si>
    <t>1000148781</t>
  </si>
  <si>
    <t>罗景怡</t>
  </si>
  <si>
    <t>0054234454</t>
  </si>
  <si>
    <t>1000146284</t>
  </si>
  <si>
    <t>陈明金</t>
  </si>
  <si>
    <t>0054243277</t>
  </si>
  <si>
    <t>1000149457</t>
  </si>
  <si>
    <t>李孟龙</t>
  </si>
  <si>
    <t>0054246540</t>
  </si>
  <si>
    <t>1000149556</t>
  </si>
  <si>
    <t>0054248148</t>
  </si>
  <si>
    <t>1000148619</t>
  </si>
  <si>
    <t>白涞中</t>
  </si>
  <si>
    <t>0054248461</t>
  </si>
  <si>
    <t>1000148638</t>
  </si>
  <si>
    <t>白健</t>
  </si>
  <si>
    <t>0054249749</t>
  </si>
  <si>
    <t>5014574456</t>
  </si>
  <si>
    <t>顾贤花</t>
  </si>
  <si>
    <t>0054251602</t>
  </si>
  <si>
    <t>1000146565</t>
  </si>
  <si>
    <t>张丽平</t>
  </si>
  <si>
    <t>0054255310</t>
  </si>
  <si>
    <t>1000147617</t>
  </si>
  <si>
    <t>刘红梅</t>
  </si>
  <si>
    <t>0054260276</t>
  </si>
  <si>
    <t>1000100603</t>
  </si>
  <si>
    <t>0054260406</t>
  </si>
  <si>
    <t>1000068972</t>
  </si>
  <si>
    <t>刘翔</t>
  </si>
  <si>
    <t>0054262059</t>
  </si>
  <si>
    <t>5323-2300269602</t>
  </si>
  <si>
    <t>张建芬</t>
  </si>
  <si>
    <t>0054282294</t>
  </si>
  <si>
    <t>1000150267</t>
  </si>
  <si>
    <t>杨德明</t>
  </si>
  <si>
    <t>0054284844</t>
  </si>
  <si>
    <t>1000146084</t>
  </si>
  <si>
    <t>0054285622</t>
  </si>
  <si>
    <t>1000103190</t>
  </si>
  <si>
    <t>李宏跃</t>
  </si>
  <si>
    <t>0054287108</t>
  </si>
  <si>
    <t>1000146504</t>
  </si>
  <si>
    <t>马艳梅</t>
  </si>
  <si>
    <t>0054290960</t>
  </si>
  <si>
    <t>0054291073</t>
  </si>
  <si>
    <t>1000146738</t>
  </si>
  <si>
    <t>沙国洪</t>
  </si>
  <si>
    <t>0054292976</t>
  </si>
  <si>
    <t>1000146276</t>
  </si>
  <si>
    <t>张爱分</t>
  </si>
  <si>
    <t>0054295001</t>
  </si>
  <si>
    <t>1000131123</t>
  </si>
  <si>
    <t>陈绍会</t>
  </si>
  <si>
    <t>0054295088</t>
  </si>
  <si>
    <t>1000104589</t>
  </si>
  <si>
    <t>杨翠芬</t>
  </si>
  <si>
    <t>0054295209</t>
  </si>
  <si>
    <t>1000136541</t>
  </si>
  <si>
    <t>邓书支</t>
  </si>
  <si>
    <t>0054295694</t>
  </si>
  <si>
    <t>1000143159</t>
  </si>
  <si>
    <t>陈永娥</t>
  </si>
  <si>
    <t>0054297080</t>
  </si>
  <si>
    <t>1000127640</t>
  </si>
  <si>
    <t>赵燕</t>
  </si>
  <si>
    <t>0054297275</t>
  </si>
  <si>
    <t>1000151055</t>
  </si>
  <si>
    <t>陈园慧</t>
  </si>
  <si>
    <t>0054297681</t>
  </si>
  <si>
    <t>1000138180</t>
  </si>
  <si>
    <t>0054298857</t>
  </si>
  <si>
    <t>1000150730</t>
  </si>
  <si>
    <t>周开松</t>
  </si>
  <si>
    <t>0054298868</t>
  </si>
  <si>
    <t>1000146596</t>
  </si>
  <si>
    <t>0054299245</t>
  </si>
  <si>
    <t>1000124904</t>
  </si>
  <si>
    <t>0054301356</t>
  </si>
  <si>
    <t>1000151006</t>
  </si>
  <si>
    <t>缪瑞琦</t>
  </si>
  <si>
    <t>0054302280</t>
  </si>
  <si>
    <t>1000150835</t>
  </si>
  <si>
    <t>薛秀鹏</t>
  </si>
  <si>
    <t>0054302349</t>
  </si>
  <si>
    <t>1000150329</t>
  </si>
  <si>
    <t>郎德美</t>
  </si>
  <si>
    <t>0054303451</t>
  </si>
  <si>
    <t>1000151389</t>
  </si>
  <si>
    <t>李奇东</t>
  </si>
  <si>
    <t>0054303493</t>
  </si>
  <si>
    <t>1000130844</t>
  </si>
  <si>
    <t>龚娟芬</t>
  </si>
  <si>
    <t>0054303778</t>
  </si>
  <si>
    <t>1000142937</t>
  </si>
  <si>
    <t>钱文红</t>
  </si>
  <si>
    <t>0054303884</t>
  </si>
  <si>
    <t>1000130750</t>
  </si>
  <si>
    <t>田小满</t>
  </si>
  <si>
    <t>0054304259</t>
  </si>
  <si>
    <t>5323-2300318874</t>
  </si>
  <si>
    <t>阿金凤</t>
  </si>
  <si>
    <t>0054304400</t>
  </si>
  <si>
    <t>1000150861</t>
  </si>
  <si>
    <t>陈明聪</t>
  </si>
  <si>
    <t>0054304805</t>
  </si>
  <si>
    <t>1000150748</t>
  </si>
  <si>
    <t>曾春江</t>
  </si>
  <si>
    <t>0054305768</t>
  </si>
  <si>
    <t>1000123327</t>
  </si>
  <si>
    <t>0054306137</t>
  </si>
  <si>
    <t>1000137195</t>
  </si>
  <si>
    <t>吴忠惠</t>
  </si>
  <si>
    <t>0054306688</t>
  </si>
  <si>
    <t>1000150456</t>
  </si>
  <si>
    <t>谭化莲</t>
  </si>
  <si>
    <t>0054307858</t>
  </si>
  <si>
    <t>1000150914</t>
  </si>
  <si>
    <t>苏丽华</t>
  </si>
  <si>
    <t>0054308178</t>
  </si>
  <si>
    <t>5325-5250131906</t>
  </si>
  <si>
    <t>0054312732</t>
  </si>
  <si>
    <t>1000150884</t>
  </si>
  <si>
    <t>杨紫润</t>
  </si>
  <si>
    <t>0054313760</t>
  </si>
  <si>
    <t>1000140093</t>
  </si>
  <si>
    <t>0054314959</t>
  </si>
  <si>
    <t>1000088132</t>
  </si>
  <si>
    <t>李荣</t>
  </si>
  <si>
    <t>0054316775</t>
  </si>
  <si>
    <t>5011650754</t>
  </si>
  <si>
    <t>张志香</t>
  </si>
  <si>
    <t>0054317517</t>
  </si>
  <si>
    <t>1000151940</t>
  </si>
  <si>
    <t>刘凡</t>
  </si>
  <si>
    <t>0054321069</t>
  </si>
  <si>
    <t>1000110662</t>
  </si>
  <si>
    <t>何遇秋</t>
  </si>
  <si>
    <t>0054326719</t>
  </si>
  <si>
    <t>1000045694</t>
  </si>
  <si>
    <t>谭传芬</t>
  </si>
  <si>
    <t>0054329078</t>
  </si>
  <si>
    <t>1000077576</t>
  </si>
  <si>
    <t>张爱梅</t>
  </si>
  <si>
    <t>0054330923</t>
  </si>
  <si>
    <t>1000151035</t>
  </si>
  <si>
    <t>杨晶</t>
  </si>
  <si>
    <t>0054331493</t>
  </si>
  <si>
    <t>1000050923</t>
  </si>
  <si>
    <t>0054331718</t>
  </si>
  <si>
    <t>1000121130</t>
  </si>
  <si>
    <t>朱晓爽</t>
  </si>
  <si>
    <t>0054333866</t>
  </si>
  <si>
    <t>1000150255</t>
  </si>
  <si>
    <t>0054334097</t>
  </si>
  <si>
    <t>1000149156</t>
  </si>
  <si>
    <t>0054334184</t>
  </si>
  <si>
    <t>1000146998</t>
  </si>
  <si>
    <t>尹晓雷</t>
  </si>
  <si>
    <t>0054336572</t>
  </si>
  <si>
    <t>1000009877</t>
  </si>
  <si>
    <t>郭金莲</t>
  </si>
  <si>
    <t>0054336920</t>
  </si>
  <si>
    <t>1000151288</t>
  </si>
  <si>
    <t>0054337180</t>
  </si>
  <si>
    <t>1000152009</t>
  </si>
  <si>
    <t>封克忠</t>
  </si>
  <si>
    <t>0054337585</t>
  </si>
  <si>
    <t>1000134985</t>
  </si>
  <si>
    <t>俸欣怡</t>
  </si>
  <si>
    <t>0054342420</t>
  </si>
  <si>
    <t>1000106228</t>
  </si>
  <si>
    <t>陈四琼</t>
  </si>
  <si>
    <t>0054350995</t>
  </si>
  <si>
    <t>1000151745</t>
  </si>
  <si>
    <t>周济</t>
  </si>
  <si>
    <t>0054352908</t>
  </si>
  <si>
    <t>1000151749</t>
  </si>
  <si>
    <t>周婕妤</t>
  </si>
  <si>
    <t>0054353817</t>
  </si>
  <si>
    <t>1000131831</t>
  </si>
  <si>
    <t>0054363372</t>
  </si>
  <si>
    <t>1000145012</t>
  </si>
  <si>
    <t>王中林</t>
  </si>
  <si>
    <t>0054364076</t>
  </si>
  <si>
    <t>1000122249</t>
  </si>
  <si>
    <t>尹桂松</t>
  </si>
  <si>
    <t>0054364263</t>
  </si>
  <si>
    <t>1000151910</t>
  </si>
  <si>
    <t>向昱霏</t>
  </si>
  <si>
    <t>0054364863</t>
  </si>
  <si>
    <t>0154031295</t>
  </si>
  <si>
    <t>马琳玲</t>
  </si>
  <si>
    <t>0054364859</t>
  </si>
  <si>
    <t>0054365846</t>
  </si>
  <si>
    <t>0112339536</t>
  </si>
  <si>
    <t>杨超</t>
  </si>
  <si>
    <t>0054367581</t>
  </si>
  <si>
    <t>1000148300</t>
  </si>
  <si>
    <t>0054368054</t>
  </si>
  <si>
    <t>0054368792</t>
  </si>
  <si>
    <t>5328-2822003028</t>
  </si>
  <si>
    <t>范燕茗</t>
  </si>
  <si>
    <t>0054369821</t>
  </si>
  <si>
    <t>1000151868</t>
  </si>
  <si>
    <t>李显滔</t>
  </si>
  <si>
    <t>0054369969</t>
  </si>
  <si>
    <t>1000149388</t>
  </si>
  <si>
    <t>胡存莲</t>
  </si>
  <si>
    <t>0054370501</t>
  </si>
  <si>
    <t>5307-0701017670</t>
  </si>
  <si>
    <t>罗玉美</t>
  </si>
  <si>
    <t>0054370882</t>
  </si>
  <si>
    <t>1000150715</t>
  </si>
  <si>
    <t>周光学</t>
  </si>
  <si>
    <t>0054371818</t>
  </si>
  <si>
    <t>5307-0723006959</t>
  </si>
  <si>
    <t>王钰</t>
  </si>
  <si>
    <t>0054374460</t>
  </si>
  <si>
    <t>1000152122</t>
  </si>
  <si>
    <t>余德保</t>
  </si>
  <si>
    <t>0054375931</t>
  </si>
  <si>
    <t>1000152936</t>
  </si>
  <si>
    <t>岳昆</t>
  </si>
  <si>
    <t>0054376305</t>
  </si>
  <si>
    <t>1000133599</t>
  </si>
  <si>
    <t>胡晓</t>
  </si>
  <si>
    <t>0054378121</t>
  </si>
  <si>
    <t>1000146458</t>
  </si>
  <si>
    <t>沈义杰</t>
  </si>
  <si>
    <t>0054386201</t>
  </si>
  <si>
    <t>1000147841</t>
  </si>
  <si>
    <t>梅书立</t>
  </si>
  <si>
    <t>0054388821</t>
  </si>
  <si>
    <t>1000152937</t>
  </si>
  <si>
    <t>杨芳</t>
  </si>
  <si>
    <t>0054392830</t>
  </si>
  <si>
    <t>5325-2527010063</t>
  </si>
  <si>
    <t>刘永芬</t>
  </si>
  <si>
    <t>0054416176</t>
  </si>
  <si>
    <t>1000152985</t>
  </si>
  <si>
    <t>0054421059</t>
  </si>
  <si>
    <t>1000142707</t>
  </si>
  <si>
    <t>邱天文</t>
  </si>
  <si>
    <t>0054421098</t>
  </si>
  <si>
    <t>5333-3325006774</t>
  </si>
  <si>
    <t>李丽松</t>
  </si>
  <si>
    <t>0054421810</t>
  </si>
  <si>
    <t>1000141117</t>
  </si>
  <si>
    <t>凌方平</t>
  </si>
  <si>
    <t>0054425643</t>
  </si>
  <si>
    <t>0101114415</t>
  </si>
  <si>
    <t>鲁晓婷</t>
  </si>
  <si>
    <t>0054425769</t>
  </si>
  <si>
    <t>1000153463</t>
  </si>
  <si>
    <t>0054429663</t>
  </si>
  <si>
    <t>1000032097</t>
  </si>
  <si>
    <t>邹丽</t>
  </si>
  <si>
    <t>0054431032</t>
  </si>
  <si>
    <t>0103375385</t>
  </si>
  <si>
    <t>王宝琪</t>
  </si>
  <si>
    <t>0054432775</t>
  </si>
  <si>
    <t>1000126756</t>
  </si>
  <si>
    <t>卢秋玲</t>
  </si>
  <si>
    <t>0054433243</t>
  </si>
  <si>
    <t>1000154189</t>
  </si>
  <si>
    <t>陈凤梅</t>
  </si>
  <si>
    <t>0054433297</t>
  </si>
  <si>
    <t>1000148296</t>
  </si>
  <si>
    <t>余勇</t>
  </si>
  <si>
    <t>0054433407</t>
  </si>
  <si>
    <t>1000123140</t>
  </si>
  <si>
    <t>韦功美</t>
  </si>
  <si>
    <t>0054434099</t>
  </si>
  <si>
    <t>1000006474</t>
  </si>
  <si>
    <t>马思琪</t>
  </si>
  <si>
    <t>0054434279</t>
  </si>
  <si>
    <t>1000154370</t>
  </si>
  <si>
    <t>张正安</t>
  </si>
  <si>
    <t>0054434440</t>
  </si>
  <si>
    <t>5307-0721006830</t>
  </si>
  <si>
    <t>木瑛</t>
  </si>
  <si>
    <t>0054434851</t>
  </si>
  <si>
    <t>1000134635</t>
  </si>
  <si>
    <t>周兴妹</t>
  </si>
  <si>
    <t>0054434980</t>
  </si>
  <si>
    <t>1000153389</t>
  </si>
  <si>
    <t>楼鑫嘉成</t>
  </si>
  <si>
    <t>0054435342</t>
  </si>
  <si>
    <t>1000154102</t>
  </si>
  <si>
    <t>0054436070</t>
  </si>
  <si>
    <t>1000151387</t>
  </si>
  <si>
    <t>龚自帮</t>
  </si>
  <si>
    <t>0054436609</t>
  </si>
  <si>
    <t>1000153842</t>
  </si>
  <si>
    <t>吕薇</t>
  </si>
  <si>
    <t>0054438315</t>
  </si>
  <si>
    <t>1000115364</t>
  </si>
  <si>
    <t>杨萍</t>
  </si>
  <si>
    <t>0054438458</t>
  </si>
  <si>
    <t>5327-2725002587</t>
  </si>
  <si>
    <t>纪琼</t>
  </si>
  <si>
    <t>0054438608</t>
  </si>
  <si>
    <t>1000154545</t>
  </si>
  <si>
    <t>孙昆霞</t>
  </si>
  <si>
    <t>0054438909</t>
  </si>
  <si>
    <t>1000080139</t>
  </si>
  <si>
    <t>0054439197</t>
  </si>
  <si>
    <t>1000088011</t>
  </si>
  <si>
    <t>彭峰</t>
  </si>
  <si>
    <t>自助机招商039</t>
  </si>
  <si>
    <t>0054440175</t>
  </si>
  <si>
    <t>1000154366</t>
  </si>
  <si>
    <t>0054440420</t>
  </si>
  <si>
    <t>1000154060</t>
  </si>
  <si>
    <t>0054440576</t>
  </si>
  <si>
    <t>1000154447</t>
  </si>
  <si>
    <t>0054441491</t>
  </si>
  <si>
    <t>1000090811</t>
  </si>
  <si>
    <t>0054442156</t>
  </si>
  <si>
    <t>1000153898</t>
  </si>
  <si>
    <t>赵振光</t>
  </si>
  <si>
    <t>0054443829</t>
  </si>
  <si>
    <t>1000120667</t>
  </si>
  <si>
    <t>0054445987</t>
  </si>
  <si>
    <t>1000154057</t>
  </si>
  <si>
    <t>郑友兵</t>
  </si>
  <si>
    <t>0054446513</t>
  </si>
  <si>
    <t>0153040623</t>
  </si>
  <si>
    <t>潘洋</t>
  </si>
  <si>
    <t>0054448096</t>
  </si>
  <si>
    <t>1000153748</t>
  </si>
  <si>
    <t>陈冠妤</t>
  </si>
  <si>
    <t>0054448962</t>
  </si>
  <si>
    <t>1000154001</t>
  </si>
  <si>
    <t>庄文平</t>
  </si>
  <si>
    <t>0054449277</t>
  </si>
  <si>
    <t>1000080348</t>
  </si>
  <si>
    <t>李兵</t>
  </si>
  <si>
    <t>0054449440</t>
  </si>
  <si>
    <t>1000155075</t>
  </si>
  <si>
    <t>杜洋</t>
  </si>
  <si>
    <t>0054449700</t>
  </si>
  <si>
    <t>1000153740</t>
  </si>
  <si>
    <t>谢鹤蓉</t>
  </si>
  <si>
    <t>0054450393</t>
  </si>
  <si>
    <t>1000154361</t>
  </si>
  <si>
    <t>许树美</t>
  </si>
  <si>
    <t>0054451918</t>
  </si>
  <si>
    <t>1000153580</t>
  </si>
  <si>
    <t>龚捌秀</t>
  </si>
  <si>
    <t>0054454221</t>
  </si>
  <si>
    <t>1000145340</t>
  </si>
  <si>
    <t>郎群梅</t>
  </si>
  <si>
    <t>0054457227</t>
  </si>
  <si>
    <t>0102607056</t>
  </si>
  <si>
    <t>李金星</t>
  </si>
  <si>
    <t>0054463980</t>
  </si>
  <si>
    <t>0054471190</t>
  </si>
  <si>
    <t>1000153985</t>
  </si>
  <si>
    <t>耿常娥</t>
  </si>
  <si>
    <t>0054477485</t>
  </si>
  <si>
    <t>1000114595</t>
  </si>
  <si>
    <t>林涛顺</t>
  </si>
  <si>
    <t>0054481190</t>
  </si>
  <si>
    <t>1000153172</t>
  </si>
  <si>
    <t>高长琴</t>
  </si>
  <si>
    <t>0054482580</t>
  </si>
  <si>
    <t>1000103622</t>
  </si>
  <si>
    <t>马所芬</t>
  </si>
  <si>
    <t>0054483194</t>
  </si>
  <si>
    <t>1000150137</t>
  </si>
  <si>
    <t>李会梅</t>
  </si>
  <si>
    <t>0054486817</t>
  </si>
  <si>
    <t>1000106957</t>
  </si>
  <si>
    <t>张开红</t>
  </si>
  <si>
    <t>0054487034</t>
  </si>
  <si>
    <t>1000029355</t>
  </si>
  <si>
    <t>胡平艳</t>
  </si>
  <si>
    <t>0054487140</t>
  </si>
  <si>
    <t>0054487289</t>
  </si>
  <si>
    <t>1000153444</t>
  </si>
  <si>
    <t>陈文毅</t>
  </si>
  <si>
    <t>0054487474</t>
  </si>
  <si>
    <t>1000136933</t>
  </si>
  <si>
    <t>0054489635</t>
  </si>
  <si>
    <t>5306-0627030111</t>
  </si>
  <si>
    <t>赵琼</t>
  </si>
  <si>
    <t>0054490999</t>
  </si>
  <si>
    <t>1000008634</t>
  </si>
  <si>
    <t>0054492979</t>
  </si>
  <si>
    <t>1000153005</t>
  </si>
  <si>
    <t>0054494038</t>
  </si>
  <si>
    <t>1000138239</t>
  </si>
  <si>
    <t>狄淑芹</t>
  </si>
  <si>
    <t>0054494094</t>
  </si>
  <si>
    <t>1000139813</t>
  </si>
  <si>
    <t>史琼蔚</t>
  </si>
  <si>
    <t>0054499350</t>
  </si>
  <si>
    <t>1000129725</t>
  </si>
  <si>
    <t>陈道熙</t>
  </si>
  <si>
    <t>0054500330</t>
  </si>
  <si>
    <t>1000114570</t>
  </si>
  <si>
    <t>谢琴</t>
  </si>
  <si>
    <t>0054501256</t>
  </si>
  <si>
    <t>1000149378</t>
  </si>
  <si>
    <t>李会春</t>
  </si>
  <si>
    <t>0054502385</t>
  </si>
  <si>
    <t>5013529685</t>
  </si>
  <si>
    <t>0054503316</t>
  </si>
  <si>
    <t>1000142104</t>
  </si>
  <si>
    <t>杜丽萍</t>
  </si>
  <si>
    <t>0054508912</t>
  </si>
  <si>
    <t>1000155592</t>
  </si>
  <si>
    <t>张曹科威</t>
  </si>
  <si>
    <t>0054513428</t>
  </si>
  <si>
    <t>1000153821</t>
  </si>
  <si>
    <t>何萍</t>
  </si>
  <si>
    <t>0054517821</t>
  </si>
  <si>
    <t>1000137824</t>
  </si>
  <si>
    <t>范芝美</t>
  </si>
  <si>
    <t>0054517882</t>
  </si>
  <si>
    <t>1000143433</t>
  </si>
  <si>
    <t>张建芳</t>
  </si>
  <si>
    <t>0054518220</t>
  </si>
  <si>
    <t>1000143938</t>
  </si>
  <si>
    <t>王丽平</t>
  </si>
  <si>
    <t>0054518558</t>
  </si>
  <si>
    <t>1000154331</t>
  </si>
  <si>
    <t>0054519075</t>
  </si>
  <si>
    <t>1000147666</t>
  </si>
  <si>
    <t>王开元</t>
  </si>
  <si>
    <t>0054519295</t>
  </si>
  <si>
    <t>1000065222</t>
  </si>
  <si>
    <t>余国敏</t>
  </si>
  <si>
    <t>0054519396</t>
  </si>
  <si>
    <t>1000064432</t>
  </si>
  <si>
    <t>0054522574</t>
  </si>
  <si>
    <t>1000153854</t>
  </si>
  <si>
    <t>罗传芳</t>
  </si>
  <si>
    <t>0054522951</t>
  </si>
  <si>
    <t>1000150613</t>
  </si>
  <si>
    <t>王明华</t>
  </si>
  <si>
    <t>0054525305</t>
  </si>
  <si>
    <t>1000118970</t>
  </si>
  <si>
    <t>许贤英</t>
  </si>
  <si>
    <t>0054526905</t>
  </si>
  <si>
    <t>1000039803</t>
  </si>
  <si>
    <t>罗洪论</t>
  </si>
  <si>
    <t>0054527577</t>
  </si>
  <si>
    <t>1000156015</t>
  </si>
  <si>
    <t>吴亮君</t>
  </si>
  <si>
    <t>0054530722</t>
  </si>
  <si>
    <t>1000155211</t>
  </si>
  <si>
    <t>李琼娥</t>
  </si>
  <si>
    <t>0054530942</t>
  </si>
  <si>
    <t>1000155426</t>
  </si>
  <si>
    <t>钱玲</t>
  </si>
  <si>
    <t>0054536449</t>
  </si>
  <si>
    <t>1000138037</t>
  </si>
  <si>
    <t>马宇慧</t>
  </si>
  <si>
    <t>0054536556</t>
  </si>
  <si>
    <t>0054536690</t>
  </si>
  <si>
    <t>1000111577</t>
  </si>
  <si>
    <t>陈云梅</t>
  </si>
  <si>
    <t>0054538961</t>
  </si>
  <si>
    <t>1000131130</t>
  </si>
  <si>
    <t>严淑平</t>
  </si>
  <si>
    <t>0054549188</t>
  </si>
  <si>
    <t>1000156192</t>
  </si>
  <si>
    <t>祝浩浩</t>
  </si>
  <si>
    <t>0054551188</t>
  </si>
  <si>
    <t>1000139580</t>
  </si>
  <si>
    <t>饶应菊</t>
  </si>
  <si>
    <t>0054553036</t>
  </si>
  <si>
    <t>1000156953</t>
  </si>
  <si>
    <t>刘成</t>
  </si>
  <si>
    <t>0054554541</t>
  </si>
  <si>
    <t>1000150394</t>
  </si>
  <si>
    <t>李劲妍</t>
  </si>
  <si>
    <t>0054557079</t>
  </si>
  <si>
    <t>1000156361</t>
  </si>
  <si>
    <t>陈建昌</t>
  </si>
  <si>
    <t>0054558197</t>
  </si>
  <si>
    <t>1000157351</t>
  </si>
  <si>
    <t>0054559048</t>
  </si>
  <si>
    <t>1000030629</t>
  </si>
  <si>
    <t>0054559701</t>
  </si>
  <si>
    <t>0054562551</t>
  </si>
  <si>
    <t>1000147001</t>
  </si>
  <si>
    <t>李蕊</t>
  </si>
  <si>
    <t>0054563141</t>
  </si>
  <si>
    <t>1000138229</t>
  </si>
  <si>
    <t>钟萍</t>
  </si>
  <si>
    <t>0054563190</t>
  </si>
  <si>
    <t>1000026950</t>
  </si>
  <si>
    <t>张惠</t>
  </si>
  <si>
    <t>0054563199</t>
  </si>
  <si>
    <t>1000137278</t>
  </si>
  <si>
    <t>柴建英</t>
  </si>
  <si>
    <t>0054563411</t>
  </si>
  <si>
    <t>1000155763</t>
  </si>
  <si>
    <t>李章艳</t>
  </si>
  <si>
    <t>0054566233</t>
  </si>
  <si>
    <t>1000015728</t>
  </si>
  <si>
    <t>张洋</t>
  </si>
  <si>
    <t>0054571479</t>
  </si>
  <si>
    <t>0103112420</t>
  </si>
  <si>
    <t>何明</t>
  </si>
  <si>
    <t>0054573452</t>
  </si>
  <si>
    <t>0102340383</t>
  </si>
  <si>
    <t>何俊涛</t>
  </si>
  <si>
    <t>0054601373</t>
  </si>
  <si>
    <t>1000140601</t>
  </si>
  <si>
    <t>0054605264</t>
  </si>
  <si>
    <t>1000152118</t>
  </si>
  <si>
    <t>0054608958</t>
  </si>
  <si>
    <t>1000156572</t>
  </si>
  <si>
    <t>闻丽艳</t>
  </si>
  <si>
    <t>0054609299</t>
  </si>
  <si>
    <t>1000157855</t>
  </si>
  <si>
    <t>忽春仿</t>
  </si>
  <si>
    <t>0054609770</t>
  </si>
  <si>
    <t>1000091546</t>
  </si>
  <si>
    <t>0054611993</t>
  </si>
  <si>
    <t>1000076169</t>
  </si>
  <si>
    <t>陈艳琴</t>
  </si>
  <si>
    <t>0054612340</t>
  </si>
  <si>
    <t>1000156626</t>
  </si>
  <si>
    <t>刘礼明</t>
  </si>
  <si>
    <t>0054612903</t>
  </si>
  <si>
    <t>1000157930</t>
  </si>
  <si>
    <t>孙志强</t>
  </si>
  <si>
    <t>0054613594</t>
  </si>
  <si>
    <t>1000156574</t>
  </si>
  <si>
    <t>陈法超</t>
  </si>
  <si>
    <t>0054613906</t>
  </si>
  <si>
    <t>1000157449</t>
  </si>
  <si>
    <t>王郡</t>
  </si>
  <si>
    <t>0054615320</t>
  </si>
  <si>
    <t>1000134044</t>
  </si>
  <si>
    <t>王艳萍</t>
  </si>
  <si>
    <t>0054618104</t>
  </si>
  <si>
    <t>1000157116</t>
  </si>
  <si>
    <t>毕欣怡</t>
  </si>
  <si>
    <t>0054620166</t>
  </si>
  <si>
    <t>1000016688</t>
  </si>
  <si>
    <t>邵华</t>
  </si>
  <si>
    <t>0054627889</t>
  </si>
  <si>
    <t>1000157605</t>
  </si>
  <si>
    <t>张艳秋</t>
  </si>
  <si>
    <t>0054638313</t>
  </si>
  <si>
    <t>1000091872</t>
  </si>
  <si>
    <t>聂晓梅</t>
  </si>
  <si>
    <t>0054646361</t>
  </si>
  <si>
    <t>1000157337</t>
  </si>
  <si>
    <t>李尤禹</t>
  </si>
  <si>
    <t>0054646667</t>
  </si>
  <si>
    <t>1000156349</t>
  </si>
  <si>
    <t>张梅</t>
  </si>
  <si>
    <t>0054646715</t>
  </si>
  <si>
    <t>0054648821</t>
  </si>
  <si>
    <t>1000130927</t>
  </si>
  <si>
    <t>郑睦春</t>
  </si>
  <si>
    <t>0054654716</t>
  </si>
  <si>
    <t>1000158277</t>
  </si>
  <si>
    <t>李佳</t>
  </si>
  <si>
    <t>0054655133</t>
  </si>
  <si>
    <t>1000156357</t>
  </si>
  <si>
    <t>宋斌</t>
  </si>
  <si>
    <t>0054656328</t>
  </si>
  <si>
    <t>1000156714</t>
  </si>
  <si>
    <t>阮明林</t>
  </si>
  <si>
    <t>0054656365</t>
  </si>
  <si>
    <t>1000146236</t>
  </si>
  <si>
    <t>赵飞</t>
  </si>
  <si>
    <t>0054656681</t>
  </si>
  <si>
    <t>1000115030</t>
  </si>
  <si>
    <t>向树红</t>
  </si>
  <si>
    <t>0054657135</t>
  </si>
  <si>
    <t>1000155195</t>
  </si>
  <si>
    <t>官云焕</t>
  </si>
  <si>
    <t>0054657233</t>
  </si>
  <si>
    <t>1000154773</t>
  </si>
  <si>
    <t>赵秋丽</t>
  </si>
  <si>
    <t>0054657268</t>
  </si>
  <si>
    <t>0054666335</t>
  </si>
  <si>
    <t>1000147410</t>
  </si>
  <si>
    <t>0054674066</t>
  </si>
  <si>
    <t>1000158494</t>
  </si>
  <si>
    <t>罗永苹</t>
  </si>
  <si>
    <t>0054680090</t>
  </si>
  <si>
    <t>1000150605</t>
  </si>
  <si>
    <t>王绍金</t>
  </si>
  <si>
    <t>0054681940</t>
  </si>
  <si>
    <t>0054684746</t>
  </si>
  <si>
    <t>1000115835</t>
  </si>
  <si>
    <t>陈柳</t>
  </si>
  <si>
    <t>0054685225</t>
  </si>
  <si>
    <t>1000158219</t>
  </si>
  <si>
    <t>施华</t>
  </si>
  <si>
    <t>0054686538</t>
  </si>
  <si>
    <t>1000158474</t>
  </si>
  <si>
    <t>胡林梦</t>
  </si>
  <si>
    <t>0054690103</t>
  </si>
  <si>
    <t>1000156702</t>
  </si>
  <si>
    <t>张明龙</t>
  </si>
  <si>
    <t>0054690225</t>
  </si>
  <si>
    <t>1000146769</t>
  </si>
  <si>
    <t>董玉光</t>
  </si>
  <si>
    <t>0054690717</t>
  </si>
  <si>
    <t>1000158415</t>
  </si>
  <si>
    <t>0054691333</t>
  </si>
  <si>
    <t>0103211552</t>
  </si>
  <si>
    <t>洪斌</t>
  </si>
  <si>
    <t>0054692014</t>
  </si>
  <si>
    <t>1000134883</t>
  </si>
  <si>
    <t>0054692064</t>
  </si>
  <si>
    <t>0054692516</t>
  </si>
  <si>
    <t>1000153901</t>
  </si>
  <si>
    <t>李丁</t>
  </si>
  <si>
    <t>0054694192</t>
  </si>
  <si>
    <t>1000152902</t>
  </si>
  <si>
    <t>谭年德</t>
  </si>
  <si>
    <t>0054694203</t>
  </si>
  <si>
    <t>5300-0000789446</t>
  </si>
  <si>
    <t>黄枭</t>
  </si>
  <si>
    <t>0054694495</t>
  </si>
  <si>
    <t>1000158623</t>
  </si>
  <si>
    <t>施运蕊</t>
  </si>
  <si>
    <t>0054695912</t>
  </si>
  <si>
    <t>1000158185</t>
  </si>
  <si>
    <t>周永江</t>
  </si>
  <si>
    <t>0054697094</t>
  </si>
  <si>
    <t>1000130901</t>
  </si>
  <si>
    <t>熊佳丽</t>
  </si>
  <si>
    <t>0054698061</t>
  </si>
  <si>
    <t>1000156576</t>
  </si>
  <si>
    <t>朱月莹</t>
  </si>
  <si>
    <t>0054698622</t>
  </si>
  <si>
    <t>5010472460</t>
  </si>
  <si>
    <t>姜艳</t>
  </si>
  <si>
    <t>0054703240</t>
  </si>
  <si>
    <t>5013408321</t>
  </si>
  <si>
    <t>杨维左</t>
  </si>
  <si>
    <t>0054709386</t>
  </si>
  <si>
    <t>1000158817</t>
  </si>
  <si>
    <t>董诗明</t>
  </si>
  <si>
    <t>0054709445</t>
  </si>
  <si>
    <t>0054709486</t>
  </si>
  <si>
    <t>0054709767</t>
  </si>
  <si>
    <t>0054709787</t>
  </si>
  <si>
    <t>0054713295</t>
  </si>
  <si>
    <t>0054713306</t>
  </si>
  <si>
    <t>0054713331</t>
  </si>
  <si>
    <t>0054724931</t>
  </si>
  <si>
    <t>5334-3421005467</t>
  </si>
  <si>
    <t>张翔</t>
  </si>
  <si>
    <t>0054725720</t>
  </si>
  <si>
    <t>1000159007</t>
  </si>
  <si>
    <t>夏丽芳</t>
  </si>
  <si>
    <t>0054726749</t>
  </si>
  <si>
    <t>1000155121</t>
  </si>
  <si>
    <t>胡兰</t>
  </si>
  <si>
    <t>0054732313</t>
  </si>
  <si>
    <t>1000159427</t>
  </si>
  <si>
    <t>黄琨轴</t>
  </si>
  <si>
    <t>0054732925</t>
  </si>
  <si>
    <t>5306-0602012637</t>
  </si>
  <si>
    <t>0054733062</t>
  </si>
  <si>
    <t>1000159496</t>
  </si>
  <si>
    <t>施丽</t>
  </si>
  <si>
    <t>0054734835</t>
  </si>
  <si>
    <t>5010613308</t>
  </si>
  <si>
    <t>万雪梅</t>
  </si>
  <si>
    <t>0054734929</t>
  </si>
  <si>
    <t>0054734943</t>
  </si>
  <si>
    <t>0054734952</t>
  </si>
  <si>
    <t>0054735593</t>
  </si>
  <si>
    <t>1000155002</t>
  </si>
  <si>
    <t>敖竹花</t>
  </si>
  <si>
    <t>0054736218</t>
  </si>
  <si>
    <t>1000154719</t>
  </si>
  <si>
    <t>刘红艳</t>
  </si>
  <si>
    <t>0054736739</t>
  </si>
  <si>
    <t>1000157728</t>
  </si>
  <si>
    <t>孔垂雨</t>
  </si>
  <si>
    <t>0054737253</t>
  </si>
  <si>
    <t>1000155860</t>
  </si>
  <si>
    <t>李梦蝶</t>
  </si>
  <si>
    <t>0054737840</t>
  </si>
  <si>
    <t>0111109945</t>
  </si>
  <si>
    <t>朱海燕</t>
  </si>
  <si>
    <t>0054739073</t>
  </si>
  <si>
    <t>1000158724</t>
  </si>
  <si>
    <t>顾尚飞</t>
  </si>
  <si>
    <t>0054739076</t>
  </si>
  <si>
    <t>0054742013</t>
  </si>
  <si>
    <t>5014337193</t>
  </si>
  <si>
    <t>徐松</t>
  </si>
  <si>
    <t>0054742413</t>
  </si>
  <si>
    <t>1000116372</t>
  </si>
  <si>
    <t>张兴燕</t>
  </si>
  <si>
    <t>0054743268</t>
  </si>
  <si>
    <t>1000159812</t>
  </si>
  <si>
    <t>刘翠玉</t>
  </si>
  <si>
    <t>0054743277</t>
  </si>
  <si>
    <t>5011109881</t>
  </si>
  <si>
    <t>李清</t>
  </si>
  <si>
    <t>0054743327</t>
  </si>
  <si>
    <t>1000031156</t>
  </si>
  <si>
    <t>蒋梦婕</t>
  </si>
  <si>
    <t>0054744461</t>
  </si>
  <si>
    <t>1000159694</t>
  </si>
  <si>
    <t>王永珍</t>
  </si>
  <si>
    <t>0054746198</t>
  </si>
  <si>
    <t>1000130869</t>
  </si>
  <si>
    <t>董远芬</t>
  </si>
  <si>
    <t>0054746883</t>
  </si>
  <si>
    <t>0054747776</t>
  </si>
  <si>
    <t>1000153941</t>
  </si>
  <si>
    <t>代云仙</t>
  </si>
  <si>
    <t>0054748127</t>
  </si>
  <si>
    <t>1000154452</t>
  </si>
  <si>
    <t>宋建飞</t>
  </si>
  <si>
    <t>0054763498</t>
  </si>
  <si>
    <t>0054763621</t>
  </si>
  <si>
    <t>0054764865</t>
  </si>
  <si>
    <t>1000122884</t>
  </si>
  <si>
    <t>王琪</t>
  </si>
  <si>
    <t>0054764982</t>
  </si>
  <si>
    <t>5323-2300313655</t>
  </si>
  <si>
    <t>李树林</t>
  </si>
  <si>
    <t>0054766598</t>
  </si>
  <si>
    <t>1000058097</t>
  </si>
  <si>
    <t>王海英</t>
  </si>
  <si>
    <t>0054766607</t>
  </si>
  <si>
    <t>1000149862</t>
  </si>
  <si>
    <t>冯贵祥</t>
  </si>
  <si>
    <t>0054782959</t>
  </si>
  <si>
    <t>1000161334</t>
  </si>
  <si>
    <t>赵梓琪</t>
  </si>
  <si>
    <t>0054787286</t>
  </si>
  <si>
    <t>1000161598</t>
  </si>
  <si>
    <t>和文贞</t>
  </si>
  <si>
    <t>0054787304</t>
  </si>
  <si>
    <t>1000161608</t>
  </si>
  <si>
    <t>杨立新</t>
  </si>
  <si>
    <t>0054787445</t>
  </si>
  <si>
    <t>1000133688</t>
  </si>
  <si>
    <t>赵强</t>
  </si>
  <si>
    <t>0054789313</t>
  </si>
  <si>
    <t>1000109179</t>
  </si>
  <si>
    <t>周国琼</t>
  </si>
  <si>
    <t>0054794441</t>
  </si>
  <si>
    <t>1000161955</t>
  </si>
  <si>
    <t>0054794575</t>
  </si>
  <si>
    <t>1000162063</t>
  </si>
  <si>
    <t>包婷</t>
  </si>
  <si>
    <t>0054795230</t>
  </si>
  <si>
    <t>1000162975</t>
  </si>
  <si>
    <t>郭辉</t>
  </si>
  <si>
    <t>0054795258</t>
  </si>
  <si>
    <t>1000159652</t>
  </si>
  <si>
    <t>何文浩</t>
  </si>
  <si>
    <t>0054800322</t>
  </si>
  <si>
    <t>1000155677</t>
  </si>
  <si>
    <t>徐文华</t>
  </si>
  <si>
    <t>0054800551</t>
  </si>
  <si>
    <t>1000105768</t>
  </si>
  <si>
    <t>起润存</t>
  </si>
  <si>
    <t>0054805493</t>
  </si>
  <si>
    <t>1000161980</t>
  </si>
  <si>
    <t>0054806000</t>
  </si>
  <si>
    <t>1000161958</t>
  </si>
  <si>
    <t>0054806392</t>
  </si>
  <si>
    <t>1000160851</t>
  </si>
  <si>
    <t>贺德万</t>
  </si>
  <si>
    <t>0054807280</t>
  </si>
  <si>
    <t>1000162589</t>
  </si>
  <si>
    <t>0054807383</t>
  </si>
  <si>
    <t>1000162979</t>
  </si>
  <si>
    <t>贺珍琼</t>
  </si>
  <si>
    <t>0054807644</t>
  </si>
  <si>
    <t>0113388300</t>
  </si>
  <si>
    <t>邓屏</t>
  </si>
  <si>
    <t>0054808079</t>
  </si>
  <si>
    <t>1000161862</t>
  </si>
  <si>
    <t>韩文梅</t>
  </si>
  <si>
    <t>0054808299</t>
  </si>
  <si>
    <t>1000048793</t>
  </si>
  <si>
    <t>赵思磊</t>
  </si>
  <si>
    <t>0054808572</t>
  </si>
  <si>
    <t>1000162035</t>
  </si>
  <si>
    <t>曹国睿</t>
  </si>
  <si>
    <t>0054810325</t>
  </si>
  <si>
    <t>1000101160</t>
  </si>
  <si>
    <t>詹利雄</t>
  </si>
  <si>
    <t>0054810602</t>
  </si>
  <si>
    <t>1000138601</t>
  </si>
  <si>
    <t>王加富</t>
  </si>
  <si>
    <t>0054811233</t>
  </si>
  <si>
    <t>1000163210</t>
  </si>
  <si>
    <t>0054811698</t>
  </si>
  <si>
    <t>1000160578</t>
  </si>
  <si>
    <t>0054811953</t>
  </si>
  <si>
    <t>1000160584</t>
  </si>
  <si>
    <t>刘成芬</t>
  </si>
  <si>
    <t>0054814209</t>
  </si>
  <si>
    <t>5011346327</t>
  </si>
  <si>
    <t>冯素英</t>
  </si>
  <si>
    <t>0054815636</t>
  </si>
  <si>
    <t>1000145639</t>
  </si>
  <si>
    <t>0054815735</t>
  </si>
  <si>
    <t>1000162634</t>
  </si>
  <si>
    <t>李静</t>
  </si>
  <si>
    <t>0054817151</t>
  </si>
  <si>
    <t>1000145402</t>
  </si>
  <si>
    <t>申领</t>
  </si>
  <si>
    <t>0054817399</t>
  </si>
  <si>
    <t>1000004328</t>
  </si>
  <si>
    <t>余娜</t>
  </si>
  <si>
    <t>0054817493</t>
  </si>
  <si>
    <t>1000156253</t>
  </si>
  <si>
    <t>汪金红</t>
  </si>
  <si>
    <t>0054817565</t>
  </si>
  <si>
    <t>0054817589</t>
  </si>
  <si>
    <t>1000034082</t>
  </si>
  <si>
    <t>唐兴玉</t>
  </si>
  <si>
    <t>0054818483</t>
  </si>
  <si>
    <t>1000156734</t>
  </si>
  <si>
    <t>潘夏连</t>
  </si>
  <si>
    <t>0054819006</t>
  </si>
  <si>
    <t>1000148746</t>
  </si>
  <si>
    <t>肖春生</t>
  </si>
  <si>
    <t>0054819111</t>
  </si>
  <si>
    <t>1000075677</t>
  </si>
  <si>
    <t>黄海燕</t>
  </si>
  <si>
    <t>0054819447</t>
  </si>
  <si>
    <t>1000161123</t>
  </si>
  <si>
    <t>赵苑丽</t>
  </si>
  <si>
    <t>0054820725</t>
  </si>
  <si>
    <t>1000161400</t>
  </si>
  <si>
    <t>0054822248</t>
  </si>
  <si>
    <t>1000142176</t>
  </si>
  <si>
    <t>周佳</t>
  </si>
  <si>
    <t>0054822333</t>
  </si>
  <si>
    <t>1000148816</t>
  </si>
  <si>
    <t>陈红梅</t>
  </si>
  <si>
    <t>0054822354</t>
  </si>
  <si>
    <t>1000050571</t>
  </si>
  <si>
    <t>0054825346</t>
  </si>
  <si>
    <t>1000001651</t>
  </si>
  <si>
    <t>何小会</t>
  </si>
  <si>
    <t>0054834179</t>
  </si>
  <si>
    <t>1000157246</t>
  </si>
  <si>
    <t>杨红争</t>
  </si>
  <si>
    <t>0054850819</t>
  </si>
  <si>
    <t>1000160996</t>
  </si>
  <si>
    <t>李雪瑛</t>
  </si>
  <si>
    <t>0054852442</t>
  </si>
  <si>
    <t>1000153811</t>
  </si>
  <si>
    <t>徐洪秋</t>
  </si>
  <si>
    <t>0054854759</t>
  </si>
  <si>
    <t>1000161014</t>
  </si>
  <si>
    <t>0054868710</t>
  </si>
  <si>
    <t>1000161972</t>
  </si>
  <si>
    <t>刘熙</t>
  </si>
  <si>
    <t>0054879001</t>
  </si>
  <si>
    <t>1000161796</t>
  </si>
  <si>
    <t>吴顺香</t>
  </si>
  <si>
    <t>0054879036</t>
  </si>
  <si>
    <t>1000127584</t>
  </si>
  <si>
    <t>杨来富</t>
  </si>
  <si>
    <t>0054882029</t>
  </si>
  <si>
    <t>5327-2724005658</t>
  </si>
  <si>
    <t>刘忠林</t>
  </si>
  <si>
    <t>0054882342</t>
  </si>
  <si>
    <t>5327-2724005865</t>
  </si>
  <si>
    <t>孔传清</t>
  </si>
  <si>
    <t>0054882567</t>
  </si>
  <si>
    <t>1000162464</t>
  </si>
  <si>
    <t>杨安远</t>
  </si>
  <si>
    <t>0054884526</t>
  </si>
  <si>
    <t>1000162008</t>
  </si>
  <si>
    <t>杨俊</t>
  </si>
  <si>
    <t>0054888759</t>
  </si>
  <si>
    <t>1000163926</t>
  </si>
  <si>
    <t>毛加净</t>
  </si>
  <si>
    <t>0054889209</t>
  </si>
  <si>
    <t>1000163523</t>
  </si>
  <si>
    <t>相恩章</t>
  </si>
  <si>
    <t>0054889466</t>
  </si>
  <si>
    <t>1000163818</t>
  </si>
  <si>
    <t>所思戎</t>
  </si>
  <si>
    <t>0054890063</t>
  </si>
  <si>
    <t>1000138870</t>
  </si>
  <si>
    <t>申智银</t>
  </si>
  <si>
    <t>0054891071</t>
  </si>
  <si>
    <t>1000143801</t>
  </si>
  <si>
    <t>胡建梅</t>
  </si>
  <si>
    <t>0054891967</t>
  </si>
  <si>
    <t>1000028975</t>
  </si>
  <si>
    <t>常霞</t>
  </si>
  <si>
    <t>0054891977</t>
  </si>
  <si>
    <t>1000123889</t>
  </si>
  <si>
    <t>谢子荣</t>
  </si>
  <si>
    <t>0054896536</t>
  </si>
  <si>
    <t>1000164687</t>
  </si>
  <si>
    <t>何丽萍</t>
  </si>
  <si>
    <t>0054897869</t>
  </si>
  <si>
    <t>1000056043</t>
  </si>
  <si>
    <t>陈永玉</t>
  </si>
  <si>
    <t>0054898026</t>
  </si>
  <si>
    <t>1000164480</t>
  </si>
  <si>
    <t>罗惠琴</t>
  </si>
  <si>
    <t>0054901138</t>
  </si>
  <si>
    <t>5323-2323013488</t>
  </si>
  <si>
    <t>高红丽</t>
  </si>
  <si>
    <t>0054902482</t>
  </si>
  <si>
    <t>1000132572</t>
  </si>
  <si>
    <t>赛加帅</t>
  </si>
  <si>
    <t>0054907646</t>
  </si>
  <si>
    <t>1000164604</t>
  </si>
  <si>
    <t>0054910701</t>
  </si>
  <si>
    <t>1000108491</t>
  </si>
  <si>
    <t>施美玉</t>
  </si>
  <si>
    <t>0054913018</t>
  </si>
  <si>
    <t>1000124347</t>
  </si>
  <si>
    <t>李鑫</t>
  </si>
  <si>
    <t>0054913165</t>
  </si>
  <si>
    <t>1000162908</t>
  </si>
  <si>
    <t>邓俊群</t>
  </si>
  <si>
    <t>0054913861</t>
  </si>
  <si>
    <t>1000150470</t>
  </si>
  <si>
    <t>金晓宇</t>
  </si>
  <si>
    <t>0054913924</t>
  </si>
  <si>
    <t>1000165263</t>
  </si>
  <si>
    <t>徐如仙</t>
  </si>
  <si>
    <t>0054914104</t>
  </si>
  <si>
    <t>1000165329</t>
  </si>
  <si>
    <t>何禹欣</t>
  </si>
  <si>
    <t>0054914286</t>
  </si>
  <si>
    <t>1000158252</t>
  </si>
  <si>
    <t>晏莉萍</t>
  </si>
  <si>
    <t>0054915493</t>
  </si>
  <si>
    <t>1000161179</t>
  </si>
  <si>
    <t>钱银巧</t>
  </si>
  <si>
    <t>0054915861</t>
  </si>
  <si>
    <t>1000165190</t>
  </si>
  <si>
    <t>0054916864</t>
  </si>
  <si>
    <t>1000064489</t>
  </si>
  <si>
    <t>0054918073</t>
  </si>
  <si>
    <t>1000165180</t>
  </si>
  <si>
    <t>田双艳</t>
  </si>
  <si>
    <t>0054918210</t>
  </si>
  <si>
    <t>1000164557</t>
  </si>
  <si>
    <t>温玉梅</t>
  </si>
  <si>
    <t>0054918535</t>
  </si>
  <si>
    <t>0103115505</t>
  </si>
  <si>
    <t>宋宏</t>
  </si>
  <si>
    <t>0054918902</t>
  </si>
  <si>
    <t>1000136040</t>
  </si>
  <si>
    <t>和振新</t>
  </si>
  <si>
    <t>0054921900</t>
  </si>
  <si>
    <t>1000155390</t>
  </si>
  <si>
    <t>郭艳芬</t>
  </si>
  <si>
    <t>0054923664</t>
  </si>
  <si>
    <t>1000154885</t>
  </si>
  <si>
    <t>金叔琴</t>
  </si>
  <si>
    <t>0054927522</t>
  </si>
  <si>
    <t>1000159082</t>
  </si>
  <si>
    <t>莽江仙</t>
  </si>
  <si>
    <t>0054933495</t>
  </si>
  <si>
    <t>1000004692</t>
  </si>
  <si>
    <t>殷海康</t>
  </si>
  <si>
    <t>0054941853</t>
  </si>
  <si>
    <t>1000103722</t>
  </si>
  <si>
    <t>李树分</t>
  </si>
  <si>
    <t>SR17070100007690</t>
  </si>
  <si>
    <t>OR17070100134514</t>
  </si>
  <si>
    <t>6228481928258015776</t>
  </si>
  <si>
    <t>SR17070100007696</t>
  </si>
  <si>
    <t>OR17070100134596</t>
  </si>
  <si>
    <t>6221551887654335</t>
  </si>
  <si>
    <t>SR17070100007698</t>
  </si>
  <si>
    <t>OR17070100134605</t>
  </si>
  <si>
    <t>SR17070100007704</t>
  </si>
  <si>
    <t>OR17070100134673</t>
  </si>
  <si>
    <t>6228483318519936176</t>
  </si>
  <si>
    <t>SR17070100007710</t>
  </si>
  <si>
    <t>OR17070100134695</t>
  </si>
  <si>
    <t>6228480868614715175</t>
  </si>
  <si>
    <t>SR17070100007712</t>
  </si>
  <si>
    <t>OR17070100134709</t>
  </si>
  <si>
    <t>6212262510000008447</t>
  </si>
  <si>
    <t>SR17070100007714</t>
  </si>
  <si>
    <t>OR17070100134719</t>
  </si>
  <si>
    <t>6231900000035445713</t>
  </si>
  <si>
    <t>SR17070100007723</t>
  </si>
  <si>
    <t>OR17070100134788</t>
  </si>
  <si>
    <t>6227003860060161517</t>
  </si>
  <si>
    <t>SR17070100007738</t>
  </si>
  <si>
    <t>OR17070100134874</t>
  </si>
  <si>
    <t>6228483358585283376</t>
  </si>
  <si>
    <t>SR17070100007746</t>
  </si>
  <si>
    <t>OR17070100134913</t>
  </si>
  <si>
    <t>6226661300421363</t>
  </si>
  <si>
    <t>SR17070100007771</t>
  </si>
  <si>
    <t>OR17070100135065</t>
  </si>
  <si>
    <t>SR17070100007779</t>
  </si>
  <si>
    <t>OR17070100135084</t>
  </si>
  <si>
    <t>6217002190019558759</t>
  </si>
  <si>
    <t>SR17070100007789</t>
  </si>
  <si>
    <t>OR17070100135205</t>
  </si>
  <si>
    <t>6236683860002329543</t>
  </si>
  <si>
    <t>SR17070100007793</t>
  </si>
  <si>
    <t>OR17070100135238</t>
  </si>
  <si>
    <t>6228930001126377492</t>
  </si>
  <si>
    <t>SR17070100007797</t>
  </si>
  <si>
    <t>OR17070100135262</t>
  </si>
  <si>
    <t>SR17070100007799</t>
  </si>
  <si>
    <t>OR17070100135287</t>
  </si>
  <si>
    <t>6283660043747456</t>
  </si>
  <si>
    <t>SR17070100007801</t>
  </si>
  <si>
    <t>OR17070100135322</t>
  </si>
  <si>
    <t>6231900000000550307</t>
  </si>
  <si>
    <t>SR17070100007812</t>
  </si>
  <si>
    <t>OR17070100135382</t>
  </si>
  <si>
    <t>6228480868205321672</t>
  </si>
  <si>
    <t>SR17070100007826</t>
  </si>
  <si>
    <t>OR17070100135523</t>
  </si>
  <si>
    <t>6217852700005208234</t>
  </si>
  <si>
    <t>SR17070100007827</t>
  </si>
  <si>
    <t>OR17070100135529</t>
  </si>
  <si>
    <t>4581230593150784</t>
  </si>
  <si>
    <t>SR17070300007931</t>
  </si>
  <si>
    <t>OR17070300137342</t>
  </si>
  <si>
    <t>6231900000056659630</t>
  </si>
  <si>
    <t>SR17070300007936</t>
  </si>
  <si>
    <t>OR17070300137516</t>
  </si>
  <si>
    <t>6217562700004014568</t>
  </si>
  <si>
    <t>SR17070300007937</t>
  </si>
  <si>
    <t>OR17070300137536</t>
  </si>
  <si>
    <t>6222022502020903707</t>
  </si>
  <si>
    <t>SR17070300007944</t>
  </si>
  <si>
    <t>OR17070300137691</t>
  </si>
  <si>
    <t>SR17070300007947</t>
  </si>
  <si>
    <t>OR17070300137844</t>
  </si>
  <si>
    <t>6226222201737488</t>
  </si>
  <si>
    <t>SR17070300007955</t>
  </si>
  <si>
    <t>OR17070300138182</t>
  </si>
  <si>
    <t>6228483868616382674</t>
  </si>
  <si>
    <t>SR17070300007956</t>
  </si>
  <si>
    <t>OR17070300138219</t>
  </si>
  <si>
    <t>4367480056165031</t>
  </si>
  <si>
    <t>SR17070300007958</t>
  </si>
  <si>
    <t>OR17070300138311</t>
  </si>
  <si>
    <t>6228480868663932473</t>
  </si>
  <si>
    <t>SR17070300007967</t>
  </si>
  <si>
    <t>OR17070300138501</t>
  </si>
  <si>
    <t>6228930001168481806</t>
  </si>
  <si>
    <t>SR17070300007974</t>
  </si>
  <si>
    <t>OR17070300138588</t>
  </si>
  <si>
    <t>SR17070300007981</t>
  </si>
  <si>
    <t>OR17070300138659</t>
  </si>
  <si>
    <t>5309892191572590</t>
  </si>
  <si>
    <t>SR17070300008004</t>
  </si>
  <si>
    <t>OR17070300138857</t>
  </si>
  <si>
    <t>6228483978547145171</t>
  </si>
  <si>
    <t>SR17070300008007</t>
  </si>
  <si>
    <t>OR17070300138893</t>
  </si>
  <si>
    <t>SR17070300008008</t>
  </si>
  <si>
    <t>OR17070300138901</t>
  </si>
  <si>
    <t>SR17070300008009</t>
  </si>
  <si>
    <t>OR17070300138917</t>
  </si>
  <si>
    <t>SR17070300008026</t>
  </si>
  <si>
    <t>OR17070300139046</t>
  </si>
  <si>
    <t>6214157312903757871</t>
  </si>
  <si>
    <t>SR17070300008028</t>
  </si>
  <si>
    <t>OR17070300139059</t>
  </si>
  <si>
    <t>6228480868664073673</t>
  </si>
  <si>
    <t>SR17070300008029</t>
  </si>
  <si>
    <t>OR17070300139062</t>
  </si>
  <si>
    <t>SR17070300008036</t>
  </si>
  <si>
    <t>OR17070300139152</t>
  </si>
  <si>
    <t>SR17070300008037</t>
  </si>
  <si>
    <t>OR17070300139153</t>
  </si>
  <si>
    <t>SR17070300008040</t>
  </si>
  <si>
    <t>OR17070300139166</t>
  </si>
  <si>
    <t>6228483860882695616</t>
  </si>
  <si>
    <t>SR17070300008046</t>
  </si>
  <si>
    <t>OR17070300139192</t>
  </si>
  <si>
    <t>6212262512000972895</t>
  </si>
  <si>
    <t>SR17070300008050</t>
  </si>
  <si>
    <t>OR17070300139221</t>
  </si>
  <si>
    <t>6223691367861980</t>
  </si>
  <si>
    <t>SR17070300008051</t>
  </si>
  <si>
    <t>OR17070300139225</t>
  </si>
  <si>
    <t>6221507300016199554</t>
  </si>
  <si>
    <t>SR17070300008056</t>
  </si>
  <si>
    <t>OR17070300139242</t>
  </si>
  <si>
    <t>6228483968586829470</t>
  </si>
  <si>
    <t>SR17070300008059</t>
  </si>
  <si>
    <t>OR17070300139248</t>
  </si>
  <si>
    <t>SR17070300008061</t>
  </si>
  <si>
    <t>OR17070300139257</t>
  </si>
  <si>
    <t>SR17070300008073</t>
  </si>
  <si>
    <t>OR17070300139304</t>
  </si>
  <si>
    <t>4581230593189097</t>
  </si>
  <si>
    <t>SR17070300008082</t>
  </si>
  <si>
    <t>OR17070300139377</t>
  </si>
  <si>
    <t>SR17070300008086</t>
  </si>
  <si>
    <t>OR17070300139386</t>
  </si>
  <si>
    <t>6231900025543267002</t>
  </si>
  <si>
    <t>SR17070300008094</t>
  </si>
  <si>
    <t>OR17070300139443</t>
  </si>
  <si>
    <t>6217902700001235132</t>
  </si>
  <si>
    <t>SR17070300008102</t>
  </si>
  <si>
    <t>OR17070300139515</t>
  </si>
  <si>
    <t>6225970004087615</t>
  </si>
  <si>
    <t>SR17070300008105</t>
  </si>
  <si>
    <t>OR17070300139547</t>
  </si>
  <si>
    <t>6217003860005594526</t>
  </si>
  <si>
    <t>SR17070300008111</t>
  </si>
  <si>
    <t>OR17070300139606</t>
  </si>
  <si>
    <t>6228480866188212165</t>
  </si>
  <si>
    <t>SR17070300008119</t>
  </si>
  <si>
    <t>OR17070300139749</t>
  </si>
  <si>
    <t>6228480868484163878</t>
  </si>
  <si>
    <t>SR17070300008121</t>
  </si>
  <si>
    <t>OR17070300139786</t>
  </si>
  <si>
    <t>6231900000040173557</t>
  </si>
  <si>
    <t>SR17070300008128</t>
  </si>
  <si>
    <t>OR17070300139879</t>
  </si>
  <si>
    <t>6231900000091984092</t>
  </si>
  <si>
    <t>SR17070300008133</t>
  </si>
  <si>
    <t>OR17070300139945</t>
  </si>
  <si>
    <t>6227525300183696</t>
  </si>
  <si>
    <t>SR17070300008142</t>
  </si>
  <si>
    <t>OR17070300140061</t>
  </si>
  <si>
    <t>6225081100798996</t>
  </si>
  <si>
    <t>SR17070300008143</t>
  </si>
  <si>
    <t>OR17070300140070</t>
  </si>
  <si>
    <t>SR17070300008162</t>
  </si>
  <si>
    <t>OR17070300140197</t>
  </si>
  <si>
    <t>6217996020008975789</t>
  </si>
  <si>
    <t>SR17070300008165</t>
  </si>
  <si>
    <t>OR17070300140227</t>
  </si>
  <si>
    <t>SR17070300008166</t>
  </si>
  <si>
    <t>OR17070300140232</t>
  </si>
  <si>
    <t>SR17070300008167</t>
  </si>
  <si>
    <t>OR17070300140233</t>
  </si>
  <si>
    <t>SR17070300008168</t>
  </si>
  <si>
    <t>OR17070300140234</t>
  </si>
  <si>
    <t>SR17070300008170</t>
  </si>
  <si>
    <t>OR17070300140251</t>
  </si>
  <si>
    <t>SR17070300008179</t>
  </si>
  <si>
    <t>OR17070300140305</t>
  </si>
  <si>
    <t>6228480868437255979</t>
  </si>
  <si>
    <t>SR17070300008194</t>
  </si>
  <si>
    <t>OR17070300140395</t>
  </si>
  <si>
    <t>0053996997</t>
  </si>
  <si>
    <t>SR17070300008197</t>
  </si>
  <si>
    <t>OR17070300140416</t>
  </si>
  <si>
    <t>SR17070300008199</t>
  </si>
  <si>
    <t>OR17070300140420</t>
  </si>
  <si>
    <t>6228481198707747474</t>
  </si>
  <si>
    <t>SR17070300008204</t>
  </si>
  <si>
    <t>OR17070300140440</t>
  </si>
  <si>
    <t>6221550388458972</t>
  </si>
  <si>
    <t>SR17070300008210</t>
  </si>
  <si>
    <t>OR17070300140466</t>
  </si>
  <si>
    <t>6228480868500583976</t>
  </si>
  <si>
    <t>SR17070300008217</t>
  </si>
  <si>
    <t>OR17070300140490</t>
  </si>
  <si>
    <t>6283660014438077</t>
  </si>
  <si>
    <t>SR17070300008226</t>
  </si>
  <si>
    <t>OR17070300140523</t>
  </si>
  <si>
    <t>6228481198224604174</t>
  </si>
  <si>
    <t>SR17070300008240</t>
  </si>
  <si>
    <t>OR17070300140588</t>
  </si>
  <si>
    <t>6231900000008528313</t>
  </si>
  <si>
    <t>SR17070300008244</t>
  </si>
  <si>
    <t>OR17070300140601</t>
  </si>
  <si>
    <t>6228481938060788379</t>
  </si>
  <si>
    <t>SR17070300008249</t>
  </si>
  <si>
    <t>OR17070300140622</t>
  </si>
  <si>
    <t>6236683860001377808</t>
  </si>
  <si>
    <t>SR17070300008250</t>
  </si>
  <si>
    <t>OR17070300140625</t>
  </si>
  <si>
    <t>6227003930040086785</t>
  </si>
  <si>
    <t>SR17070300008258</t>
  </si>
  <si>
    <t>OR17070300140673</t>
  </si>
  <si>
    <t>6212262502028370594</t>
  </si>
  <si>
    <t>SR17070300008264</t>
  </si>
  <si>
    <t>OR17070300140695</t>
  </si>
  <si>
    <t>6225970012990800</t>
  </si>
  <si>
    <t>SR17070300008274</t>
  </si>
  <si>
    <t>OR17070300140731</t>
  </si>
  <si>
    <t>6222082502003862992</t>
  </si>
  <si>
    <t>SR17070300008275</t>
  </si>
  <si>
    <t>OR17070300140736</t>
  </si>
  <si>
    <t>6228480868082328378</t>
  </si>
  <si>
    <t>SR17070300008287</t>
  </si>
  <si>
    <t>OR17070300140789</t>
  </si>
  <si>
    <t>6230200070455097</t>
  </si>
  <si>
    <t>SR17070300008295</t>
  </si>
  <si>
    <t>OR17070300140809</t>
  </si>
  <si>
    <t>6228484148315308877</t>
  </si>
  <si>
    <t>SR17070300008301</t>
  </si>
  <si>
    <t>OR17070300140820</t>
  </si>
  <si>
    <t>6223691954807966</t>
  </si>
  <si>
    <t>SR17070300008324</t>
  </si>
  <si>
    <t>OR17070300140884</t>
  </si>
  <si>
    <t>6228484141229191117</t>
  </si>
  <si>
    <t>SR17070300008329</t>
  </si>
  <si>
    <t>OR17070300140900</t>
  </si>
  <si>
    <t>6212262502018361264</t>
  </si>
  <si>
    <t>SR17070400008349</t>
  </si>
  <si>
    <t>OR17070400141437</t>
  </si>
  <si>
    <t>6226230301954671</t>
  </si>
  <si>
    <t>SR17070400008353</t>
  </si>
  <si>
    <t>OR17070400141666</t>
  </si>
  <si>
    <t>6217003920002823557</t>
  </si>
  <si>
    <t>SR17070400008361</t>
  </si>
  <si>
    <t>OR17070400141965</t>
  </si>
  <si>
    <t>SR17070400008362</t>
  </si>
  <si>
    <t>OR17070400142026</t>
  </si>
  <si>
    <t>SR17070400008366</t>
  </si>
  <si>
    <t>OR17070400142158</t>
  </si>
  <si>
    <t>6226662601993456</t>
  </si>
  <si>
    <t>SR17070400008371</t>
  </si>
  <si>
    <t>OR17070400142245</t>
  </si>
  <si>
    <t>6217731900399219</t>
  </si>
  <si>
    <t>SR17070400008378</t>
  </si>
  <si>
    <t>OR17070400142346</t>
  </si>
  <si>
    <t>SR17070400008379</t>
  </si>
  <si>
    <t>OR17070400142354</t>
  </si>
  <si>
    <t>6227003861100163448</t>
  </si>
  <si>
    <t>SR17070400008380</t>
  </si>
  <si>
    <t>OR17070400142373</t>
  </si>
  <si>
    <t>6231900000022924506</t>
  </si>
  <si>
    <t>SR17070400008391</t>
  </si>
  <si>
    <t>OR17070400142575</t>
  </si>
  <si>
    <t>6217003950002444351</t>
  </si>
  <si>
    <t>SR17070400008395</t>
  </si>
  <si>
    <t>OR17070400142658</t>
  </si>
  <si>
    <t>6212262502001878373</t>
  </si>
  <si>
    <t>SR17070400008401</t>
  </si>
  <si>
    <t>OR17070400142748</t>
  </si>
  <si>
    <t>6222530597152136</t>
  </si>
  <si>
    <t>SR17070400008406</t>
  </si>
  <si>
    <t>OR17070400142802</t>
  </si>
  <si>
    <t>SR17070400008413</t>
  </si>
  <si>
    <t>OR17070400142864</t>
  </si>
  <si>
    <t>SR17070400008417</t>
  </si>
  <si>
    <t>OR17070400142881</t>
  </si>
  <si>
    <t>6231900000066954187</t>
  </si>
  <si>
    <t>SR17070400008426</t>
  </si>
  <si>
    <t>OR17070400142938</t>
  </si>
  <si>
    <t>9558802410102165767</t>
  </si>
  <si>
    <t>SR17070400008425</t>
  </si>
  <si>
    <t>OR17070400142937</t>
  </si>
  <si>
    <t>SR17070400008429</t>
  </si>
  <si>
    <t>OR17070400142944</t>
  </si>
  <si>
    <t>6223691971067289</t>
  </si>
  <si>
    <t>SR17070400008433</t>
  </si>
  <si>
    <t>OR17070400142964</t>
  </si>
  <si>
    <t>6217003880000317913</t>
  </si>
  <si>
    <t>SR17070400008439</t>
  </si>
  <si>
    <t>OR17070400142992</t>
  </si>
  <si>
    <t>6217852700011514211</t>
  </si>
  <si>
    <t>SR17070400008440</t>
  </si>
  <si>
    <t>OR17070400143002</t>
  </si>
  <si>
    <t>6222622420000470767</t>
  </si>
  <si>
    <t>SR17070400008441</t>
  </si>
  <si>
    <t>OR17070400143005</t>
  </si>
  <si>
    <t>6227000013470084407</t>
  </si>
  <si>
    <t>SR17070400008450</t>
  </si>
  <si>
    <t>OR17070400143071</t>
  </si>
  <si>
    <t>6231900000059447231</t>
  </si>
  <si>
    <t>SR17070400008456</t>
  </si>
  <si>
    <t>OR17070400143131</t>
  </si>
  <si>
    <t>6228480868674044672</t>
  </si>
  <si>
    <t>SR17070400008457</t>
  </si>
  <si>
    <t>OR17070400143133</t>
  </si>
  <si>
    <t>6229224982179101</t>
  </si>
  <si>
    <t>SR17070400008462</t>
  </si>
  <si>
    <t>OR17070400143150</t>
  </si>
  <si>
    <t>6212262508000646943</t>
  </si>
  <si>
    <t>SR17070400008465</t>
  </si>
  <si>
    <t>OR17070400143177</t>
  </si>
  <si>
    <t>6217852700005843394</t>
  </si>
  <si>
    <t>SR17070400008466</t>
  </si>
  <si>
    <t>OR17070400143184</t>
  </si>
  <si>
    <t>6222300410231222</t>
  </si>
  <si>
    <t>SR17070400008478</t>
  </si>
  <si>
    <t>OR17070400143238</t>
  </si>
  <si>
    <t>6228930001125507297</t>
  </si>
  <si>
    <t>SR17070400008480</t>
  </si>
  <si>
    <t>OR17070400143243</t>
  </si>
  <si>
    <t>SR17070400008481</t>
  </si>
  <si>
    <t>OR17070400143251</t>
  </si>
  <si>
    <t>SR17070400008487</t>
  </si>
  <si>
    <t>OR17070400143269</t>
  </si>
  <si>
    <t>SR17070400008496</t>
  </si>
  <si>
    <t>OR17070400143331</t>
  </si>
  <si>
    <t>6222532438988280</t>
  </si>
  <si>
    <t>SR17070400008498</t>
  </si>
  <si>
    <t>OR17070400143339</t>
  </si>
  <si>
    <t>6214600180006889146</t>
  </si>
  <si>
    <t>SR17070400008509</t>
  </si>
  <si>
    <t>OR17070400143402</t>
  </si>
  <si>
    <t>6216912200642257</t>
  </si>
  <si>
    <t>SR17070400008510</t>
  </si>
  <si>
    <t>OR17070400143412</t>
  </si>
  <si>
    <t>6222082517000520690</t>
  </si>
  <si>
    <t>SR17070400008513</t>
  </si>
  <si>
    <t>OR17070400143454</t>
  </si>
  <si>
    <t>SR17070400008530</t>
  </si>
  <si>
    <t>OR17070400143673</t>
  </si>
  <si>
    <t>6223690952179113</t>
  </si>
  <si>
    <t>SR17070400008540</t>
  </si>
  <si>
    <t>OR17070400143739</t>
  </si>
  <si>
    <t>6231900000061814980</t>
  </si>
  <si>
    <t>SR17070400008545</t>
  </si>
  <si>
    <t>OR17070400143817</t>
  </si>
  <si>
    <t>6217790001010682371</t>
  </si>
  <si>
    <t>SR17070400008546</t>
  </si>
  <si>
    <t>OR17070400143827</t>
  </si>
  <si>
    <t>6222022502015984282</t>
  </si>
  <si>
    <t>SR17070400008559</t>
  </si>
  <si>
    <t>OR17070400143927</t>
  </si>
  <si>
    <t>6212262502016342308</t>
  </si>
  <si>
    <t>SR17070400008567</t>
  </si>
  <si>
    <t>OR17070400143937</t>
  </si>
  <si>
    <t>6228100023357719</t>
  </si>
  <si>
    <t>SR17070400008568</t>
  </si>
  <si>
    <t>OR17070400143942</t>
  </si>
  <si>
    <t>6231900020009887542</t>
  </si>
  <si>
    <t>SR17070400008571</t>
  </si>
  <si>
    <t>OR17070400143955</t>
  </si>
  <si>
    <t>6226020470949556</t>
  </si>
  <si>
    <t>SR17070400008573</t>
  </si>
  <si>
    <t>OR17070400143978</t>
  </si>
  <si>
    <t>6259585205578870</t>
  </si>
  <si>
    <t>SR17070400008581</t>
  </si>
  <si>
    <t>OR17070400144030</t>
  </si>
  <si>
    <t>6228480868443073077</t>
  </si>
  <si>
    <t>SR17070400008586</t>
  </si>
  <si>
    <t>OR17070400144049</t>
  </si>
  <si>
    <t>6223692550871075</t>
  </si>
  <si>
    <t>SR17070400008588</t>
  </si>
  <si>
    <t>OR17070400144052</t>
  </si>
  <si>
    <t>6236683860004688888</t>
  </si>
  <si>
    <t>SR17070400008590</t>
  </si>
  <si>
    <t>OR17070400144059</t>
  </si>
  <si>
    <t>6222620590005858497</t>
  </si>
  <si>
    <t>SR17070400008591</t>
  </si>
  <si>
    <t>OR17070400144065</t>
  </si>
  <si>
    <t>6236683890001403528</t>
  </si>
  <si>
    <t>SR17070400008604</t>
  </si>
  <si>
    <t>OR17070400144145</t>
  </si>
  <si>
    <t>6226222202663543</t>
  </si>
  <si>
    <t>SR17070400008606</t>
  </si>
  <si>
    <t>OR17070400144150</t>
  </si>
  <si>
    <t>6228481190266801818</t>
  </si>
  <si>
    <t>SR17070400008610</t>
  </si>
  <si>
    <t>OR17070400144174</t>
  </si>
  <si>
    <t>6217003980000022941</t>
  </si>
  <si>
    <t>SR17070400008614</t>
  </si>
  <si>
    <t>OR17070400144208</t>
  </si>
  <si>
    <t>6231900000089728790</t>
  </si>
  <si>
    <t>SR17070400008622</t>
  </si>
  <si>
    <t>OR17070400144262</t>
  </si>
  <si>
    <t>6222622420000135188</t>
  </si>
  <si>
    <t>SR17070400008627</t>
  </si>
  <si>
    <t>OR17070400144303</t>
  </si>
  <si>
    <t>5229640590009319</t>
  </si>
  <si>
    <t>SR17070400008630</t>
  </si>
  <si>
    <t>OR17070400144309</t>
  </si>
  <si>
    <t>6217997300016549043</t>
  </si>
  <si>
    <t>SR17070400008631</t>
  </si>
  <si>
    <t>OR17070400144310</t>
  </si>
  <si>
    <t>6214157311800060231</t>
  </si>
  <si>
    <t>SR17070400008641</t>
  </si>
  <si>
    <t>OR17070400144341</t>
  </si>
  <si>
    <t>6223691873602134</t>
  </si>
  <si>
    <t>SR17070400008643</t>
  </si>
  <si>
    <t>OR17070400144347</t>
  </si>
  <si>
    <t>SR17070400008651</t>
  </si>
  <si>
    <t>OR17070400144381</t>
  </si>
  <si>
    <t>6228480868650945678</t>
  </si>
  <si>
    <t>SR17070400008654</t>
  </si>
  <si>
    <t>OR17070400144393</t>
  </si>
  <si>
    <t>6231900000088146945</t>
  </si>
  <si>
    <t>SR17070400008659</t>
  </si>
  <si>
    <t>OR17070400144411</t>
  </si>
  <si>
    <t>6231900000041573219</t>
  </si>
  <si>
    <t>SR17070400008661</t>
  </si>
  <si>
    <t>OR17070400144432</t>
  </si>
  <si>
    <t>6228483610445944914</t>
  </si>
  <si>
    <t>SR17070400008666</t>
  </si>
  <si>
    <t>OR17070400144441</t>
  </si>
  <si>
    <t>SR17070400008680</t>
  </si>
  <si>
    <t>OR17070400144480</t>
  </si>
  <si>
    <t>6212262502029518597</t>
  </si>
  <si>
    <t>SR17070400008691</t>
  </si>
  <si>
    <t>OR17070400144511</t>
  </si>
  <si>
    <t>6228930001042818603</t>
  </si>
  <si>
    <t>SR17070400008706</t>
  </si>
  <si>
    <t>OR17070400144557</t>
  </si>
  <si>
    <t>6231900025620823115</t>
  </si>
  <si>
    <t>SR17070400008734</t>
  </si>
  <si>
    <t>OR17070400144666</t>
  </si>
  <si>
    <t>SR17070400008740</t>
  </si>
  <si>
    <t>OR17070400144675</t>
  </si>
  <si>
    <t>6216612700002934686</t>
  </si>
  <si>
    <t>SR17070400008748</t>
  </si>
  <si>
    <t>OR17070400144695</t>
  </si>
  <si>
    <t>6222622420000736050</t>
  </si>
  <si>
    <t>SR17070500008768</t>
  </si>
  <si>
    <t>OR17070500145170</t>
  </si>
  <si>
    <t>6228480868238417372</t>
  </si>
  <si>
    <t>SR17070500008775</t>
  </si>
  <si>
    <t>OR17070500145338</t>
  </si>
  <si>
    <t>SR17070500008777</t>
  </si>
  <si>
    <t>OR17070500145410</t>
  </si>
  <si>
    <t>5201690598086209</t>
  </si>
  <si>
    <t>SR17070500008781</t>
  </si>
  <si>
    <t>OR17070500145559</t>
  </si>
  <si>
    <t>6217003860003237268</t>
  </si>
  <si>
    <t>SR17070500008795</t>
  </si>
  <si>
    <t>OR17070500145882</t>
  </si>
  <si>
    <t>SR17070500008796</t>
  </si>
  <si>
    <t>OR17070500145893</t>
  </si>
  <si>
    <t>6228483868436434572</t>
  </si>
  <si>
    <t>SR17070500008802</t>
  </si>
  <si>
    <t>OR17070500146047</t>
  </si>
  <si>
    <t>6236683950000278519</t>
  </si>
  <si>
    <t>SR17070500008809</t>
  </si>
  <si>
    <t>OR17070500146158</t>
  </si>
  <si>
    <t>6231900025550337680</t>
  </si>
  <si>
    <t>SR17070500008810</t>
  </si>
  <si>
    <t>OR17070500146163</t>
  </si>
  <si>
    <t>6222620590005635770</t>
  </si>
  <si>
    <t>SR17070500008811</t>
  </si>
  <si>
    <t>OR17070500146172</t>
  </si>
  <si>
    <t>6212262506001895170</t>
  </si>
  <si>
    <t>SR17070500008812</t>
  </si>
  <si>
    <t>OR17070500146206</t>
  </si>
  <si>
    <t>6228483860636187811</t>
  </si>
  <si>
    <t>SR17070500008822</t>
  </si>
  <si>
    <t>OR17070500146344</t>
  </si>
  <si>
    <t>6214623243000055743</t>
  </si>
  <si>
    <t>SR17070500008824</t>
  </si>
  <si>
    <t>OR17070500146359</t>
  </si>
  <si>
    <t>6253335355769705</t>
  </si>
  <si>
    <t>SR17070500008828</t>
  </si>
  <si>
    <t>OR17070500146378</t>
  </si>
  <si>
    <t>SR17070500008827</t>
  </si>
  <si>
    <t>OR17070500146377</t>
  </si>
  <si>
    <t>SR17070500008835</t>
  </si>
  <si>
    <t>OR17070500146439</t>
  </si>
  <si>
    <t>6231900000065644722</t>
  </si>
  <si>
    <t>SR17070500008837</t>
  </si>
  <si>
    <t>OR17070500146441</t>
  </si>
  <si>
    <t>SR17070500008840</t>
  </si>
  <si>
    <t>OR17070500146462</t>
  </si>
  <si>
    <t>SR17070500008848</t>
  </si>
  <si>
    <t>OR17070500146544</t>
  </si>
  <si>
    <t>6217003860032816108</t>
  </si>
  <si>
    <t>SR17070500008853</t>
  </si>
  <si>
    <t>OR17070500146592</t>
  </si>
  <si>
    <t>4581230917339659</t>
  </si>
  <si>
    <t>SR17070500008854</t>
  </si>
  <si>
    <t>OR17070500146596</t>
  </si>
  <si>
    <t>6228483868166158276</t>
  </si>
  <si>
    <t>SR17070500008861</t>
  </si>
  <si>
    <t>OR17070500146628</t>
  </si>
  <si>
    <t>6282880052967131</t>
  </si>
  <si>
    <t>SR17070500008862</t>
  </si>
  <si>
    <t>OR17070500146632</t>
  </si>
  <si>
    <t>6232082800010585435</t>
  </si>
  <si>
    <t>SR17070500008864</t>
  </si>
  <si>
    <t>OR17070500146651</t>
  </si>
  <si>
    <t>6217997300004039882</t>
  </si>
  <si>
    <t>SR17070500008865</t>
  </si>
  <si>
    <t>OR17070500146655</t>
  </si>
  <si>
    <t>4367480103329903</t>
  </si>
  <si>
    <t>SR17070500008869</t>
  </si>
  <si>
    <t>OR17070500146670</t>
  </si>
  <si>
    <t>6217232516000051689</t>
  </si>
  <si>
    <t>SR17070500008872</t>
  </si>
  <si>
    <t>OR17070500146676</t>
  </si>
  <si>
    <t>SR17070500008874</t>
  </si>
  <si>
    <t>OR17070500146690</t>
  </si>
  <si>
    <t>6259618294520105</t>
  </si>
  <si>
    <t>SR17070500008877</t>
  </si>
  <si>
    <t>OR17070500146715</t>
  </si>
  <si>
    <t>SR17070500008878</t>
  </si>
  <si>
    <t>OR17070500146727</t>
  </si>
  <si>
    <t>6259588682515480</t>
  </si>
  <si>
    <t>SR17070500008882</t>
  </si>
  <si>
    <t>OR17070500146775</t>
  </si>
  <si>
    <t>SR17070500008887</t>
  </si>
  <si>
    <t>OR17070500146811</t>
  </si>
  <si>
    <t>6283884881125928</t>
  </si>
  <si>
    <t>SR17070500008889</t>
  </si>
  <si>
    <t>OR17070500146824</t>
  </si>
  <si>
    <t>SR17070500008915</t>
  </si>
  <si>
    <t>OR17070500146947</t>
  </si>
  <si>
    <t>6228483318430747876</t>
  </si>
  <si>
    <t>SR17070500008918</t>
  </si>
  <si>
    <t>OR17070500146970</t>
  </si>
  <si>
    <t>SR17070500008921</t>
  </si>
  <si>
    <t>OR17070500146991</t>
  </si>
  <si>
    <t>6217562700000307347</t>
  </si>
  <si>
    <t>SR17070500008926</t>
  </si>
  <si>
    <t>OR17070500147015</t>
  </si>
  <si>
    <t>6259611612808104</t>
  </si>
  <si>
    <t>SR17070500008932</t>
  </si>
  <si>
    <t>OR17070500147039</t>
  </si>
  <si>
    <t>6236682430004592927</t>
  </si>
  <si>
    <t>SR17070500008941</t>
  </si>
  <si>
    <t>OR17070500147095</t>
  </si>
  <si>
    <t>6231900000095624041</t>
  </si>
  <si>
    <t>SR17070500008954</t>
  </si>
  <si>
    <t>OR17070500147236</t>
  </si>
  <si>
    <t>6210178002034779299</t>
  </si>
  <si>
    <t>SR17070500008964</t>
  </si>
  <si>
    <t>OR17070500147383</t>
  </si>
  <si>
    <t>6228930001129538652</t>
  </si>
  <si>
    <t>SR17070500008970</t>
  </si>
  <si>
    <t>OR17070500147510</t>
  </si>
  <si>
    <t>6227080240642575</t>
  </si>
  <si>
    <t>SR17070500008976</t>
  </si>
  <si>
    <t>OR17070500147541</t>
  </si>
  <si>
    <t>SR17070500008978</t>
  </si>
  <si>
    <t>OR17070500147552</t>
  </si>
  <si>
    <t>6212262502024486386</t>
  </si>
  <si>
    <t>SR17070500008987</t>
  </si>
  <si>
    <t>OR17070500147652</t>
  </si>
  <si>
    <t>SR17070500008989</t>
  </si>
  <si>
    <t>OR17070500147662</t>
  </si>
  <si>
    <t>SR17070500008991</t>
  </si>
  <si>
    <t>OR17070500147668</t>
  </si>
  <si>
    <t>6217003860006172793</t>
  </si>
  <si>
    <t>SR17070500009000</t>
  </si>
  <si>
    <t>OR17070500147794</t>
  </si>
  <si>
    <t>6217852700007942798</t>
  </si>
  <si>
    <t>SR17070500009003</t>
  </si>
  <si>
    <t>OR17070500147807</t>
  </si>
  <si>
    <t>SR17070500009005</t>
  </si>
  <si>
    <t>OR17070500147817</t>
  </si>
  <si>
    <t>6222022410000501824</t>
  </si>
  <si>
    <t>SR17070500009006</t>
  </si>
  <si>
    <t>OR17070500147842</t>
  </si>
  <si>
    <t>6212262518000116102</t>
  </si>
  <si>
    <t>SR17070500009027</t>
  </si>
  <si>
    <t>OR17070500147967</t>
  </si>
  <si>
    <t>6217997020002829643</t>
  </si>
  <si>
    <t>SR17070500009037</t>
  </si>
  <si>
    <t>OR17070500148023</t>
  </si>
  <si>
    <t>6221765513623858</t>
  </si>
  <si>
    <t>SR17070500009039</t>
  </si>
  <si>
    <t>OR17070500148027</t>
  </si>
  <si>
    <t>SR17070500009040</t>
  </si>
  <si>
    <t>OR17070500148030</t>
  </si>
  <si>
    <t>6214921300112303</t>
  </si>
  <si>
    <t>SR17070500009043</t>
  </si>
  <si>
    <t>OR17070500148050</t>
  </si>
  <si>
    <t>6217003980000015127</t>
  </si>
  <si>
    <t>SR17070500009045</t>
  </si>
  <si>
    <t>OR17070500148066</t>
  </si>
  <si>
    <t>6224698146025109</t>
  </si>
  <si>
    <t>SR17070500009046</t>
  </si>
  <si>
    <t>OR17070500148067</t>
  </si>
  <si>
    <t>6226210013979695</t>
  </si>
  <si>
    <t>SR17070500009047</t>
  </si>
  <si>
    <t>OR17070500148071</t>
  </si>
  <si>
    <t>6224698146009103</t>
  </si>
  <si>
    <t>SR17070500009048</t>
  </si>
  <si>
    <t>OR17070500148072</t>
  </si>
  <si>
    <t>6230582000046705219</t>
  </si>
  <si>
    <t>SR17070500009054</t>
  </si>
  <si>
    <t>OR17070500148095</t>
  </si>
  <si>
    <t>6217852700005236540</t>
  </si>
  <si>
    <t>SR17070500009066</t>
  </si>
  <si>
    <t>OR17070500148155</t>
  </si>
  <si>
    <t>SR17070500009068</t>
  </si>
  <si>
    <t>OR17070500148171</t>
  </si>
  <si>
    <t>6221560694694491</t>
  </si>
  <si>
    <t>SR17070500009070</t>
  </si>
  <si>
    <t>OR17070500148198</t>
  </si>
  <si>
    <t>6236683930000028213</t>
  </si>
  <si>
    <t>SR17070500009077</t>
  </si>
  <si>
    <t>OR17070500148232</t>
  </si>
  <si>
    <t>6228484098888625571</t>
  </si>
  <si>
    <t>SR17070500009078</t>
  </si>
  <si>
    <t>OR17070500148234</t>
  </si>
  <si>
    <t>6228480868676617376</t>
  </si>
  <si>
    <t>SR17070500009079</t>
  </si>
  <si>
    <t>OR17070500148242</t>
  </si>
  <si>
    <t>6228483978587000377</t>
  </si>
  <si>
    <t>SR17070500009081</t>
  </si>
  <si>
    <t>OR17070500148246</t>
  </si>
  <si>
    <t>6222525254485837</t>
  </si>
  <si>
    <t>SR17070500009084</t>
  </si>
  <si>
    <t>OR17070500148255</t>
  </si>
  <si>
    <t>SR17070500009091</t>
  </si>
  <si>
    <t>OR17070500148294</t>
  </si>
  <si>
    <t>6226890113636194</t>
  </si>
  <si>
    <t>SR17070500009095</t>
  </si>
  <si>
    <t>OR17070500148307</t>
  </si>
  <si>
    <t>6282880035381806</t>
  </si>
  <si>
    <t>SR17070500009098</t>
  </si>
  <si>
    <t>OR17070500148314</t>
  </si>
  <si>
    <t>6217902700002435897</t>
  </si>
  <si>
    <t>SR17070500009100</t>
  </si>
  <si>
    <t>OR17070500148323</t>
  </si>
  <si>
    <t>6222022510000558607</t>
  </si>
  <si>
    <t>SR17070500009110</t>
  </si>
  <si>
    <t>OR17070500148359</t>
  </si>
  <si>
    <t>6228480868423045376</t>
  </si>
  <si>
    <t>SR17070500009111</t>
  </si>
  <si>
    <t>OR17070500148370</t>
  </si>
  <si>
    <t>6217562700003619979</t>
  </si>
  <si>
    <t>SR17070500009113</t>
  </si>
  <si>
    <t>OR17070500148383</t>
  </si>
  <si>
    <t>6222022507004280659</t>
  </si>
  <si>
    <t>SR17070600009120</t>
  </si>
  <si>
    <t>OR17070600148478</t>
  </si>
  <si>
    <t>SR17070600009125</t>
  </si>
  <si>
    <t>OR17070600148902</t>
  </si>
  <si>
    <t>6217232410000215488</t>
  </si>
  <si>
    <t>SR17070600009127</t>
  </si>
  <si>
    <t>OR17070600148921</t>
  </si>
  <si>
    <t>6231900000002828008</t>
  </si>
  <si>
    <t>SR17070600009134</t>
  </si>
  <si>
    <t>OR17070600149174</t>
  </si>
  <si>
    <t>6217997300039271310</t>
  </si>
  <si>
    <t>SR17070600009147</t>
  </si>
  <si>
    <t>OR17070600149518</t>
  </si>
  <si>
    <t>6217003860021524523</t>
  </si>
  <si>
    <t>SR17070600009149</t>
  </si>
  <si>
    <t>OR17070600149528</t>
  </si>
  <si>
    <t>6228483868163439471</t>
  </si>
  <si>
    <t>SR17070600009155</t>
  </si>
  <si>
    <t>OR17070600149686</t>
  </si>
  <si>
    <t>6259656241906290</t>
  </si>
  <si>
    <t>SR17070600009160</t>
  </si>
  <si>
    <t>OR17070600149734</t>
  </si>
  <si>
    <t>4096703981279199</t>
  </si>
  <si>
    <t>SR17070600009166</t>
  </si>
  <si>
    <t>OR17070600149802</t>
  </si>
  <si>
    <t>SR17070600009167</t>
  </si>
  <si>
    <t>OR17070600149835</t>
  </si>
  <si>
    <t>4367480092801219</t>
  </si>
  <si>
    <t>SR17070600009169</t>
  </si>
  <si>
    <t>OR17070600149838</t>
  </si>
  <si>
    <t>6228483868220496472</t>
  </si>
  <si>
    <t>SR17070600009170</t>
  </si>
  <si>
    <t>OR17070600149848</t>
  </si>
  <si>
    <t>6223691447196324</t>
  </si>
  <si>
    <t>SR17070600009176</t>
  </si>
  <si>
    <t>OR17070600149900</t>
  </si>
  <si>
    <t>6222082504000134284</t>
  </si>
  <si>
    <t>SR17070600009179</t>
  </si>
  <si>
    <t>OR17070600149913</t>
  </si>
  <si>
    <t>6227003910320139165</t>
  </si>
  <si>
    <t>SR17070600009180</t>
  </si>
  <si>
    <t>OR17070600149925</t>
  </si>
  <si>
    <t>6217003980000713309</t>
  </si>
  <si>
    <t>SR17070600009183</t>
  </si>
  <si>
    <t>OR17070600149955</t>
  </si>
  <si>
    <t>6217003900001612417</t>
  </si>
  <si>
    <t>SR17070600009185</t>
  </si>
  <si>
    <t>OR17070600149964</t>
  </si>
  <si>
    <t>6217852700004960280</t>
  </si>
  <si>
    <t>SR17070600009187</t>
  </si>
  <si>
    <t>OR17070600149993</t>
  </si>
  <si>
    <t>SR17070600009192</t>
  </si>
  <si>
    <t>OR17070600150044</t>
  </si>
  <si>
    <t>6228483358343721675</t>
  </si>
  <si>
    <t>SR17070600009195</t>
  </si>
  <si>
    <t>OR17070600150073</t>
  </si>
  <si>
    <t>6222520590307548</t>
  </si>
  <si>
    <t>SR17070600009199</t>
  </si>
  <si>
    <t>OR17070600150111</t>
  </si>
  <si>
    <t>6228480868605806975</t>
  </si>
  <si>
    <t>SR17070600009201</t>
  </si>
  <si>
    <t>OR17070600150127</t>
  </si>
  <si>
    <t>6228483310677611113</t>
  </si>
  <si>
    <t>SR17070600009202</t>
  </si>
  <si>
    <t>OR17070600150137</t>
  </si>
  <si>
    <t>6217232506000022129</t>
  </si>
  <si>
    <t>SR17070600009203</t>
  </si>
  <si>
    <t>OR17070600150157</t>
  </si>
  <si>
    <t>6217003860000473221</t>
  </si>
  <si>
    <t>SR17070600009204</t>
  </si>
  <si>
    <t>OR17070600150173</t>
  </si>
  <si>
    <t>6214623239000154296</t>
  </si>
  <si>
    <t>SR17070600009216</t>
  </si>
  <si>
    <t>OR17070600150245</t>
  </si>
  <si>
    <t>SR17070600009218</t>
  </si>
  <si>
    <t>OR17070600150254</t>
  </si>
  <si>
    <t>SR17070600009220</t>
  </si>
  <si>
    <t>OR17070600150265</t>
  </si>
  <si>
    <t>SR17070600009227</t>
  </si>
  <si>
    <t>OR17070600150323</t>
  </si>
  <si>
    <t>SR17070600009232</t>
  </si>
  <si>
    <t>OR17070600150359</t>
  </si>
  <si>
    <t>6231900000118779475</t>
  </si>
  <si>
    <t>SR17070600009237</t>
  </si>
  <si>
    <t>OR17070600150411</t>
  </si>
  <si>
    <t>SR17070600009240</t>
  </si>
  <si>
    <t>OR17070600150468</t>
  </si>
  <si>
    <t>6228480868592968275</t>
  </si>
  <si>
    <t>SR17070600009245</t>
  </si>
  <si>
    <t>OR17070600150490</t>
  </si>
  <si>
    <t>6225619800000010713</t>
  </si>
  <si>
    <t>SR17070600009249</t>
  </si>
  <si>
    <t>OR17070600150519</t>
  </si>
  <si>
    <t>6217852700014897282</t>
  </si>
  <si>
    <t>SR17070600009256</t>
  </si>
  <si>
    <t>OR17070600150541</t>
  </si>
  <si>
    <t>6217003860026659134</t>
  </si>
  <si>
    <t>SR17070600009257</t>
  </si>
  <si>
    <t>OR17070600150548</t>
  </si>
  <si>
    <t>6221550353909165</t>
  </si>
  <si>
    <t>SR17070600009258</t>
  </si>
  <si>
    <t>OR17070600150552</t>
  </si>
  <si>
    <t>SR17070600009260</t>
  </si>
  <si>
    <t>OR17070600150559</t>
  </si>
  <si>
    <t>4563512700113002561</t>
  </si>
  <si>
    <t>SR17070600009266</t>
  </si>
  <si>
    <t>OR17070600150583</t>
  </si>
  <si>
    <t>SR17070600009270</t>
  </si>
  <si>
    <t>OR17070600150597</t>
  </si>
  <si>
    <t>6217003890002143464</t>
  </si>
  <si>
    <t>SR17070600009275</t>
  </si>
  <si>
    <t>OR17070600150621</t>
  </si>
  <si>
    <t>SR17070600009280</t>
  </si>
  <si>
    <t>OR17070600150656</t>
  </si>
  <si>
    <t>6231357711501070516</t>
  </si>
  <si>
    <t>SR17070600009293</t>
  </si>
  <si>
    <t>OR17070600150716</t>
  </si>
  <si>
    <t>SR17070600009298</t>
  </si>
  <si>
    <t>OR17070600150768</t>
  </si>
  <si>
    <t>6217003890003995037</t>
  </si>
  <si>
    <t>SR17070600009297</t>
  </si>
  <si>
    <t>OR17070600150767</t>
  </si>
  <si>
    <t>SR17070600009310</t>
  </si>
  <si>
    <t>OR17070600150889</t>
  </si>
  <si>
    <t>6212262504000799964</t>
  </si>
  <si>
    <t>SR17070600009315</t>
  </si>
  <si>
    <t>OR17070600150989</t>
  </si>
  <si>
    <t>6217003880000080453</t>
  </si>
  <si>
    <t>SR17070600009323</t>
  </si>
  <si>
    <t>OR17070600151035</t>
  </si>
  <si>
    <t>6231900000068019849</t>
  </si>
  <si>
    <t>SR17070600009325</t>
  </si>
  <si>
    <t>OR17070600151049</t>
  </si>
  <si>
    <t>SR17070600009336</t>
  </si>
  <si>
    <t>OR17070600151188</t>
  </si>
  <si>
    <t>SR17070600009337</t>
  </si>
  <si>
    <t>OR17070600151198</t>
  </si>
  <si>
    <t>SR17070600009338</t>
  </si>
  <si>
    <t>OR17070600151204</t>
  </si>
  <si>
    <t>SR17070600009339</t>
  </si>
  <si>
    <t>OR17070600151211</t>
  </si>
  <si>
    <t>6228480868212662373</t>
  </si>
  <si>
    <t>SR17070600009341</t>
  </si>
  <si>
    <t>OR17070600151219</t>
  </si>
  <si>
    <t>SR17070600009355</t>
  </si>
  <si>
    <t>OR17070600151281</t>
  </si>
  <si>
    <t>6236683860003997066</t>
  </si>
  <si>
    <t>SR17070600009362</t>
  </si>
  <si>
    <t>OR17070600151316</t>
  </si>
  <si>
    <t>SR17070600009370</t>
  </si>
  <si>
    <t>OR17070600151376</t>
  </si>
  <si>
    <t>SR17070600009375</t>
  </si>
  <si>
    <t>OR17070600151403</t>
  </si>
  <si>
    <t>SR17070600009376</t>
  </si>
  <si>
    <t>OR17070600151404</t>
  </si>
  <si>
    <t>6217232502000029735</t>
  </si>
  <si>
    <t>SR17070600009390</t>
  </si>
  <si>
    <t>OR17070600151479</t>
  </si>
  <si>
    <t>6217003890000812128</t>
  </si>
  <si>
    <t>SR17070600009395</t>
  </si>
  <si>
    <t>OR17070600151496</t>
  </si>
  <si>
    <t>SR17070600009396</t>
  </si>
  <si>
    <t>OR17070600151512</t>
  </si>
  <si>
    <t>6223691733803609</t>
  </si>
  <si>
    <t>SR17070600009400</t>
  </si>
  <si>
    <t>OR17070600151530</t>
  </si>
  <si>
    <t>SR17070600009401</t>
  </si>
  <si>
    <t>OR17070600151547</t>
  </si>
  <si>
    <t>6217003860011320502</t>
  </si>
  <si>
    <t>0054503767</t>
  </si>
  <si>
    <t>SR17070600009406</t>
  </si>
  <si>
    <t>OR17070600151570</t>
  </si>
  <si>
    <t>SR17070600009411</t>
  </si>
  <si>
    <t>OR17070600151627</t>
  </si>
  <si>
    <t>6222620590004423145</t>
  </si>
  <si>
    <t>SR17070600009413</t>
  </si>
  <si>
    <t>OR17070600151634</t>
  </si>
  <si>
    <t>6217003860032980920</t>
  </si>
  <si>
    <t>SR17070600009420</t>
  </si>
  <si>
    <t>OR17070600151651</t>
  </si>
  <si>
    <t>6228483866225041368</t>
  </si>
  <si>
    <t>SR17070600009421</t>
  </si>
  <si>
    <t>OR17070600151654</t>
  </si>
  <si>
    <t>6228483316208490265</t>
  </si>
  <si>
    <t>SR17070600009422</t>
  </si>
  <si>
    <t>OR17070600151666</t>
  </si>
  <si>
    <t>6217003890003203630</t>
  </si>
  <si>
    <t>SR17070600009424</t>
  </si>
  <si>
    <t>OR17070600151674</t>
  </si>
  <si>
    <t>SR17070600009427</t>
  </si>
  <si>
    <t>OR17070600151694</t>
  </si>
  <si>
    <t>6227003860780398688</t>
  </si>
  <si>
    <t>SR17070600009429</t>
  </si>
  <si>
    <t>OR17070600151700</t>
  </si>
  <si>
    <t>SR17070600009430</t>
  </si>
  <si>
    <t>OR17070600151704</t>
  </si>
  <si>
    <t>SR17070600009447</t>
  </si>
  <si>
    <t>OR17070600151783</t>
  </si>
  <si>
    <t>6228481198164568678</t>
  </si>
  <si>
    <t>SR17070600009448</t>
  </si>
  <si>
    <t>OR17070600151791</t>
  </si>
  <si>
    <t>6214600260000023403</t>
  </si>
  <si>
    <t>SR17070600009458</t>
  </si>
  <si>
    <t>OR17070600151849</t>
  </si>
  <si>
    <t>6223692353138086</t>
  </si>
  <si>
    <t>SR17070600009465</t>
  </si>
  <si>
    <t>OR17070600151876</t>
  </si>
  <si>
    <t>6228483358001297372</t>
  </si>
  <si>
    <t>SR17070600009473</t>
  </si>
  <si>
    <t>OR17070600151898</t>
  </si>
  <si>
    <t>6228482898359755274</t>
  </si>
  <si>
    <t>SR17070600009486</t>
  </si>
  <si>
    <t>OR17070600151929</t>
  </si>
  <si>
    <t>6222022410005861025</t>
  </si>
  <si>
    <t>SR17070600009488</t>
  </si>
  <si>
    <t>OR17070600151935</t>
  </si>
  <si>
    <t>6226961901142503</t>
  </si>
  <si>
    <t>SR17070600009501</t>
  </si>
  <si>
    <t>OR17070600151973</t>
  </si>
  <si>
    <t>6223690887553499</t>
  </si>
  <si>
    <t>SR17070600009503</t>
  </si>
  <si>
    <t>OR17070600151977</t>
  </si>
  <si>
    <t>SR17070600009504</t>
  </si>
  <si>
    <t>OR17070600151980</t>
  </si>
  <si>
    <t>6217003860036107694</t>
  </si>
  <si>
    <t>SR17070600009515</t>
  </si>
  <si>
    <t>OR17070600152003</t>
  </si>
  <si>
    <t>6212882502000120439</t>
  </si>
  <si>
    <t>SR17070700009526</t>
  </si>
  <si>
    <t>OR17070700152123</t>
  </si>
  <si>
    <t>6217994930011058856</t>
  </si>
  <si>
    <t>SR17070700009536</t>
  </si>
  <si>
    <t>OR17070700152618</t>
  </si>
  <si>
    <t>6228480128389353771</t>
  </si>
  <si>
    <t>SR17070700009542</t>
  </si>
  <si>
    <t>OR17070700152879</t>
  </si>
  <si>
    <t>6217003860002802690</t>
  </si>
  <si>
    <t>SR17070700009548</t>
  </si>
  <si>
    <t>OR17070700152980</t>
  </si>
  <si>
    <t>6225683221000725823</t>
  </si>
  <si>
    <t>SR17070700009557</t>
  </si>
  <si>
    <t>OR17070700153183</t>
  </si>
  <si>
    <t>6212262511000157614</t>
  </si>
  <si>
    <t>SR17070700009563</t>
  </si>
  <si>
    <t>OR17070700153244</t>
  </si>
  <si>
    <t>SR17070700009566</t>
  </si>
  <si>
    <t>OR17070700153300</t>
  </si>
  <si>
    <t>SR17070700009568</t>
  </si>
  <si>
    <t>OR17070700153331</t>
  </si>
  <si>
    <t>SR17070700009577</t>
  </si>
  <si>
    <t>OR17070700153435</t>
  </si>
  <si>
    <t>SR17070700009582</t>
  </si>
  <si>
    <t>OR17070700153451</t>
  </si>
  <si>
    <t>5240943860236009</t>
  </si>
  <si>
    <t>SR17070700009583</t>
  </si>
  <si>
    <t>OR17070700153455</t>
  </si>
  <si>
    <t>6228480868099990772</t>
  </si>
  <si>
    <t>SR17070700009584</t>
  </si>
  <si>
    <t>OR17070700153456</t>
  </si>
  <si>
    <t>6223691087488106</t>
  </si>
  <si>
    <t>SR17070700009587</t>
  </si>
  <si>
    <t>OR17070700153473</t>
  </si>
  <si>
    <t>6231900000040084366</t>
  </si>
  <si>
    <t>SR17070700009589</t>
  </si>
  <si>
    <t>OR17070700153509</t>
  </si>
  <si>
    <t>4033920023904958</t>
  </si>
  <si>
    <t>SR17070700009591</t>
  </si>
  <si>
    <t>OR17070700153519</t>
  </si>
  <si>
    <t>6217003860034508828</t>
  </si>
  <si>
    <t>SR17070700009592</t>
  </si>
  <si>
    <t>OR17070700153523</t>
  </si>
  <si>
    <t>SR17070700009596</t>
  </si>
  <si>
    <t>OR17070700153587</t>
  </si>
  <si>
    <t>SR17070700009601</t>
  </si>
  <si>
    <t>OR17070700153650</t>
  </si>
  <si>
    <t>SR17070700009617</t>
  </si>
  <si>
    <t>OR17070700153799</t>
  </si>
  <si>
    <t>6231900000060300486</t>
  </si>
  <si>
    <t>SR17070700009619</t>
  </si>
  <si>
    <t>OR17070700153818</t>
  </si>
  <si>
    <t>SR17070700009622</t>
  </si>
  <si>
    <t>OR17070700153824</t>
  </si>
  <si>
    <t>SR17070700009631</t>
  </si>
  <si>
    <t>OR17070700153906</t>
  </si>
  <si>
    <t>6217007170005291206</t>
  </si>
  <si>
    <t>SR17070700009632</t>
  </si>
  <si>
    <t>OR17070700153918</t>
  </si>
  <si>
    <t>SR17070700009635</t>
  </si>
  <si>
    <t>OR17070700153940</t>
  </si>
  <si>
    <t>6217562700003028833</t>
  </si>
  <si>
    <t>SR17070700009636</t>
  </si>
  <si>
    <t>OR17070700153953</t>
  </si>
  <si>
    <t>5502130026101243</t>
  </si>
  <si>
    <t>SR17070700009638</t>
  </si>
  <si>
    <t>OR17070700153958</t>
  </si>
  <si>
    <t>6228480866052933367</t>
  </si>
  <si>
    <t>SR17070700009643</t>
  </si>
  <si>
    <t>OR17070700153996</t>
  </si>
  <si>
    <t>4581240598182757</t>
  </si>
  <si>
    <t>SR17070700009651</t>
  </si>
  <si>
    <t>OR17070700154029</t>
  </si>
  <si>
    <t>6228930001051196131</t>
  </si>
  <si>
    <t>SR17070700009656</t>
  </si>
  <si>
    <t>OR17070700154058</t>
  </si>
  <si>
    <t>6228484148597206377</t>
  </si>
  <si>
    <t>SR17070700009677</t>
  </si>
  <si>
    <t>OR17070700154137</t>
  </si>
  <si>
    <t>SR17070700009689</t>
  </si>
  <si>
    <t>OR17070700154199</t>
  </si>
  <si>
    <t>6217003860031739103</t>
  </si>
  <si>
    <t>SR17070700009693</t>
  </si>
  <si>
    <t>OR17070700154283</t>
  </si>
  <si>
    <t>6222620590005173608</t>
  </si>
  <si>
    <t>SR17070700009695</t>
  </si>
  <si>
    <t>OR17070700154296</t>
  </si>
  <si>
    <t>6259615445630106</t>
  </si>
  <si>
    <t>SR17070700009696</t>
  </si>
  <si>
    <t>OR17070700154297</t>
  </si>
  <si>
    <t>6226230189041039</t>
  </si>
  <si>
    <t>SR17070700009701</t>
  </si>
  <si>
    <t>OR17070700154368</t>
  </si>
  <si>
    <t>6259654231382762</t>
  </si>
  <si>
    <t>SR17070700009711</t>
  </si>
  <si>
    <t>OR17070700154478</t>
  </si>
  <si>
    <t>5239591003768587</t>
  </si>
  <si>
    <t>SR17070700009713</t>
  </si>
  <si>
    <t>OR17070700154503</t>
  </si>
  <si>
    <t>6221682901050497</t>
  </si>
  <si>
    <t>SR17070700009725</t>
  </si>
  <si>
    <t>OR17070700154553</t>
  </si>
  <si>
    <t>6221887300033421916</t>
  </si>
  <si>
    <t>SR17070700009726</t>
  </si>
  <si>
    <t>OR17070700154556</t>
  </si>
  <si>
    <t>6222600590009393800</t>
  </si>
  <si>
    <t>SR17070700009729</t>
  </si>
  <si>
    <t>OR17070700154569</t>
  </si>
  <si>
    <t>6228483610630133711</t>
  </si>
  <si>
    <t>SR17070700009731</t>
  </si>
  <si>
    <t>OR17070700154589</t>
  </si>
  <si>
    <t>6217997300015960985</t>
  </si>
  <si>
    <t>SR17070700009733</t>
  </si>
  <si>
    <t>OR17070700154594</t>
  </si>
  <si>
    <t>4367455167375349</t>
  </si>
  <si>
    <t>SR17070700009734</t>
  </si>
  <si>
    <t>OR17070700154598</t>
  </si>
  <si>
    <t>6259656241878796</t>
  </si>
  <si>
    <t>SR17070700009747</t>
  </si>
  <si>
    <t>OR17070700154732</t>
  </si>
  <si>
    <t>SR17070700009765</t>
  </si>
  <si>
    <t>OR17070700154862</t>
  </si>
  <si>
    <t>6228480868172335077</t>
  </si>
  <si>
    <t>SR17070700009770</t>
  </si>
  <si>
    <t>OR17070700154877</t>
  </si>
  <si>
    <t>6226210015180516</t>
  </si>
  <si>
    <t>SR17070700009771</t>
  </si>
  <si>
    <t>OR17070700154880</t>
  </si>
  <si>
    <t>SR17070700009775</t>
  </si>
  <si>
    <t>OR17070700154888</t>
  </si>
  <si>
    <t>4367423960297041322</t>
  </si>
  <si>
    <t>SR17070700009778</t>
  </si>
  <si>
    <t>OR17070700154898</t>
  </si>
  <si>
    <t>6222520593357672</t>
  </si>
  <si>
    <t>SR17070700009785</t>
  </si>
  <si>
    <t>OR17070700154924</t>
  </si>
  <si>
    <t>6226808010291194</t>
  </si>
  <si>
    <t>SR17070700009804</t>
  </si>
  <si>
    <t>OR17070700155011</t>
  </si>
  <si>
    <t>6217004010000169291</t>
  </si>
  <si>
    <t>SR17070700009805</t>
  </si>
  <si>
    <t>OR17070700155015</t>
  </si>
  <si>
    <t>5264103861689190</t>
  </si>
  <si>
    <t>SR17070700009812</t>
  </si>
  <si>
    <t>OR17070700155035</t>
  </si>
  <si>
    <t>SR17070700009819</t>
  </si>
  <si>
    <t>OR17070700155052</t>
  </si>
  <si>
    <t>6270670301956298</t>
  </si>
  <si>
    <t>SR17070700009825</t>
  </si>
  <si>
    <t>OR17070700155063</t>
  </si>
  <si>
    <t>SR17070700009826</t>
  </si>
  <si>
    <t>OR17070700155065</t>
  </si>
  <si>
    <t>SR17070700009828</t>
  </si>
  <si>
    <t>OR17070700155072</t>
  </si>
  <si>
    <t>SR17070700009830</t>
  </si>
  <si>
    <t>OR17070700155080</t>
  </si>
  <si>
    <t>6223691372489819</t>
  </si>
  <si>
    <t>SR17070700009831</t>
  </si>
  <si>
    <t>OR17070700155081</t>
  </si>
  <si>
    <t>6217852700015385444</t>
  </si>
  <si>
    <t>SR17070700009832</t>
  </si>
  <si>
    <t>OR17070700155083</t>
  </si>
  <si>
    <t>SR17070700009834</t>
  </si>
  <si>
    <t>OR17070700155100</t>
  </si>
  <si>
    <t>6217862700001402854</t>
  </si>
  <si>
    <t>SR17070700009844</t>
  </si>
  <si>
    <t>OR17070700155119</t>
  </si>
  <si>
    <t>6228483358197782674</t>
  </si>
  <si>
    <t>SR17070700009849</t>
  </si>
  <si>
    <t>OR17070700155136</t>
  </si>
  <si>
    <t>6236683940000399092</t>
  </si>
  <si>
    <t>SR17070700009851</t>
  </si>
  <si>
    <t>OR17070700155143</t>
  </si>
  <si>
    <t>6228480868624722179</t>
  </si>
  <si>
    <t>SR17070700009858</t>
  </si>
  <si>
    <t>OR17070700155168</t>
  </si>
  <si>
    <t>6228480860905680218</t>
  </si>
  <si>
    <t>SR17070700009864</t>
  </si>
  <si>
    <t>OR17070700155209</t>
  </si>
  <si>
    <t>5289311641267655</t>
  </si>
  <si>
    <t>SR17070700009865</t>
  </si>
  <si>
    <t>OR17070700155210</t>
  </si>
  <si>
    <t>SR17070700009866</t>
  </si>
  <si>
    <t>OR17070700155211</t>
  </si>
  <si>
    <t>SR17070700009867</t>
  </si>
  <si>
    <t>OR17070700155215</t>
  </si>
  <si>
    <t>4096701878080043</t>
  </si>
  <si>
    <t>SR17070700009868</t>
  </si>
  <si>
    <t>OR17070700155216</t>
  </si>
  <si>
    <t>6225683221000035025</t>
  </si>
  <si>
    <t>SR17070700009869</t>
  </si>
  <si>
    <t>OR17070700155220</t>
  </si>
  <si>
    <t>SR17070700009870</t>
  </si>
  <si>
    <t>OR17070700155221</t>
  </si>
  <si>
    <t>SR17070700009871</t>
  </si>
  <si>
    <t>OR17070700155222</t>
  </si>
  <si>
    <t>SR17070800009875</t>
  </si>
  <si>
    <t>OR17070800155347</t>
  </si>
  <si>
    <t>6212262514000021178</t>
  </si>
  <si>
    <t>SR17070800009877</t>
  </si>
  <si>
    <t>OR17070800155393</t>
  </si>
  <si>
    <t>6231900000065744894</t>
  </si>
  <si>
    <t>SR17070800009879</t>
  </si>
  <si>
    <t>OR17070800155431</t>
  </si>
  <si>
    <t>SR17070800009894</t>
  </si>
  <si>
    <t>OR17070800155884</t>
  </si>
  <si>
    <t>6217001210078796727</t>
  </si>
  <si>
    <t>SR17070800009901</t>
  </si>
  <si>
    <t>OR17070800155935</t>
  </si>
  <si>
    <t>6228483868588708377</t>
  </si>
  <si>
    <t>SR17070800009902</t>
  </si>
  <si>
    <t>OR17070800155943</t>
  </si>
  <si>
    <t>6212262516000204613</t>
  </si>
  <si>
    <t>SR17070800009926</t>
  </si>
  <si>
    <t>OR17070800156106</t>
  </si>
  <si>
    <t>6221682812008121</t>
  </si>
  <si>
    <t>SR17070800009928</t>
  </si>
  <si>
    <t>OR17070800156114</t>
  </si>
  <si>
    <t>SR17070800009929</t>
  </si>
  <si>
    <t>OR17070800156116</t>
  </si>
  <si>
    <t>SR17070800009930</t>
  </si>
  <si>
    <t>OR17070800156117</t>
  </si>
  <si>
    <t>SR17070800009937</t>
  </si>
  <si>
    <t>OR17070800156176</t>
  </si>
  <si>
    <t>6223690743210359</t>
  </si>
  <si>
    <t>SR17070800009943</t>
  </si>
  <si>
    <t>OR17070800156239</t>
  </si>
  <si>
    <t>6214600180003733271</t>
  </si>
  <si>
    <t>SR17070800009952</t>
  </si>
  <si>
    <t>OR17070800156280</t>
  </si>
  <si>
    <t>6231900000032008951</t>
  </si>
  <si>
    <t>SR17070800009962</t>
  </si>
  <si>
    <t>OR17070800156315</t>
  </si>
  <si>
    <t>6230580000002904931</t>
  </si>
  <si>
    <t>SR17070800009967</t>
  </si>
  <si>
    <t>OR17070800156342</t>
  </si>
  <si>
    <t>6212262502006934098</t>
  </si>
  <si>
    <t>SR17070800009974</t>
  </si>
  <si>
    <t>OR17070800156384</t>
  </si>
  <si>
    <t>6221507300015321191</t>
  </si>
  <si>
    <t>SR17070800009975</t>
  </si>
  <si>
    <t>OR17070800156385</t>
  </si>
  <si>
    <t>SR17070800009986</t>
  </si>
  <si>
    <t>OR17070800156515</t>
  </si>
  <si>
    <t>6226580052691124</t>
  </si>
  <si>
    <t>SR17070800009991</t>
  </si>
  <si>
    <t>OR17070800156551</t>
  </si>
  <si>
    <t>6217003860006959017</t>
  </si>
  <si>
    <t>SR17070800010004</t>
  </si>
  <si>
    <t>OR17070800156637</t>
  </si>
  <si>
    <t>6259699902736721</t>
  </si>
  <si>
    <t>SR17070800010005</t>
  </si>
  <si>
    <t>OR17070800156641</t>
  </si>
  <si>
    <t>6228480868478151079</t>
  </si>
  <si>
    <t>SR17070800010007</t>
  </si>
  <si>
    <t>OR17070800156645</t>
  </si>
  <si>
    <t>6231900020004014878</t>
  </si>
  <si>
    <t>SR17070800010023</t>
  </si>
  <si>
    <t>OR17070800156741</t>
  </si>
  <si>
    <t>6231900000067114252</t>
  </si>
  <si>
    <t>SR17070800010029</t>
  </si>
  <si>
    <t>OR17070800156782</t>
  </si>
  <si>
    <t>6217003880004062424</t>
  </si>
  <si>
    <t>SR17070800010038</t>
  </si>
  <si>
    <t>OR17070800156822</t>
  </si>
  <si>
    <t>SR17070800010045</t>
  </si>
  <si>
    <t>OR17070800156855</t>
  </si>
  <si>
    <t>6217003860035921178</t>
  </si>
  <si>
    <t>SR17070800010054</t>
  </si>
  <si>
    <t>OR17070800156870</t>
  </si>
  <si>
    <t>6217003860037077987</t>
  </si>
  <si>
    <t>SR17070900010084</t>
  </si>
  <si>
    <t>OR17070900157260</t>
  </si>
  <si>
    <t>SR17070900010085</t>
  </si>
  <si>
    <t>OR17070900157264</t>
  </si>
  <si>
    <t>SR17070900010087</t>
  </si>
  <si>
    <t>OR17070900157296</t>
  </si>
  <si>
    <t>6217003940002054151</t>
  </si>
  <si>
    <t>SR17070900010088</t>
  </si>
  <si>
    <t>OR17070900157300</t>
  </si>
  <si>
    <t>SR17070900010093</t>
  </si>
  <si>
    <t>OR17070900157351</t>
  </si>
  <si>
    <t>6221507300000335016</t>
  </si>
  <si>
    <t>SR17070900010094</t>
  </si>
  <si>
    <t>OR17070900157353</t>
  </si>
  <si>
    <t>6217997300045927954</t>
  </si>
  <si>
    <t>SR17071000010118</t>
  </si>
  <si>
    <t>OR17071000157760</t>
  </si>
  <si>
    <t>6228483618081693471</t>
  </si>
  <si>
    <t>SR17071000010124</t>
  </si>
  <si>
    <t>OR17071000158603</t>
  </si>
  <si>
    <t>4367423982550035445</t>
  </si>
  <si>
    <t>SR17071000010125</t>
  </si>
  <si>
    <t>OR17071000158608</t>
  </si>
  <si>
    <t>SR17071000010127</t>
  </si>
  <si>
    <t>OR17071000158676</t>
  </si>
  <si>
    <t>6214157312903889120</t>
  </si>
  <si>
    <t>SR17071000010130</t>
  </si>
  <si>
    <t>OR17071000158965</t>
  </si>
  <si>
    <t>6231900000137432494</t>
  </si>
  <si>
    <t>SR17071000010138</t>
  </si>
  <si>
    <t>OR17071000159427</t>
  </si>
  <si>
    <t>SR17071000010140</t>
  </si>
  <si>
    <t>OR17071000159443</t>
  </si>
  <si>
    <t>6228481198517088671</t>
  </si>
  <si>
    <t>SR17071000010151</t>
  </si>
  <si>
    <t>OR17071000159524</t>
  </si>
  <si>
    <t>5229643711485384</t>
  </si>
  <si>
    <t>SR17071000010152</t>
  </si>
  <si>
    <t>OR17071000159528</t>
  </si>
  <si>
    <t>6223691375409400</t>
  </si>
  <si>
    <t>SR17071000010171</t>
  </si>
  <si>
    <t>OR17071000159821</t>
  </si>
  <si>
    <t>6228480038661147470</t>
  </si>
  <si>
    <t>SR17071000010173</t>
  </si>
  <si>
    <t>OR17071000159836</t>
  </si>
  <si>
    <t>6228482896040383860</t>
  </si>
  <si>
    <t>SR17071000010197</t>
  </si>
  <si>
    <t>OR17071000160145</t>
  </si>
  <si>
    <t>SR17071000010198</t>
  </si>
  <si>
    <t>OR17071000160170</t>
  </si>
  <si>
    <t>SR17071000010202</t>
  </si>
  <si>
    <t>OR17071000160199</t>
  </si>
  <si>
    <t>6217003860020319651</t>
  </si>
  <si>
    <t>SR17071000010209</t>
  </si>
  <si>
    <t>OR17071000160267</t>
  </si>
  <si>
    <t>SR17071000010210</t>
  </si>
  <si>
    <t>OR17071000160272</t>
  </si>
  <si>
    <t>6231900000090149762</t>
  </si>
  <si>
    <t>SR17071000010211</t>
  </si>
  <si>
    <t>OR17071000160286</t>
  </si>
  <si>
    <t>5201521320623516</t>
  </si>
  <si>
    <t>SR17071000010217</t>
  </si>
  <si>
    <t>OR17071000160317</t>
  </si>
  <si>
    <t>6217003860011662010</t>
  </si>
  <si>
    <t>SR17071000010223</t>
  </si>
  <si>
    <t>OR17071000160350</t>
  </si>
  <si>
    <t>6228480866160466466</t>
  </si>
  <si>
    <t>SR17071000010220</t>
  </si>
  <si>
    <t>OR17071000160335</t>
  </si>
  <si>
    <t>6212262502013278067</t>
  </si>
  <si>
    <t>SR17071000010232</t>
  </si>
  <si>
    <t>OR17071000160443</t>
  </si>
  <si>
    <t>SR17071000010235</t>
  </si>
  <si>
    <t>OR17071000160453</t>
  </si>
  <si>
    <t>6228483968089692870</t>
  </si>
  <si>
    <t>SR17071000010237</t>
  </si>
  <si>
    <t>OR17071000160478</t>
  </si>
  <si>
    <t>SR17071000010239</t>
  </si>
  <si>
    <t>OR17071000160495</t>
  </si>
  <si>
    <t>SR17071000010242</t>
  </si>
  <si>
    <t>OR17071000160507</t>
  </si>
  <si>
    <t>SR17071000010250</t>
  </si>
  <si>
    <t>OR17071000160546</t>
  </si>
  <si>
    <t>6217003860022130213</t>
  </si>
  <si>
    <t>SR17071000010257</t>
  </si>
  <si>
    <t>OR17071000160580</t>
  </si>
  <si>
    <t>4096688063844335</t>
  </si>
  <si>
    <t>SR17071000010256</t>
  </si>
  <si>
    <t>OR17071000160578</t>
  </si>
  <si>
    <t>SR17071000010261</t>
  </si>
  <si>
    <t>OR17071000160633</t>
  </si>
  <si>
    <t>6230582000043939431</t>
  </si>
  <si>
    <t>SR17071000010262</t>
  </si>
  <si>
    <t>OR17071000160648</t>
  </si>
  <si>
    <t>5201521321336092</t>
  </si>
  <si>
    <t>SR17071000010268</t>
  </si>
  <si>
    <t>OR17071000160669</t>
  </si>
  <si>
    <t>6223691179180686</t>
  </si>
  <si>
    <t>SR17071000010264</t>
  </si>
  <si>
    <t>OR17071000160657</t>
  </si>
  <si>
    <t>6258101646057671</t>
  </si>
  <si>
    <t>SR17071000010266</t>
  </si>
  <si>
    <t>OR17071000160665</t>
  </si>
  <si>
    <t>SR17071000010272</t>
  </si>
  <si>
    <t>OR17071000160697</t>
  </si>
  <si>
    <t>6222082410000241915</t>
  </si>
  <si>
    <t>SR17071000010274</t>
  </si>
  <si>
    <t>OR17071000160713</t>
  </si>
  <si>
    <t>6230522890000457572</t>
  </si>
  <si>
    <t>SR17071000010273</t>
  </si>
  <si>
    <t>OR17071000160708</t>
  </si>
  <si>
    <t>6228480868611988478</t>
  </si>
  <si>
    <t>SR17071000010278</t>
  </si>
  <si>
    <t>OR17071000160735</t>
  </si>
  <si>
    <t>6231900000110033798</t>
  </si>
  <si>
    <t>SR17071000010285</t>
  </si>
  <si>
    <t>OR17071000160781</t>
  </si>
  <si>
    <t>SR17071000010294</t>
  </si>
  <si>
    <t>OR17071000160841</t>
  </si>
  <si>
    <t>6228480868324744770</t>
  </si>
  <si>
    <t>SR17071000010295</t>
  </si>
  <si>
    <t>OR17071000160848</t>
  </si>
  <si>
    <t>6228480868040582173</t>
  </si>
  <si>
    <t>SR17071000010297</t>
  </si>
  <si>
    <t>OR17071000160854</t>
  </si>
  <si>
    <t>SR17071000010313</t>
  </si>
  <si>
    <t>OR17071000160948</t>
  </si>
  <si>
    <t>6214600180006920669</t>
  </si>
  <si>
    <t>SR17071000010330</t>
  </si>
  <si>
    <t>OR17071000161057</t>
  </si>
  <si>
    <t>6223691529209052</t>
  </si>
  <si>
    <t>SR17071000010343</t>
  </si>
  <si>
    <t>OR17071000161306</t>
  </si>
  <si>
    <t>6228483616085405066</t>
  </si>
  <si>
    <t>SR17071000010344</t>
  </si>
  <si>
    <t>OR17071000161331</t>
  </si>
  <si>
    <t>6226800056016734</t>
  </si>
  <si>
    <t>SR17071000010347</t>
  </si>
  <si>
    <t>OR17071000161376</t>
  </si>
  <si>
    <t>SR17071000010356</t>
  </si>
  <si>
    <t>OR17071000161431</t>
  </si>
  <si>
    <t>6217003910004388063</t>
  </si>
  <si>
    <t>SR17071000010361</t>
  </si>
  <si>
    <t>OR17071000161462</t>
  </si>
  <si>
    <t>6259656221606878</t>
  </si>
  <si>
    <t>SR17071000010362</t>
  </si>
  <si>
    <t>OR17071000161463</t>
  </si>
  <si>
    <t>6210178002000043621</t>
  </si>
  <si>
    <t>SR17071000010372</t>
  </si>
  <si>
    <t>OR17071000161588</t>
  </si>
  <si>
    <t>6228483868605456976</t>
  </si>
  <si>
    <t>SR17071000010369</t>
  </si>
  <si>
    <t>OR17071000161567</t>
  </si>
  <si>
    <t>6231900020016082541</t>
  </si>
  <si>
    <t>SR17071000010371</t>
  </si>
  <si>
    <t>OR17071000161577</t>
  </si>
  <si>
    <t>SR17071000010374</t>
  </si>
  <si>
    <t>OR17071000161648</t>
  </si>
  <si>
    <t>6231900020003292079</t>
  </si>
  <si>
    <t>SR17071000010388</t>
  </si>
  <si>
    <t>OR17071000161750</t>
  </si>
  <si>
    <t>6230361107031306890</t>
  </si>
  <si>
    <t>SR17071000010394</t>
  </si>
  <si>
    <t>OR17071000161765</t>
  </si>
  <si>
    <t>6228483318432388778</t>
  </si>
  <si>
    <t>SR17071000010395</t>
  </si>
  <si>
    <t>OR17071000161773</t>
  </si>
  <si>
    <t>6217790001124209939</t>
  </si>
  <si>
    <t>SR17071000010400</t>
  </si>
  <si>
    <t>OR17071000161796</t>
  </si>
  <si>
    <t>6225561321123504</t>
  </si>
  <si>
    <t>SR17071000010405</t>
  </si>
  <si>
    <t>OR17071000161831</t>
  </si>
  <si>
    <t>6231900000127401749</t>
  </si>
  <si>
    <t>SR17071000010409</t>
  </si>
  <si>
    <t>OR17071000161864</t>
  </si>
  <si>
    <t>6217003850000257575</t>
  </si>
  <si>
    <t>SR17071000010410</t>
  </si>
  <si>
    <t>OR17071000161867</t>
  </si>
  <si>
    <t>6231900020002710394</t>
  </si>
  <si>
    <t>SR17071000010429</t>
  </si>
  <si>
    <t>OR17071000162023</t>
  </si>
  <si>
    <t>SR17071000010435</t>
  </si>
  <si>
    <t>OR17071000162060</t>
  </si>
  <si>
    <t>4096703257721437</t>
  </si>
  <si>
    <t>SR17071000010436</t>
  </si>
  <si>
    <t>OR17071000162068</t>
  </si>
  <si>
    <t>4581230595882764</t>
  </si>
  <si>
    <t>SR17071000010442</t>
  </si>
  <si>
    <t>OR17071000162089</t>
  </si>
  <si>
    <t>6222600590007011198</t>
  </si>
  <si>
    <t>SR17071000010439</t>
  </si>
  <si>
    <t>OR17071000162083</t>
  </si>
  <si>
    <t>6228482898242666571</t>
  </si>
  <si>
    <t>SR17071000010443</t>
  </si>
  <si>
    <t>OR17071000162096</t>
  </si>
  <si>
    <t>SR17071000010447</t>
  </si>
  <si>
    <t>OR17071000162112</t>
  </si>
  <si>
    <t>6228480860904524912</t>
  </si>
  <si>
    <t>SR17071000010452</t>
  </si>
  <si>
    <t>OR17071000162172</t>
  </si>
  <si>
    <t>6259691121574306</t>
  </si>
  <si>
    <t>SR17071000010451</t>
  </si>
  <si>
    <t>OR17071000162167</t>
  </si>
  <si>
    <t>6217993900031281730</t>
  </si>
  <si>
    <t>SR17071000010456</t>
  </si>
  <si>
    <t>OR17071000162203</t>
  </si>
  <si>
    <t>6212262502027067852</t>
  </si>
  <si>
    <t>SR17071000010457</t>
  </si>
  <si>
    <t>OR17071000162204</t>
  </si>
  <si>
    <t>6231900000097413294</t>
  </si>
  <si>
    <t>SR17071000010462</t>
  </si>
  <si>
    <t>OR17071000162221</t>
  </si>
  <si>
    <t>5448870002105620</t>
  </si>
  <si>
    <t>SR17071000010459</t>
  </si>
  <si>
    <t>OR17071000162214</t>
  </si>
  <si>
    <t>6250711320284454</t>
  </si>
  <si>
    <t>SR17071000010465</t>
  </si>
  <si>
    <t>OR17071000162250</t>
  </si>
  <si>
    <t>6228930001080195153</t>
  </si>
  <si>
    <t>SR17071000010469</t>
  </si>
  <si>
    <t>OR17071000162262</t>
  </si>
  <si>
    <t>SR17071000010478</t>
  </si>
  <si>
    <t>OR17071000162314</t>
  </si>
  <si>
    <t>SR17071000010491</t>
  </si>
  <si>
    <t>OR17071000162368</t>
  </si>
  <si>
    <t>6231900000000237491</t>
  </si>
  <si>
    <t>SR17071000010494</t>
  </si>
  <si>
    <t>OR17071000162374</t>
  </si>
  <si>
    <t>6214623250000299296</t>
  </si>
  <si>
    <t>SR17071000010496</t>
  </si>
  <si>
    <t>OR17071000162382</t>
  </si>
  <si>
    <t>4895920800874777</t>
  </si>
  <si>
    <t>SR17071000010500</t>
  </si>
  <si>
    <t>OR17071000162394</t>
  </si>
  <si>
    <t>6212262514000628162</t>
  </si>
  <si>
    <t>SR17071000010515</t>
  </si>
  <si>
    <t>OR17071000162456</t>
  </si>
  <si>
    <t>6228480868589319672</t>
  </si>
  <si>
    <t>SR17071000010521</t>
  </si>
  <si>
    <t>OR17071000162475</t>
  </si>
  <si>
    <t>6212262406006054776</t>
  </si>
  <si>
    <t>SR17071000010534</t>
  </si>
  <si>
    <t>OR17071000162547</t>
  </si>
  <si>
    <t>6231900000099145431</t>
  </si>
  <si>
    <t>SR17071000010551</t>
  </si>
  <si>
    <t>OR17071000162577</t>
  </si>
  <si>
    <t>6282880012875762</t>
  </si>
  <si>
    <t>SR17071000010555</t>
  </si>
  <si>
    <t>OR17071000162633</t>
  </si>
  <si>
    <t>6210178002027525691</t>
  </si>
  <si>
    <t>201707010053914388</t>
  </si>
  <si>
    <t>20170701</t>
  </si>
  <si>
    <t>SR17070100007696</t>
    <phoneticPr fontId="3" type="noConversion"/>
  </si>
  <si>
    <t>201707010053914990</t>
  </si>
  <si>
    <t>201707010053915002</t>
  </si>
  <si>
    <t>201707010053915300</t>
  </si>
  <si>
    <t>201707010053915415</t>
  </si>
  <si>
    <t>201707010053915490</t>
  </si>
  <si>
    <t>201707010053915547</t>
  </si>
  <si>
    <t>201707010053915947</t>
  </si>
  <si>
    <t>201707010053916344</t>
  </si>
  <si>
    <t>201707010053916580</t>
  </si>
  <si>
    <t>SR17070100007771</t>
    <phoneticPr fontId="3" type="noConversion"/>
  </si>
  <si>
    <t>201707010053917897</t>
  </si>
  <si>
    <t>201707010053918074</t>
  </si>
  <si>
    <t>201707010053919242</t>
  </si>
  <si>
    <t>201707010053919521</t>
  </si>
  <si>
    <t>SR17070100007797</t>
    <phoneticPr fontId="3" type="noConversion"/>
  </si>
  <si>
    <t>201707010053919768</t>
  </si>
  <si>
    <t>201707010053920070</t>
  </si>
  <si>
    <t>201707010053921090</t>
  </si>
  <si>
    <t>201707010053922199</t>
  </si>
  <si>
    <t>201707010053922261</t>
  </si>
  <si>
    <t>201707030053998543</t>
  </si>
  <si>
    <t>20170703</t>
  </si>
  <si>
    <t>201707030053998858</t>
  </si>
  <si>
    <t>201707030054008607</t>
  </si>
  <si>
    <t>201707030053946893</t>
  </si>
  <si>
    <t>201707030053948103</t>
  </si>
  <si>
    <t>201707030053948353</t>
  </si>
  <si>
    <t>SR17070300007944</t>
    <phoneticPr fontId="3" type="noConversion"/>
  </si>
  <si>
    <t>201707030053950982</t>
  </si>
  <si>
    <t>201707030053951678</t>
  </si>
  <si>
    <t>201707030053953641</t>
  </si>
  <si>
    <t>201707030053953997</t>
  </si>
  <si>
    <t>201707030053954558</t>
  </si>
  <si>
    <t>201707030053958001</t>
  </si>
  <si>
    <t>201707030053959313</t>
  </si>
  <si>
    <t>201707030053960270</t>
  </si>
  <si>
    <t>201707030053962236</t>
  </si>
  <si>
    <t>SR17070300008007</t>
    <phoneticPr fontId="3" type="noConversion"/>
  </si>
  <si>
    <t>201707030053962562</t>
  </si>
  <si>
    <t>201707030053962652</t>
  </si>
  <si>
    <t>SR17070300008009</t>
    <phoneticPr fontId="3" type="noConversion"/>
  </si>
  <si>
    <t>201707030053962837</t>
  </si>
  <si>
    <t>201707030053964273</t>
  </si>
  <si>
    <t>201707030053964363</t>
  </si>
  <si>
    <t>SR17070300008029</t>
    <phoneticPr fontId="3" type="noConversion"/>
  </si>
  <si>
    <t>201707030053964443</t>
  </si>
  <si>
    <t>SR17070300008036</t>
    <phoneticPr fontId="3" type="noConversion"/>
  </si>
  <si>
    <t>201707030053965546</t>
  </si>
  <si>
    <t>201707030053965549</t>
  </si>
  <si>
    <t>201707030053965678</t>
  </si>
  <si>
    <t>201707030053966332</t>
  </si>
  <si>
    <t>201707030053968869</t>
  </si>
  <si>
    <t>201707030053968903</t>
  </si>
  <si>
    <t>201707030053969196</t>
  </si>
  <si>
    <t>SR17070300008059</t>
    <phoneticPr fontId="3" type="noConversion"/>
  </si>
  <si>
    <t>201707030053969302</t>
  </si>
  <si>
    <t>SR17070300008061</t>
    <phoneticPr fontId="3" type="noConversion"/>
  </si>
  <si>
    <t>201707030053969388</t>
  </si>
  <si>
    <t>201707030053971052</t>
  </si>
  <si>
    <t>201707030053973682</t>
  </si>
  <si>
    <t>201707030053973840</t>
  </si>
  <si>
    <t>201707030053974821</t>
  </si>
  <si>
    <t>201707030053976937</t>
  </si>
  <si>
    <t>201707030053977795</t>
  </si>
  <si>
    <t>201707030053979395</t>
  </si>
  <si>
    <t>201707030053982248</t>
  </si>
  <si>
    <t>201707030053982810</t>
  </si>
  <si>
    <t>201707030053984587</t>
  </si>
  <si>
    <t>201707030053985572</t>
  </si>
  <si>
    <t>201707030053987942</t>
  </si>
  <si>
    <t>SR17070300008143</t>
    <phoneticPr fontId="3" type="noConversion"/>
  </si>
  <si>
    <t>201707030053988230</t>
  </si>
  <si>
    <t>201707030053994191</t>
  </si>
  <si>
    <t>SR17070300008165</t>
    <phoneticPr fontId="3" type="noConversion"/>
  </si>
  <si>
    <t>201707030053994528</t>
  </si>
  <si>
    <t>SR17070300008166</t>
    <phoneticPr fontId="3" type="noConversion"/>
  </si>
  <si>
    <t>201707030053994622</t>
  </si>
  <si>
    <t>SR17070300008167</t>
    <phoneticPr fontId="3" type="noConversion"/>
  </si>
  <si>
    <t>201707030053994630</t>
  </si>
  <si>
    <t>SR17070300008168</t>
    <phoneticPr fontId="3" type="noConversion"/>
  </si>
  <si>
    <t>201707030053994657</t>
  </si>
  <si>
    <t>SR17070300008170</t>
    <phoneticPr fontId="3" type="noConversion"/>
  </si>
  <si>
    <t>201707030053994913</t>
  </si>
  <si>
    <t>201707030053995530</t>
  </si>
  <si>
    <t>SR17070300008194</t>
    <phoneticPr fontId="3" type="noConversion"/>
  </si>
  <si>
    <t>201707030053996788</t>
  </si>
  <si>
    <t>SR17070300008197</t>
    <phoneticPr fontId="3" type="noConversion"/>
  </si>
  <si>
    <t>201707030053996997</t>
  </si>
  <si>
    <t>201707030053997100</t>
  </si>
  <si>
    <t>201707030053997506</t>
  </si>
  <si>
    <t>201707030054034953</t>
  </si>
  <si>
    <t>201707030054038347</t>
  </si>
  <si>
    <t>201707030054049544</t>
  </si>
  <si>
    <t>201707030054051081</t>
  </si>
  <si>
    <t>201707030054073077</t>
  </si>
  <si>
    <t>201707030054088564</t>
  </si>
  <si>
    <t>201707030054110243</t>
  </si>
  <si>
    <t>201707030054110342</t>
  </si>
  <si>
    <t>201707030054112017</t>
  </si>
  <si>
    <t>201707030054112673</t>
  </si>
  <si>
    <t>201707030054113245</t>
  </si>
  <si>
    <t>201707030054118187</t>
  </si>
  <si>
    <t>201707030054121244</t>
  </si>
  <si>
    <t>201707040054148048</t>
  </si>
  <si>
    <t>20170704</t>
  </si>
  <si>
    <t>201707040054149145</t>
  </si>
  <si>
    <t>SR17070400008361</t>
    <phoneticPr fontId="3" type="noConversion"/>
  </si>
  <si>
    <t>201707040054152027</t>
  </si>
  <si>
    <t>SR17070400008362</t>
    <phoneticPr fontId="3" type="noConversion"/>
  </si>
  <si>
    <t>201707040054152277</t>
  </si>
  <si>
    <t>201707040054153086</t>
  </si>
  <si>
    <t>201707040054153791</t>
  </si>
  <si>
    <t>201707040054154513</t>
  </si>
  <si>
    <t>201707040054154589</t>
  </si>
  <si>
    <t>201707040054154780</t>
  </si>
  <si>
    <t>201707040054156258</t>
  </si>
  <si>
    <t>201707040054157409</t>
  </si>
  <si>
    <t>201707040054162197</t>
  </si>
  <si>
    <t>SR17070400008406</t>
    <phoneticPr fontId="3" type="noConversion"/>
  </si>
  <si>
    <t>201707040054163205</t>
  </si>
  <si>
    <t>201707040054164323</t>
  </si>
  <si>
    <t>201707040054164897</t>
  </si>
  <si>
    <t>201707040054166999</t>
  </si>
  <si>
    <t>201707040054167340</t>
  </si>
  <si>
    <t>201707040054167620</t>
  </si>
  <si>
    <t>201707040054168182</t>
  </si>
  <si>
    <t>201707040054168357</t>
  </si>
  <si>
    <t>201707040054168409</t>
  </si>
  <si>
    <t>201707040054169980</t>
  </si>
  <si>
    <t>201707040054171345</t>
  </si>
  <si>
    <t>201707040054171351</t>
  </si>
  <si>
    <t>201707040054171588</t>
  </si>
  <si>
    <t>201707040054171985</t>
  </si>
  <si>
    <t>201707040054172055</t>
  </si>
  <si>
    <t>201707040054173431</t>
  </si>
  <si>
    <t>SR17070400008480</t>
    <phoneticPr fontId="3" type="noConversion"/>
  </si>
  <si>
    <t>201707040054173514</t>
  </si>
  <si>
    <t>SR17070400008481</t>
    <phoneticPr fontId="3" type="noConversion"/>
  </si>
  <si>
    <t>201707040054173630</t>
  </si>
  <si>
    <t>201707040054174021</t>
  </si>
  <si>
    <t>201707040054175782</t>
  </si>
  <si>
    <t>201707040054176389</t>
  </si>
  <si>
    <t>201707040054178742</t>
  </si>
  <si>
    <t>201707040054179052</t>
  </si>
  <si>
    <t>SR17070400008513</t>
    <phoneticPr fontId="3" type="noConversion"/>
  </si>
  <si>
    <t>201707040054183601</t>
  </si>
  <si>
    <t>201707040054191507</t>
  </si>
  <si>
    <t>201707040054193383</t>
  </si>
  <si>
    <t>201707040054196708</t>
  </si>
  <si>
    <t>201707040054197045</t>
  </si>
  <si>
    <t>201707040054201448</t>
  </si>
  <si>
    <t>201707040054201732</t>
  </si>
  <si>
    <t>201707040054201859</t>
  </si>
  <si>
    <t>201707040054202163</t>
  </si>
  <si>
    <t>201707040054202779</t>
  </si>
  <si>
    <t>201707040054203987</t>
  </si>
  <si>
    <t>201707040054204597</t>
  </si>
  <si>
    <t>201707040054204738</t>
  </si>
  <si>
    <t>201707040054204833</t>
  </si>
  <si>
    <t>201707040054204898</t>
  </si>
  <si>
    <t>201707040054206140</t>
  </si>
  <si>
    <t>201707040054206206</t>
  </si>
  <si>
    <t>201707040054206665</t>
  </si>
  <si>
    <t>201707040054207603</t>
  </si>
  <si>
    <t>201707040054208890</t>
  </si>
  <si>
    <t>201707040054209746</t>
  </si>
  <si>
    <t>201707040054209834</t>
  </si>
  <si>
    <t>201707040054209837</t>
  </si>
  <si>
    <t>201707040054217693</t>
  </si>
  <si>
    <t>201707040054219421</t>
  </si>
  <si>
    <t>201707040054234454</t>
  </si>
  <si>
    <t>201707040054243277</t>
  </si>
  <si>
    <t>201707040054246540</t>
  </si>
  <si>
    <t>201707040054248148</t>
  </si>
  <si>
    <t>201707040054248461</t>
  </si>
  <si>
    <t>201707040054249749</t>
  </si>
  <si>
    <t>201707040054251602</t>
  </si>
  <si>
    <t>201707040054255310</t>
  </si>
  <si>
    <t>SR17070400008734</t>
    <phoneticPr fontId="3" type="noConversion"/>
  </si>
  <si>
    <t>201707040054260276</t>
  </si>
  <si>
    <t>201707040054260406</t>
  </si>
  <si>
    <t>201707040054262059</t>
  </si>
  <si>
    <t>201707050054282294</t>
  </si>
  <si>
    <t>20170705</t>
  </si>
  <si>
    <t>SR17070500008775</t>
    <phoneticPr fontId="3" type="noConversion"/>
  </si>
  <si>
    <t>201707050054284844</t>
  </si>
  <si>
    <t>201707050054285622</t>
  </si>
  <si>
    <t>201707050054287108</t>
  </si>
  <si>
    <t>SR17070500008795</t>
    <phoneticPr fontId="3" type="noConversion"/>
  </si>
  <si>
    <t>201707050054290960</t>
  </si>
  <si>
    <t>201707050054291073</t>
  </si>
  <si>
    <t>201707050054292976</t>
  </si>
  <si>
    <t>201707050054295001</t>
  </si>
  <si>
    <t>201707050054295088</t>
  </si>
  <si>
    <t>201707050054295209</t>
  </si>
  <si>
    <t>201707050054295694</t>
  </si>
  <si>
    <t>201707050054297080</t>
  </si>
  <si>
    <t>201707050054297275</t>
  </si>
  <si>
    <t>SR17070500008828</t>
    <phoneticPr fontId="3" type="noConversion"/>
  </si>
  <si>
    <t>201707050054297681</t>
  </si>
  <si>
    <t>201707050054298857</t>
  </si>
  <si>
    <t>SR17070500008837</t>
    <phoneticPr fontId="3" type="noConversion"/>
  </si>
  <si>
    <t>201707050054298868</t>
  </si>
  <si>
    <t>SR17070500008840</t>
    <phoneticPr fontId="3" type="noConversion"/>
  </si>
  <si>
    <t>201707050054299245</t>
  </si>
  <si>
    <t>201707050054301356</t>
  </si>
  <si>
    <t>201707050054302280</t>
  </si>
  <si>
    <t>201707050054302349</t>
  </si>
  <si>
    <t>201707050054303451</t>
  </si>
  <si>
    <t>201707050054303493</t>
  </si>
  <si>
    <t>201707050054303778</t>
  </si>
  <si>
    <t>201707050054303884</t>
  </si>
  <si>
    <t>201707050054304259</t>
  </si>
  <si>
    <t>201707050054304400</t>
  </si>
  <si>
    <t>201707050054304805</t>
  </si>
  <si>
    <t>SR17070500008877</t>
    <phoneticPr fontId="3" type="noConversion"/>
  </si>
  <si>
    <t>201707050054305768</t>
  </si>
  <si>
    <t>201707050054306137</t>
  </si>
  <si>
    <t>SR17070500008882</t>
    <phoneticPr fontId="3" type="noConversion"/>
  </si>
  <si>
    <t>201707050054306688</t>
  </si>
  <si>
    <t>201707050054307858</t>
  </si>
  <si>
    <t>SR17070500008889</t>
    <phoneticPr fontId="3" type="noConversion"/>
  </si>
  <si>
    <t>201707050054308178</t>
  </si>
  <si>
    <t>201707050054312732</t>
  </si>
  <si>
    <t>SR17070500008918</t>
    <phoneticPr fontId="3" type="noConversion"/>
  </si>
  <si>
    <t>201707050054313760</t>
  </si>
  <si>
    <t>201707050054314959</t>
  </si>
  <si>
    <t>201707050054316775</t>
  </si>
  <si>
    <t>201707050054317517</t>
  </si>
  <si>
    <t>201707050054321069</t>
  </si>
  <si>
    <t>201707050054326719</t>
  </si>
  <si>
    <t>201707050054329078</t>
  </si>
  <si>
    <t>201707050054330923</t>
  </si>
  <si>
    <t>SR17070500008976</t>
    <phoneticPr fontId="3" type="noConversion"/>
  </si>
  <si>
    <t>201707050054331493</t>
  </si>
  <si>
    <t>201707050054331718</t>
  </si>
  <si>
    <t>SR17070500008987</t>
    <phoneticPr fontId="3" type="noConversion"/>
  </si>
  <si>
    <t>201707050054333866</t>
  </si>
  <si>
    <t>SR17070500008989</t>
    <phoneticPr fontId="3" type="noConversion"/>
  </si>
  <si>
    <t>201707050054334097</t>
  </si>
  <si>
    <t>201707050054334184</t>
  </si>
  <si>
    <t>201707050054336572</t>
  </si>
  <si>
    <t>SR17070500009003</t>
    <phoneticPr fontId="3" type="noConversion"/>
  </si>
  <si>
    <t>201707050054336920</t>
  </si>
  <si>
    <t>201707050054337180</t>
  </si>
  <si>
    <t>201707050054337585</t>
  </si>
  <si>
    <t>201707050054342420</t>
  </si>
  <si>
    <t>201707050054350995</t>
  </si>
  <si>
    <t>201707050054352908</t>
  </si>
  <si>
    <t>201707050054353817</t>
  </si>
  <si>
    <t>201707050054363372</t>
  </si>
  <si>
    <t>201707050054364076</t>
  </si>
  <si>
    <t>201707050054364263</t>
  </si>
  <si>
    <t>201707050054364859</t>
  </si>
  <si>
    <t>201707050054364863</t>
  </si>
  <si>
    <t>201707050054365846</t>
  </si>
  <si>
    <t>SR17070500009066</t>
    <phoneticPr fontId="3" type="noConversion"/>
  </si>
  <si>
    <t>201707050054367581</t>
  </si>
  <si>
    <t>201707050054368054</t>
  </si>
  <si>
    <t>201707050054368792</t>
  </si>
  <si>
    <t>201707050054369821</t>
  </si>
  <si>
    <t>201707050054369969</t>
  </si>
  <si>
    <t>201707050054370501</t>
  </si>
  <si>
    <t>201707050054370882</t>
  </si>
  <si>
    <t>201707050054371818</t>
  </si>
  <si>
    <t>201707050054374460</t>
  </si>
  <si>
    <t>201707050054375931</t>
  </si>
  <si>
    <t>201707050054376305</t>
  </si>
  <si>
    <t>201707050054378121</t>
  </si>
  <si>
    <t>201707050054386201</t>
  </si>
  <si>
    <t>201707050054388821</t>
  </si>
  <si>
    <t>201707050054392830</t>
  </si>
  <si>
    <t>SR17070600009120</t>
    <phoneticPr fontId="3" type="noConversion"/>
  </si>
  <si>
    <t>201707060054416176</t>
  </si>
  <si>
    <t>20170706</t>
  </si>
  <si>
    <t>201707060054421059</t>
  </si>
  <si>
    <t>201707060054421098</t>
  </si>
  <si>
    <t>201707060054421810</t>
  </si>
  <si>
    <t>201707060054425643</t>
  </si>
  <si>
    <t>201707060054425769</t>
  </si>
  <si>
    <t>201707060054429663</t>
  </si>
  <si>
    <t>201707060054431032</t>
  </si>
  <si>
    <t>201707060054432775</t>
  </si>
  <si>
    <t>201707060054433243</t>
  </si>
  <si>
    <t>201707060054433297</t>
  </si>
  <si>
    <t>201707060054433407</t>
  </si>
  <si>
    <t>201707060054434099</t>
  </si>
  <si>
    <t>201707060054434279</t>
  </si>
  <si>
    <t>201707060054434440</t>
  </si>
  <si>
    <t>201707060054434851</t>
  </si>
  <si>
    <t>201707060054434980</t>
  </si>
  <si>
    <t>SR17070600009187</t>
    <phoneticPr fontId="3" type="noConversion"/>
  </si>
  <si>
    <t>201707060054435342</t>
  </si>
  <si>
    <t>201707060054436070</t>
  </si>
  <si>
    <t>201707060054436609</t>
  </si>
  <si>
    <t>201707060054438315</t>
  </si>
  <si>
    <t>201707060054438458</t>
  </si>
  <si>
    <t>201707060054438608</t>
  </si>
  <si>
    <t>201707060054438909</t>
  </si>
  <si>
    <t>201707060054439197</t>
  </si>
  <si>
    <t>SR17070600009216</t>
    <phoneticPr fontId="3" type="noConversion"/>
  </si>
  <si>
    <t>201707060054440175</t>
  </si>
  <si>
    <t>201707060054440420</t>
  </si>
  <si>
    <t>SR17070600009220</t>
    <phoneticPr fontId="3" type="noConversion"/>
  </si>
  <si>
    <t>201707060054440576</t>
  </si>
  <si>
    <t>SR17070600009227</t>
    <phoneticPr fontId="3" type="noConversion"/>
  </si>
  <si>
    <t>201707060054441491</t>
  </si>
  <si>
    <t>201707060054442156</t>
  </si>
  <si>
    <t>SR17070600009237</t>
    <phoneticPr fontId="3" type="noConversion"/>
  </si>
  <si>
    <t>201707060054443829</t>
  </si>
  <si>
    <t>201707060054445987</t>
  </si>
  <si>
    <t>201707060054446513</t>
  </si>
  <si>
    <t>201707060054448096</t>
  </si>
  <si>
    <t>201707060054448962</t>
  </si>
  <si>
    <t>201707060054449277</t>
  </si>
  <si>
    <t>201707060054449440</t>
  </si>
  <si>
    <t>201707060054449700</t>
  </si>
  <si>
    <t>201707060054450393</t>
  </si>
  <si>
    <t>201707060054451918</t>
  </si>
  <si>
    <t>201707060054454221</t>
  </si>
  <si>
    <t>201707060054457227</t>
  </si>
  <si>
    <t>SR17070600009293</t>
    <phoneticPr fontId="3" type="noConversion"/>
  </si>
  <si>
    <t>201707060054463980</t>
  </si>
  <si>
    <t>201707060054471190</t>
  </si>
  <si>
    <t>201707060054477485</t>
  </si>
  <si>
    <t>201707060054481190</t>
  </si>
  <si>
    <t>201707060054482580</t>
  </si>
  <si>
    <t>SR17070600009325</t>
    <phoneticPr fontId="3" type="noConversion"/>
  </si>
  <si>
    <t>201707060054483194</t>
  </si>
  <si>
    <t>201707060054486817</t>
  </si>
  <si>
    <t>201707060054487034</t>
  </si>
  <si>
    <t>201707060054487140</t>
  </si>
  <si>
    <t>201707060054487289</t>
  </si>
  <si>
    <t>SR17070600009341</t>
    <phoneticPr fontId="3" type="noConversion"/>
  </si>
  <si>
    <t>201707060054487474</t>
  </si>
  <si>
    <t>201707060054489635</t>
  </si>
  <si>
    <t>SR17070600009362</t>
    <phoneticPr fontId="3" type="noConversion"/>
  </si>
  <si>
    <t>201707060054490999</t>
  </si>
  <si>
    <t>SR17070600009370</t>
    <phoneticPr fontId="3" type="noConversion"/>
  </si>
  <si>
    <t>201707060054492979</t>
  </si>
  <si>
    <t>SR17070600009375</t>
    <phoneticPr fontId="3" type="noConversion"/>
  </si>
  <si>
    <t>201707060054494038</t>
  </si>
  <si>
    <t>201707060054494094</t>
  </si>
  <si>
    <t>201707060054499350</t>
  </si>
  <si>
    <t>201707060054500330</t>
  </si>
  <si>
    <t>201707060054501256</t>
  </si>
  <si>
    <t>201707060054502385</t>
  </si>
  <si>
    <t>201707060054503316</t>
  </si>
  <si>
    <t>201707060054508912</t>
  </si>
  <si>
    <t>201707060054513428</t>
  </si>
  <si>
    <t>201707060054517821</t>
  </si>
  <si>
    <t>201707060054517882</t>
  </si>
  <si>
    <t>201707060054518220</t>
  </si>
  <si>
    <t>SR17070600009424</t>
    <phoneticPr fontId="3" type="noConversion"/>
  </si>
  <si>
    <t>201707060054518558</t>
  </si>
  <si>
    <t>201707060054519075</t>
  </si>
  <si>
    <t>SR17070600009429</t>
    <phoneticPr fontId="3" type="noConversion"/>
  </si>
  <si>
    <t>201707060054519295</t>
  </si>
  <si>
    <t>SR17070600009430</t>
    <phoneticPr fontId="3" type="noConversion"/>
  </si>
  <si>
    <t>201707060054519396</t>
  </si>
  <si>
    <t>201707060054522574</t>
  </si>
  <si>
    <t>201707060054522951</t>
  </si>
  <si>
    <t>201707060054525305</t>
  </si>
  <si>
    <t>201707060054526905</t>
  </si>
  <si>
    <t>201707060054527577</t>
  </si>
  <si>
    <t>201707060054530722</t>
  </si>
  <si>
    <t>201707060054530942</t>
  </si>
  <si>
    <t>201707060054536449</t>
  </si>
  <si>
    <t>201707060054536556</t>
  </si>
  <si>
    <t>201707060054536690</t>
  </si>
  <si>
    <t>201707060054538961</t>
  </si>
  <si>
    <t>201707070054549188</t>
  </si>
  <si>
    <t>20170707</t>
  </si>
  <si>
    <t>201707070054551188</t>
  </si>
  <si>
    <t>201707070054553036</t>
  </si>
  <si>
    <t>201707070054554541</t>
  </si>
  <si>
    <t>201707070054557079</t>
  </si>
  <si>
    <t>SR17070700009563</t>
    <phoneticPr fontId="3" type="noConversion"/>
  </si>
  <si>
    <t>201707070054558197</t>
  </si>
  <si>
    <t>SR17070700009566</t>
    <phoneticPr fontId="3" type="noConversion"/>
  </si>
  <si>
    <t>201707070054559048</t>
  </si>
  <si>
    <t>201707070054559701</t>
  </si>
  <si>
    <t>201707070054562551</t>
  </si>
  <si>
    <t>201707070054563141</t>
  </si>
  <si>
    <t>201707070054563190</t>
  </si>
  <si>
    <t>201707070054563199</t>
  </si>
  <si>
    <t>201707070054563411</t>
  </si>
  <si>
    <t>201707070054566233</t>
  </si>
  <si>
    <t>201707070054571479</t>
  </si>
  <si>
    <t>201707070054573452</t>
  </si>
  <si>
    <t>SR17070700009596</t>
    <phoneticPr fontId="3" type="noConversion"/>
  </si>
  <si>
    <t>201707070054601373</t>
  </si>
  <si>
    <t>201707070054605264</t>
  </si>
  <si>
    <t>201707070054608958</t>
  </si>
  <si>
    <t>201707070054609299</t>
  </si>
  <si>
    <t>SR17070700009622</t>
    <phoneticPr fontId="3" type="noConversion"/>
  </si>
  <si>
    <t>201707070054609770</t>
  </si>
  <si>
    <t>201707070054611993</t>
  </si>
  <si>
    <t>201707070054612340</t>
  </si>
  <si>
    <t>201707070054612903</t>
  </si>
  <si>
    <t>201707070054613594</t>
  </si>
  <si>
    <t>201707070054613906</t>
  </si>
  <si>
    <t>201707070054615320</t>
  </si>
  <si>
    <t>201707070054618104</t>
  </si>
  <si>
    <t>201707070054620166</t>
  </si>
  <si>
    <t>SR17070700009677</t>
    <phoneticPr fontId="3" type="noConversion"/>
  </si>
  <si>
    <t>201707070054627889</t>
  </si>
  <si>
    <t>201707070054638313</t>
  </si>
  <si>
    <t>201707070054646361</t>
  </si>
  <si>
    <t>201707070054646667</t>
  </si>
  <si>
    <t>201707070054646715</t>
  </si>
  <si>
    <t>201707070054648821</t>
  </si>
  <si>
    <t>201707070054654716</t>
  </si>
  <si>
    <t>201707070054655133</t>
  </si>
  <si>
    <t>201707070054656328</t>
  </si>
  <si>
    <t>201707070054656365</t>
  </si>
  <si>
    <t>201707070054656681</t>
  </si>
  <si>
    <t>201707070054657135</t>
  </si>
  <si>
    <t>201707070054657233</t>
  </si>
  <si>
    <t>201707070054657268</t>
  </si>
  <si>
    <t>SR17070700009747</t>
    <phoneticPr fontId="3" type="noConversion"/>
  </si>
  <si>
    <t>201707070054666335</t>
  </si>
  <si>
    <t>201707070054674066</t>
  </si>
  <si>
    <t>201707070054680090</t>
  </si>
  <si>
    <t>201707070054681940</t>
  </si>
  <si>
    <t>201707070054684746</t>
  </si>
  <si>
    <t>201707070054685225</t>
  </si>
  <si>
    <t>201707070054686538</t>
  </si>
  <si>
    <t>201707070054690103</t>
  </si>
  <si>
    <t>201707070054690225</t>
  </si>
  <si>
    <t>201707070054690717</t>
  </si>
  <si>
    <t>201707070054691333</t>
  </si>
  <si>
    <t>SR17070700009825</t>
    <phoneticPr fontId="3" type="noConversion"/>
  </si>
  <si>
    <t>201707070054692014</t>
  </si>
  <si>
    <t>SR17070700009826</t>
    <phoneticPr fontId="3" type="noConversion"/>
  </si>
  <si>
    <t>201707070054692064</t>
  </si>
  <si>
    <t>201707070054692516</t>
  </si>
  <si>
    <t>201707070054694192</t>
  </si>
  <si>
    <t>201707070054694203</t>
  </si>
  <si>
    <t>201707070054694495</t>
  </si>
  <si>
    <t>201707070054695912</t>
  </si>
  <si>
    <t>201707070054697094</t>
  </si>
  <si>
    <t>201707070054698061</t>
  </si>
  <si>
    <t>201707070054698622</t>
  </si>
  <si>
    <t>201707070054703240</t>
  </si>
  <si>
    <t>201707070054709386</t>
  </si>
  <si>
    <t>201707070054709445</t>
  </si>
  <si>
    <t>201707070054709486</t>
  </si>
  <si>
    <t>201707070054709767</t>
  </si>
  <si>
    <t>201707070054709787</t>
  </si>
  <si>
    <t>201707070054713295</t>
  </si>
  <si>
    <t>201707070054713306</t>
  </si>
  <si>
    <t>201707070054713331</t>
  </si>
  <si>
    <t>201707080054724931</t>
  </si>
  <si>
    <t>20170708</t>
  </si>
  <si>
    <t>201707080054725720</t>
  </si>
  <si>
    <t>201707080054726749</t>
  </si>
  <si>
    <t>201707080054732313</t>
  </si>
  <si>
    <t>201707080054732925</t>
  </si>
  <si>
    <t>201707080054733062</t>
  </si>
  <si>
    <t>201707080054734835</t>
  </si>
  <si>
    <t>201707080054734929</t>
  </si>
  <si>
    <t>201707080054734943</t>
  </si>
  <si>
    <t>201707080054734952</t>
  </si>
  <si>
    <t>201707080054735593</t>
  </si>
  <si>
    <t>201707080054736218</t>
  </si>
  <si>
    <t>201707080054736739</t>
  </si>
  <si>
    <t>201707080054737253</t>
  </si>
  <si>
    <t>201707080054737840</t>
  </si>
  <si>
    <t>201707080054739073</t>
  </si>
  <si>
    <t>201707080054739076</t>
  </si>
  <si>
    <t>201707080054742013</t>
  </si>
  <si>
    <t>201707080054742413</t>
  </si>
  <si>
    <t>201707080054743268</t>
  </si>
  <si>
    <t>201707080054743277</t>
  </si>
  <si>
    <t>201707080054743327</t>
  </si>
  <si>
    <t>201707080054744461</t>
  </si>
  <si>
    <t>201707080054746198</t>
  </si>
  <si>
    <t>201707080054746883</t>
  </si>
  <si>
    <t>201707080054747776</t>
  </si>
  <si>
    <t>201707080054748127</t>
  </si>
  <si>
    <t>201707090054763498</t>
  </si>
  <si>
    <t>20170709</t>
  </si>
  <si>
    <t>201707090054763621</t>
  </si>
  <si>
    <t>201707090054764865</t>
  </si>
  <si>
    <t>201707090054764982</t>
  </si>
  <si>
    <t>201707090054766598</t>
  </si>
  <si>
    <t>201707090054766607</t>
  </si>
  <si>
    <t>201707100054782959</t>
  </si>
  <si>
    <t>20170710</t>
  </si>
  <si>
    <t>201707100054787286</t>
  </si>
  <si>
    <t>201707100054787304</t>
  </si>
  <si>
    <t>201707100054787445</t>
  </si>
  <si>
    <t>201707100054789313</t>
  </si>
  <si>
    <t>SR17071000010138</t>
    <phoneticPr fontId="3" type="noConversion"/>
  </si>
  <si>
    <t>201707100054794441</t>
  </si>
  <si>
    <t>201707100054794575</t>
  </si>
  <si>
    <t>201707100054795230</t>
  </si>
  <si>
    <t>201707100054795258</t>
  </si>
  <si>
    <t>201707100054800322</t>
  </si>
  <si>
    <t>201707100054800551</t>
  </si>
  <si>
    <t>SR17071000010197</t>
    <phoneticPr fontId="3" type="noConversion"/>
  </si>
  <si>
    <t>201707100054805493</t>
  </si>
  <si>
    <t>SR17071000010198</t>
    <phoneticPr fontId="3" type="noConversion"/>
  </si>
  <si>
    <t>201707100054806000</t>
  </si>
  <si>
    <t>201707100054806392</t>
  </si>
  <si>
    <t>201707100054807280</t>
  </si>
  <si>
    <t>201707100054807383</t>
  </si>
  <si>
    <t>201707100054807644</t>
  </si>
  <si>
    <t>201707100054808079</t>
  </si>
  <si>
    <t>201707100054808299</t>
  </si>
  <si>
    <t>201707100054808572</t>
  </si>
  <si>
    <t>201707100054810325</t>
  </si>
  <si>
    <t>201707100054810602</t>
  </si>
  <si>
    <t>SR17071000010237</t>
    <phoneticPr fontId="3" type="noConversion"/>
  </si>
  <si>
    <t>201707100054811233</t>
  </si>
  <si>
    <t>201707100054811698</t>
  </si>
  <si>
    <t>201707100054811953</t>
  </si>
  <si>
    <t>201707100054814209</t>
  </si>
  <si>
    <t>SR17071000010256</t>
    <phoneticPr fontId="3" type="noConversion"/>
  </si>
  <si>
    <t>201707100054815636</t>
  </si>
  <si>
    <t>201707100054815735</t>
  </si>
  <si>
    <t>201707100054817151</t>
  </si>
  <si>
    <t>201707100054817399</t>
  </si>
  <si>
    <t>201707100054817493</t>
  </si>
  <si>
    <t>201707100054817565</t>
  </si>
  <si>
    <t>201707100054817589</t>
  </si>
  <si>
    <t>201707100054818483</t>
  </si>
  <si>
    <t>201707100054819006</t>
  </si>
  <si>
    <t>201707100054819111</t>
  </si>
  <si>
    <t>201707100054819447</t>
  </si>
  <si>
    <t>SR17071000010285</t>
    <phoneticPr fontId="3" type="noConversion"/>
  </si>
  <si>
    <t>201707100054820725</t>
  </si>
  <si>
    <t>201707100054822248</t>
  </si>
  <si>
    <t>201707100054822333</t>
  </si>
  <si>
    <t>SR17071000010297</t>
    <phoneticPr fontId="3" type="noConversion"/>
  </si>
  <si>
    <t>201707100054822354</t>
  </si>
  <si>
    <t>201707100054825346</t>
  </si>
  <si>
    <t>201707100054834179</t>
  </si>
  <si>
    <t>201707100054850819</t>
  </si>
  <si>
    <t>201707100054852442</t>
  </si>
  <si>
    <t>201707100054854759</t>
  </si>
  <si>
    <t>201707100054868710</t>
  </si>
  <si>
    <t>201707100054879001</t>
  </si>
  <si>
    <t>201707100054879036</t>
  </si>
  <si>
    <t>201707100054882029</t>
  </si>
  <si>
    <t>201707100054882342</t>
  </si>
  <si>
    <t>201707100054882567</t>
  </si>
  <si>
    <t>201707100054884526</t>
  </si>
  <si>
    <t>201707100054888759</t>
  </si>
  <si>
    <t>201707100054889209</t>
  </si>
  <si>
    <t>201707100054889466</t>
  </si>
  <si>
    <t>201707100054890063</t>
  </si>
  <si>
    <t>201707100054891071</t>
  </si>
  <si>
    <t>201707100054891967</t>
  </si>
  <si>
    <t>201707100054891977</t>
  </si>
  <si>
    <t>201707100054896536</t>
  </si>
  <si>
    <t>201707100054897869</t>
  </si>
  <si>
    <t>201707100054898026</t>
  </si>
  <si>
    <t>201707100054901138</t>
  </si>
  <si>
    <t>201707100054902482</t>
  </si>
  <si>
    <t>201707100054907646</t>
  </si>
  <si>
    <t>201707100054910701</t>
  </si>
  <si>
    <t>201707100054913018</t>
  </si>
  <si>
    <t>201707100054913165</t>
  </si>
  <si>
    <t>201707100054913861</t>
  </si>
  <si>
    <t>201707100054913924</t>
  </si>
  <si>
    <t>201707100054914104</t>
  </si>
  <si>
    <t>201707100054914286</t>
  </si>
  <si>
    <t>201707100054915493</t>
  </si>
  <si>
    <t>201707100054915861</t>
  </si>
  <si>
    <t>201707100054916864</t>
  </si>
  <si>
    <t>201707100054918073</t>
  </si>
  <si>
    <t>201707100054918210</t>
  </si>
  <si>
    <t>201707100054918535</t>
  </si>
  <si>
    <t>201707100054918902</t>
  </si>
  <si>
    <t>201707100054921900</t>
  </si>
  <si>
    <t>201707100054923664</t>
  </si>
  <si>
    <t>201707100054927522</t>
  </si>
  <si>
    <t>201707100054933495</t>
  </si>
  <si>
    <t>201707100054941853</t>
  </si>
  <si>
    <t>154538</t>
  </si>
  <si>
    <t>154551</t>
  </si>
  <si>
    <t>6223691716946920</t>
    <phoneticPr fontId="3" type="noConversion"/>
  </si>
  <si>
    <t xml:space="preserve">陈丽红                                                                                                                  </t>
  </si>
  <si>
    <t>154606</t>
  </si>
  <si>
    <t xml:space="preserve">和梅                                                                                                                    </t>
  </si>
  <si>
    <t>154620</t>
  </si>
  <si>
    <t xml:space="preserve">何杰                                                                                                                    </t>
  </si>
  <si>
    <t>154733</t>
  </si>
  <si>
    <t xml:space="preserve">李国秀                                                                                                                  </t>
  </si>
  <si>
    <t>154749</t>
  </si>
  <si>
    <t xml:space="preserve">郑龙林                                                                                                                  </t>
  </si>
  <si>
    <t>154803</t>
  </si>
  <si>
    <t xml:space="preserve">汪云辉                                                                                                                  </t>
  </si>
  <si>
    <t>154817</t>
  </si>
  <si>
    <t xml:space="preserve">高政花                                                                                                                  </t>
  </si>
  <si>
    <t xml:space="preserve">账号户名不符，退！                                                                                                            </t>
  </si>
  <si>
    <t>170127</t>
  </si>
  <si>
    <t xml:space="preserve">费玉芳                                                                                                                  </t>
  </si>
  <si>
    <t>170143</t>
  </si>
  <si>
    <t xml:space="preserve">张跃                                                                                                                    </t>
  </si>
  <si>
    <t>170159</t>
  </si>
  <si>
    <t>170212</t>
  </si>
  <si>
    <t>170238</t>
  </si>
  <si>
    <t>170251</t>
  </si>
  <si>
    <t xml:space="preserve">李进启                                                                                                                  </t>
  </si>
  <si>
    <t xml:space="preserve">名称不符                                                                                                                      </t>
  </si>
  <si>
    <t>170306</t>
  </si>
  <si>
    <t xml:space="preserve">施光发                                                                                                                  </t>
  </si>
  <si>
    <t>170320</t>
  </si>
  <si>
    <t xml:space="preserve">刘小顺                                                                                                                  </t>
  </si>
  <si>
    <t>145601</t>
  </si>
  <si>
    <t xml:space="preserve">谢正国                                                                                                                  </t>
  </si>
  <si>
    <t xml:space="preserve">户名为“和正忠”                                                                                                              </t>
  </si>
  <si>
    <t>145613</t>
  </si>
  <si>
    <t xml:space="preserve">马丽华                                                                                                                  </t>
  </si>
  <si>
    <t xml:space="preserve">收款人名称与账号不符                                                                                                          </t>
  </si>
  <si>
    <t>145626</t>
  </si>
  <si>
    <t xml:space="preserve">纪卓奇                                                                                                                  </t>
  </si>
  <si>
    <t>145639</t>
  </si>
  <si>
    <t xml:space="preserve">李梦怀                                                                                                                  </t>
  </si>
  <si>
    <t>145653</t>
  </si>
  <si>
    <t xml:space="preserve">赵春芹                                                                                                                  </t>
  </si>
  <si>
    <t>145708</t>
  </si>
  <si>
    <t xml:space="preserve">张丽                                                                                                                    </t>
  </si>
  <si>
    <t>145720</t>
  </si>
  <si>
    <t xml:space="preserve">杨开燕                                                                                                                  </t>
  </si>
  <si>
    <t>103018</t>
  </si>
  <si>
    <t xml:space="preserve">尤碧娥                                                                                                                  </t>
  </si>
  <si>
    <t xml:space="preserve">304100040000  </t>
  </si>
  <si>
    <t>110706</t>
  </si>
  <si>
    <t xml:space="preserve">娄成康                                                                                                                  </t>
  </si>
  <si>
    <t>110719</t>
  </si>
  <si>
    <t>110733</t>
  </si>
  <si>
    <t xml:space="preserve">李仁欧                                                                                                                  </t>
  </si>
  <si>
    <t>110752</t>
  </si>
  <si>
    <t xml:space="preserve">李翠有                                                                                                                  </t>
  </si>
  <si>
    <t>154104</t>
  </si>
  <si>
    <t xml:space="preserve">王以贵                                                                                                                  </t>
  </si>
  <si>
    <t>154116</t>
  </si>
  <si>
    <t xml:space="preserve">秦绍会                                                                                                                  </t>
  </si>
  <si>
    <t>154130</t>
  </si>
  <si>
    <t xml:space="preserve">孔令胜                                                                                                                  </t>
  </si>
  <si>
    <t>154142</t>
  </si>
  <si>
    <t xml:space="preserve">李婷                                                                                                                    </t>
  </si>
  <si>
    <t xml:space="preserve">收款人户名不符                                                                                                                </t>
  </si>
  <si>
    <t>154200</t>
  </si>
  <si>
    <t xml:space="preserve">吴松晓                                                                                                                  </t>
  </si>
  <si>
    <t>154215</t>
  </si>
  <si>
    <t xml:space="preserve">高分花                                                                                                                  </t>
  </si>
  <si>
    <t>154228</t>
  </si>
  <si>
    <t xml:space="preserve">符满珍                                                                                                                  </t>
  </si>
  <si>
    <t>154244</t>
  </si>
  <si>
    <t xml:space="preserve">402731057238  </t>
  </si>
  <si>
    <t xml:space="preserve">户名有误，退汇                                                                                                                </t>
  </si>
  <si>
    <t>154257</t>
  </si>
  <si>
    <t xml:space="preserve">高镜宏                                                                                                                  </t>
  </si>
  <si>
    <t>175203</t>
  </si>
  <si>
    <t xml:space="preserve">杨福全                                                                                                                  </t>
  </si>
  <si>
    <t>175215</t>
  </si>
  <si>
    <t xml:space="preserve">刘金转                                                                                                                  </t>
  </si>
  <si>
    <t xml:space="preserve">帐号  户名不符退汇                                                                                                          </t>
  </si>
  <si>
    <t>175227</t>
  </si>
  <si>
    <t xml:space="preserve">赵泽英                                                                                                                  </t>
  </si>
  <si>
    <t>175241</t>
  </si>
  <si>
    <t xml:space="preserve">张兴良                                                                                                                  </t>
  </si>
  <si>
    <t>175255</t>
  </si>
  <si>
    <t xml:space="preserve">管玉花                                                                                                                  </t>
  </si>
  <si>
    <t>175306</t>
  </si>
  <si>
    <t xml:space="preserve">杜元灿                                                                                                                  </t>
  </si>
  <si>
    <t>175319</t>
  </si>
  <si>
    <t xml:space="preserve">雷虹                                                                                                                    </t>
  </si>
  <si>
    <t>175330</t>
  </si>
  <si>
    <t xml:space="preserve">张永翠                                                                                                                  </t>
  </si>
  <si>
    <t>175342</t>
  </si>
  <si>
    <t>175356</t>
  </si>
  <si>
    <t xml:space="preserve">梅文平                                                                                                                  </t>
  </si>
  <si>
    <t>175408</t>
  </si>
  <si>
    <t xml:space="preserve">毕晓丽                                                                                                                  </t>
  </si>
  <si>
    <t xml:space="preserve">张志福                                                                                                                  </t>
  </si>
  <si>
    <t>175432</t>
  </si>
  <si>
    <t xml:space="preserve">黎昌银                                                                                                                  </t>
  </si>
  <si>
    <t>175445</t>
  </si>
  <si>
    <t xml:space="preserve">刘姝鸿                                                                                                                  </t>
  </si>
  <si>
    <t>175514</t>
  </si>
  <si>
    <t xml:space="preserve">杨学会                                                                                                                  </t>
  </si>
  <si>
    <t xml:space="preserve">退户名有误                                                                                                                    </t>
  </si>
  <si>
    <t xml:space="preserve">周永寿                                                                                                                  </t>
  </si>
  <si>
    <t>145317</t>
  </si>
  <si>
    <t xml:space="preserve">夏姣                                                                                                                    </t>
  </si>
  <si>
    <t>145329</t>
  </si>
  <si>
    <t xml:space="preserve">李树坤                                                                                                                  </t>
  </si>
  <si>
    <t>145343</t>
  </si>
  <si>
    <t xml:space="preserve">王国玉                                                                                                                  </t>
  </si>
  <si>
    <t>145356</t>
  </si>
  <si>
    <t xml:space="preserve">张小稳                                                                                                                  </t>
  </si>
  <si>
    <t>145410</t>
  </si>
  <si>
    <t xml:space="preserve">马玉菊                                                                                                                  </t>
  </si>
  <si>
    <t xml:space="preserve">301290000007  </t>
  </si>
  <si>
    <t xml:space="preserve">客户账号不存在退汇,301290000007不接收对公对私业务,请选择正确的接收行行号                                                  </t>
  </si>
  <si>
    <t>145423</t>
  </si>
  <si>
    <t xml:space="preserve">王星月                                                                                                                  </t>
  </si>
  <si>
    <t xml:space="preserve">无此账户                                                                                                                      </t>
  </si>
  <si>
    <t>140605</t>
  </si>
  <si>
    <t xml:space="preserve">田维斌                                                                                                                  </t>
  </si>
  <si>
    <t>140619</t>
  </si>
  <si>
    <t xml:space="preserve">李茜                                                                                                                    </t>
  </si>
  <si>
    <t>140633</t>
  </si>
  <si>
    <t>140647</t>
  </si>
  <si>
    <t xml:space="preserve">王艺                                                                                                                    </t>
  </si>
  <si>
    <t>140702</t>
  </si>
  <si>
    <t xml:space="preserve">房广姝                                                                                                                  </t>
  </si>
  <si>
    <t xml:space="preserve">退汇,301290000007不接收对公对私业务,请选择正确的接收行行号。                                                              </t>
  </si>
  <si>
    <t>140715</t>
  </si>
  <si>
    <t xml:space="preserve">伏碧琴                                                                                                                  </t>
  </si>
  <si>
    <t>140729</t>
  </si>
  <si>
    <t xml:space="preserve">邓富美                                                                                                                  </t>
  </si>
  <si>
    <t>140744</t>
  </si>
  <si>
    <t xml:space="preserve">黄玉飞                                                                                                                  </t>
  </si>
  <si>
    <t xml:space="preserve">402702284028  </t>
  </si>
  <si>
    <t>140801</t>
  </si>
  <si>
    <t xml:space="preserve">代美仙                                                                                                                  </t>
  </si>
  <si>
    <t>140817</t>
  </si>
  <si>
    <t xml:space="preserve">姬爱仙                                                                                                                  </t>
  </si>
  <si>
    <t>140829</t>
  </si>
  <si>
    <t xml:space="preserve">赵家芳                                                                                                                  </t>
  </si>
  <si>
    <t>用途</t>
  </si>
  <si>
    <t>卡号户名不符，应为李旭熔</t>
  </si>
  <si>
    <t>卡号户名不符退回应为吴丽琼</t>
  </si>
  <si>
    <t>000004601201</t>
  </si>
  <si>
    <t>2017-07-14 17:49:48</t>
  </si>
  <si>
    <t>王兵</t>
  </si>
  <si>
    <t>000004604014</t>
  </si>
  <si>
    <t>2017-07-14 17:50:07</t>
  </si>
  <si>
    <t>000004607480</t>
  </si>
  <si>
    <t>2017-07-14 17:50:31</t>
  </si>
  <si>
    <t>000004609753</t>
  </si>
  <si>
    <t>2017-07-14 17:50:53</t>
  </si>
  <si>
    <t>000004612477</t>
  </si>
  <si>
    <t>2017-07-14 17:51:16</t>
  </si>
  <si>
    <t>000004615074</t>
  </si>
  <si>
    <t>2017-07-14 17:51:39</t>
  </si>
  <si>
    <t>000004626423</t>
  </si>
  <si>
    <t>2017-07-14 17:53:15</t>
  </si>
  <si>
    <t>玉龙</t>
  </si>
  <si>
    <t>卡号户名与名字不一致</t>
  </si>
  <si>
    <t>000004629857</t>
  </si>
  <si>
    <t>2017-07-14 17:53:38</t>
  </si>
  <si>
    <t>000004632863</t>
  </si>
  <si>
    <t>2017-07-14 17:53:59</t>
  </si>
  <si>
    <t>信用卡号不存在</t>
  </si>
  <si>
    <t>000004636640</t>
  </si>
  <si>
    <t>2017-07-14 17:54:21</t>
  </si>
  <si>
    <t>000004639844</t>
  </si>
  <si>
    <t>2017-07-14 17:54:40</t>
  </si>
  <si>
    <t>000004642347</t>
  </si>
  <si>
    <t>2017-07-14 17:54:58</t>
  </si>
  <si>
    <t>000004645141</t>
  </si>
  <si>
    <t>2017-07-14 17:55:17</t>
  </si>
  <si>
    <t>000004648636</t>
  </si>
  <si>
    <t>2017-07-14 17:55:42</t>
  </si>
  <si>
    <t>000004652007</t>
  </si>
  <si>
    <t>2017-07-14 17:56:03</t>
  </si>
  <si>
    <t>000004655390</t>
  </si>
  <si>
    <t>2017-07-14 17:56:27</t>
  </si>
  <si>
    <t>000004657395</t>
  </si>
  <si>
    <t>2017-07-14 17:56:43</t>
  </si>
  <si>
    <t>收款人名称不符退</t>
  </si>
  <si>
    <t>000004659965</t>
  </si>
  <si>
    <t>2017-07-14 17:57:02</t>
  </si>
  <si>
    <t>000004663129</t>
  </si>
  <si>
    <t>2017-07-14 17:57:24</t>
  </si>
  <si>
    <t>000004666380</t>
  </si>
  <si>
    <t>2017-07-14 17:57:45</t>
  </si>
  <si>
    <t>000004669497</t>
  </si>
  <si>
    <t>2017-07-14 17:58:05</t>
  </si>
  <si>
    <t>000004672483</t>
  </si>
  <si>
    <t>2017-07-14 17:58:27</t>
  </si>
  <si>
    <t>000004675804</t>
  </si>
  <si>
    <t>2017-07-14 17:58:49</t>
  </si>
  <si>
    <t>000004684182</t>
  </si>
  <si>
    <t>2017-07-14 17:59:50</t>
  </si>
  <si>
    <t>000004686855</t>
  </si>
  <si>
    <t>2017-07-14 18:00:10</t>
  </si>
  <si>
    <t>000004690233</t>
  </si>
  <si>
    <t>2017-07-14 18:00:33</t>
  </si>
  <si>
    <t>000003914884</t>
  </si>
  <si>
    <t>2017-07-17 16:16:02</t>
  </si>
  <si>
    <t>000003918126</t>
  </si>
  <si>
    <t>2017-07-17 16:16:30</t>
  </si>
  <si>
    <t>000003919967</t>
  </si>
  <si>
    <t>2017-07-17 16:16:45</t>
  </si>
  <si>
    <t>000003921336</t>
  </si>
  <si>
    <t>2017-07-17 16:16:59</t>
  </si>
  <si>
    <t>000003923121</t>
  </si>
  <si>
    <t>2017-07-17 16:17:12</t>
  </si>
  <si>
    <t>000003926121</t>
  </si>
  <si>
    <t>2017-07-17 16:17:38</t>
  </si>
  <si>
    <t>000003928265</t>
  </si>
  <si>
    <t>2017-07-17 16:17:53</t>
  </si>
  <si>
    <t>林万疆</t>
  </si>
  <si>
    <t>000003931342</t>
  </si>
  <si>
    <t>2017-07-17 16:18:10</t>
  </si>
  <si>
    <t>000003934627</t>
  </si>
  <si>
    <t>2017-07-17 16:18:28</t>
  </si>
  <si>
    <t>000003936602</t>
  </si>
  <si>
    <t>2017-07-17 16:18:42</t>
  </si>
  <si>
    <t>000003938730</t>
  </si>
  <si>
    <t>2017-07-17 16:18:59</t>
  </si>
  <si>
    <t>账户错</t>
  </si>
  <si>
    <t>000003508651</t>
  </si>
  <si>
    <t>2017-07-18 15:39:32</t>
  </si>
  <si>
    <t>000003510240</t>
  </si>
  <si>
    <t>2017-07-18 15:39:47</t>
  </si>
  <si>
    <t>000003511892</t>
  </si>
  <si>
    <t>2017-07-18 15:40:02</t>
  </si>
  <si>
    <t>000003513453</t>
  </si>
  <si>
    <t>2017-07-18 15:40:17</t>
  </si>
  <si>
    <t>000003515322</t>
  </si>
  <si>
    <t>2017-07-18 15:40:36</t>
  </si>
  <si>
    <t>账号与户名不符，退汇</t>
  </si>
  <si>
    <t>000003516933</t>
  </si>
  <si>
    <t>2017-07-18 15:40:50</t>
  </si>
  <si>
    <t>000003518402</t>
  </si>
  <si>
    <t>2017-07-18 15:41:05</t>
  </si>
  <si>
    <t>000003519797</t>
  </si>
  <si>
    <t>2017-07-18 15:41:18</t>
  </si>
  <si>
    <t>000003521556</t>
  </si>
  <si>
    <t>2017-07-18 15:41:35</t>
  </si>
  <si>
    <t>000003523186</t>
  </si>
  <si>
    <t>2017-07-18 15:41:52</t>
  </si>
  <si>
    <t>000000872877</t>
  </si>
  <si>
    <t>2017-07-19 09:06:01</t>
  </si>
  <si>
    <t>000000875719</t>
  </si>
  <si>
    <t>2017-07-19 09:06:38</t>
  </si>
  <si>
    <t>000000877137</t>
  </si>
  <si>
    <t>2017-07-19 09:06:56</t>
  </si>
  <si>
    <t>退户名错</t>
  </si>
  <si>
    <t>000000878272</t>
  </si>
  <si>
    <t>2017-07-19 09:07:09</t>
  </si>
  <si>
    <t>000000879877</t>
  </si>
  <si>
    <t>2017-07-19 09:07:27</t>
  </si>
  <si>
    <t>000000880777</t>
  </si>
  <si>
    <t>2017-07-19 09:07:40</t>
  </si>
  <si>
    <t>000000881732</t>
  </si>
  <si>
    <t>2017-07-19 09:07:52</t>
  </si>
  <si>
    <t>000000883000</t>
  </si>
  <si>
    <t>2017-07-19 09:08:09</t>
  </si>
  <si>
    <t>000000884301</t>
  </si>
  <si>
    <t>2017-07-19 09:08:24</t>
  </si>
  <si>
    <t>收款人名字有误</t>
  </si>
  <si>
    <t>000001997589</t>
  </si>
  <si>
    <t>2017-07-19 11:58:44</t>
  </si>
  <si>
    <t>000001999278</t>
  </si>
  <si>
    <t>2017-07-19 11:59:03</t>
  </si>
  <si>
    <t>000002000669</t>
  </si>
  <si>
    <t>2017-07-19 11:59:18</t>
  </si>
  <si>
    <t>000002001852</t>
  </si>
  <si>
    <t>2017-07-19 11:59:31</t>
  </si>
  <si>
    <t>000002003423</t>
  </si>
  <si>
    <t>2017-07-19 11:59:49</t>
  </si>
  <si>
    <t>000002004654</t>
  </si>
  <si>
    <t>2017-07-19 12:00:03</t>
  </si>
  <si>
    <t>董林雁</t>
  </si>
  <si>
    <t>000002006117</t>
  </si>
  <si>
    <t>2017-07-19 12:00:17</t>
  </si>
  <si>
    <t>000003283139</t>
  </si>
  <si>
    <t>2017-07-19 15:42:21</t>
  </si>
  <si>
    <t>000003937249</t>
  </si>
  <si>
    <t>2017-07-19 17:17:05</t>
  </si>
  <si>
    <t>000003938912</t>
  </si>
  <si>
    <t>2017-07-19 17:17:23</t>
  </si>
  <si>
    <t>000003940233</t>
  </si>
  <si>
    <t>2017-07-19 17:17:36</t>
  </si>
  <si>
    <t>000003941451</t>
  </si>
  <si>
    <t>2017-07-19 17:17:48</t>
  </si>
  <si>
    <t>000003942679</t>
  </si>
  <si>
    <t>2017-07-19 17:18:01</t>
  </si>
  <si>
    <t>000003944578</t>
  </si>
  <si>
    <t>2017-07-19 17:18:13</t>
  </si>
  <si>
    <t>000003947575</t>
  </si>
  <si>
    <t>2017-07-19 17:18:30</t>
  </si>
  <si>
    <t>退7月7日误划款</t>
  </si>
  <si>
    <t>000003949279</t>
  </si>
  <si>
    <t>2017-07-19 17:18:43</t>
  </si>
  <si>
    <t>000003951518</t>
  </si>
  <si>
    <t>2017-07-19 17:19:00</t>
  </si>
  <si>
    <t>000003953432</t>
  </si>
  <si>
    <t>2017-07-19 17:19:14</t>
  </si>
  <si>
    <t>000003954942</t>
  </si>
  <si>
    <t>2017-07-19 17:19:29</t>
  </si>
  <si>
    <t>000003961569</t>
  </si>
  <si>
    <t>2017-07-20 16:11:01</t>
  </si>
  <si>
    <t>卡号户名不符退回应为太洪斌</t>
  </si>
  <si>
    <t>000004430013</t>
  </si>
  <si>
    <t>2017-07-20 17:06:32</t>
  </si>
  <si>
    <t>000004431885</t>
  </si>
  <si>
    <t>2017-07-20 17:06:43</t>
  </si>
  <si>
    <t>000004434305</t>
  </si>
  <si>
    <t>2017-07-20 17:06:55</t>
  </si>
  <si>
    <t>000004436230</t>
  </si>
  <si>
    <t>2017-07-20 17:07:06</t>
  </si>
  <si>
    <t>000004438291</t>
  </si>
  <si>
    <t>2017-07-20 17:07:19</t>
  </si>
  <si>
    <t>000004439872</t>
  </si>
  <si>
    <t>2017-07-20 17:07:32</t>
  </si>
  <si>
    <t>000004442282</t>
  </si>
  <si>
    <t>2017-07-20 17:07:44</t>
  </si>
  <si>
    <t>000004444612</t>
  </si>
  <si>
    <t>2017-07-20 17:08:00</t>
  </si>
  <si>
    <t>000004446697</t>
  </si>
  <si>
    <t>2017-07-20 17:08:15</t>
  </si>
  <si>
    <t>000004448786</t>
  </si>
  <si>
    <t>2017-07-20 17:08:32</t>
  </si>
  <si>
    <t>000004450256</t>
  </si>
  <si>
    <t>2017-07-20 17:08:44</t>
  </si>
  <si>
    <t>000004451620</t>
  </si>
  <si>
    <t>2017-07-20 17:08:56</t>
  </si>
  <si>
    <t>000004453198</t>
  </si>
  <si>
    <t>2017-07-20 17:09:09</t>
  </si>
  <si>
    <t>000004454434</t>
  </si>
  <si>
    <t>2017-07-20 17:09:21</t>
  </si>
  <si>
    <t>000004455900</t>
  </si>
  <si>
    <t>2017-07-20 17:09:31</t>
  </si>
  <si>
    <t>000004457843</t>
  </si>
  <si>
    <t>2017-07-20 17:09:48</t>
  </si>
  <si>
    <t>000003921010</t>
  </si>
  <si>
    <t>2017-07-21 16:26:34</t>
  </si>
  <si>
    <t>000003922067</t>
  </si>
  <si>
    <t>2017-07-21 16:26:45</t>
  </si>
  <si>
    <t>000003923577</t>
  </si>
  <si>
    <t>2017-07-21 16:26:58</t>
  </si>
  <si>
    <t>000003925019</t>
  </si>
  <si>
    <t>2017-07-21 16:27:10</t>
  </si>
  <si>
    <t>000003926329</t>
  </si>
  <si>
    <t>2017-07-21 16:27:21</t>
  </si>
  <si>
    <t>000003928031</t>
  </si>
  <si>
    <t>2017-07-21 16:27:33</t>
  </si>
  <si>
    <t>000003929224</t>
  </si>
  <si>
    <t>2017-07-21 16:27:44</t>
  </si>
  <si>
    <t>000003930298</t>
  </si>
  <si>
    <t>2017-07-21 16:27:55</t>
  </si>
  <si>
    <t>6227003880060093486</t>
  </si>
  <si>
    <t>马永艳</t>
  </si>
  <si>
    <t>000003931370</t>
  </si>
  <si>
    <t>2017-07-21 16:28:05</t>
  </si>
  <si>
    <t>6217977091000112369</t>
  </si>
  <si>
    <t>杨文明</t>
  </si>
  <si>
    <t>收款人账号有误</t>
  </si>
  <si>
    <t>000003932574</t>
  </si>
  <si>
    <t>2017-07-21 16:28:17</t>
  </si>
  <si>
    <t>6228483868601750570</t>
  </si>
  <si>
    <t>黄涛</t>
  </si>
  <si>
    <t>000003933798</t>
  </si>
  <si>
    <t>2017-07-21 16:28:28</t>
  </si>
  <si>
    <t>文平</t>
  </si>
  <si>
    <t>000003934954</t>
  </si>
  <si>
    <t>2017-07-21 16:28:38</t>
  </si>
  <si>
    <t>6230580000018102413</t>
  </si>
  <si>
    <t>李雪芳</t>
  </si>
  <si>
    <t>000003936360</t>
  </si>
  <si>
    <t>2017-07-21 16:28:50</t>
  </si>
  <si>
    <t>6228480868243840378</t>
  </si>
  <si>
    <t>谢兰姣</t>
  </si>
  <si>
    <t>000003937502</t>
  </si>
  <si>
    <t>2017-07-21 16:29:01</t>
  </si>
  <si>
    <t>000003938857</t>
  </si>
  <si>
    <t>2017-07-21 16:29:13</t>
  </si>
  <si>
    <t>6217007140006219233</t>
  </si>
  <si>
    <t>马洪兰</t>
  </si>
  <si>
    <t>000003940060</t>
  </si>
  <si>
    <t>2017-07-21 16:29:26</t>
  </si>
  <si>
    <t>000003941288</t>
  </si>
  <si>
    <t>2017-07-21 16:29:37</t>
  </si>
  <si>
    <t>6223691100031164</t>
  </si>
  <si>
    <t>萧晶珠</t>
  </si>
  <si>
    <t>账号户名不符</t>
  </si>
  <si>
    <t>000003942423</t>
  </si>
  <si>
    <t>2017-07-21 16:29:49</t>
  </si>
  <si>
    <t>6217232505000498701</t>
  </si>
  <si>
    <t>张朝香</t>
  </si>
  <si>
    <t>000003943474</t>
  </si>
  <si>
    <t>2017-07-21 16:29:59</t>
  </si>
  <si>
    <t>6224120069378944</t>
  </si>
  <si>
    <t>王莉萍</t>
  </si>
  <si>
    <t>000004360240</t>
  </si>
  <si>
    <t>2017-07-21 17:21:49</t>
  </si>
  <si>
    <t>收款人账号户名不符</t>
  </si>
  <si>
    <t>000004506773</t>
  </si>
  <si>
    <t>2017-07-21 17:44:20</t>
  </si>
  <si>
    <t>6212262502010745092</t>
  </si>
  <si>
    <t>张宜梅</t>
  </si>
  <si>
    <t>户名不符6253624010758801张冬</t>
    <phoneticPr fontId="3" type="noConversion"/>
  </si>
  <si>
    <t>户名不符6283174240479210周明珍</t>
    <phoneticPr fontId="3" type="noConversion"/>
  </si>
  <si>
    <t>户名不符6259656240548143和那甲</t>
    <phoneticPr fontId="3" type="noConversion"/>
  </si>
  <si>
    <t>户名不符4895920312147126卢秋玲</t>
    <phoneticPr fontId="3" type="noConversion"/>
  </si>
  <si>
    <t>户名不符6259654240478759胡兰</t>
    <phoneticPr fontId="3" type="noConversion"/>
  </si>
  <si>
    <t>户名不符6253624008560714杨楠</t>
    <phoneticPr fontId="3" type="noConversion"/>
  </si>
  <si>
    <t>户名不符4367455153272005王志群</t>
    <phoneticPr fontId="3" type="noConversion"/>
  </si>
  <si>
    <t>户名不符6259656241130503罗洪锐灵</t>
    <phoneticPr fontId="3" type="noConversion"/>
  </si>
  <si>
    <r>
      <rPr>
        <b/>
        <sz val="10"/>
        <color indexed="8"/>
        <rFont val="宋体"/>
        <family val="3"/>
        <charset val="134"/>
      </rPr>
      <t>银行</t>
    </r>
    <phoneticPr fontId="3" type="noConversion"/>
  </si>
  <si>
    <t>网银退汇</t>
    <phoneticPr fontId="3" type="noConversion"/>
  </si>
  <si>
    <t>6253624010758801</t>
    <phoneticPr fontId="3" type="noConversion"/>
  </si>
  <si>
    <t>479</t>
    <phoneticPr fontId="3" type="noConversion"/>
  </si>
  <si>
    <t>6228481928591937579</t>
    <phoneticPr fontId="3" type="noConversion"/>
  </si>
  <si>
    <t>SR17070300008037</t>
    <phoneticPr fontId="3" type="noConversion"/>
  </si>
  <si>
    <t>SR17070400008413</t>
    <phoneticPr fontId="3" type="noConversion"/>
  </si>
  <si>
    <t>SR17070600009166</t>
    <phoneticPr fontId="3" type="noConversion"/>
  </si>
  <si>
    <t>SR17071000010478</t>
    <phoneticPr fontId="3" type="noConversion"/>
  </si>
  <si>
    <t>SR17071100010564</t>
    <phoneticPr fontId="3" type="noConversion"/>
  </si>
  <si>
    <t>SR17071200011131</t>
    <phoneticPr fontId="3" type="noConversion"/>
  </si>
  <si>
    <t>SR17071300011461</t>
    <phoneticPr fontId="3" type="noConversion"/>
  </si>
  <si>
    <t>SR17071800013271</t>
    <phoneticPr fontId="3" type="noConversion"/>
  </si>
  <si>
    <t>SR17072000014244</t>
    <phoneticPr fontId="3" type="noConversion"/>
  </si>
  <si>
    <t>2017-07-130055505118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</si>
</sst>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¥&quot;#,##0.00;&quot;¥&quot;\-#,##0.00"/>
    <numFmt numFmtId="176" formatCode="yyyy/mm/dd\ hh:mm:ss"/>
    <numFmt numFmtId="177" formatCode="&quot;¥&quot;#,##0.00_);[Red]\(&quot;¥&quot;#,##0.00\)"/>
    <numFmt numFmtId="178" formatCode="#,##0.00_ "/>
  </numFmts>
  <fonts count="9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Dialog"/>
    </font>
    <font>
      <b/>
      <sz val="10"/>
      <color indexed="8"/>
      <name val="Arial"/>
      <family val="2"/>
      <charset val="134"/>
    </font>
    <font>
      <b/>
      <sz val="10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76" fontId="0" fillId="0" borderId="0" xfId="0" applyNumberFormat="1" applyProtection="1">
      <alignment vertical="center"/>
      <protection locked="0"/>
    </xf>
    <xf numFmtId="0" fontId="6" fillId="0" borderId="0" xfId="0" applyFont="1" applyAlignment="1">
      <alignment horizontal="right"/>
    </xf>
    <xf numFmtId="7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177" fontId="6" fillId="2" borderId="0" xfId="0" applyNumberFormat="1" applyFont="1" applyFill="1" applyAlignment="1">
      <alignment horizontal="right"/>
    </xf>
    <xf numFmtId="49" fontId="0" fillId="0" borderId="0" xfId="0" applyNumberFormat="1">
      <alignment vertical="center"/>
    </xf>
    <xf numFmtId="49" fontId="4" fillId="2" borderId="0" xfId="0" applyNumberFormat="1" applyFont="1" applyFill="1">
      <alignment vertical="center"/>
    </xf>
    <xf numFmtId="49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4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7" fontId="2" fillId="4" borderId="0" xfId="0" applyNumberFormat="1" applyFont="1" applyFill="1">
      <alignment vertical="center"/>
    </xf>
    <xf numFmtId="176" fontId="0" fillId="2" borderId="0" xfId="0" applyNumberFormat="1" applyFill="1" applyAlignment="1">
      <alignment horizontal="left" vertical="center"/>
    </xf>
    <xf numFmtId="4" fontId="4" fillId="3" borderId="1" xfId="0" applyNumberFormat="1" applyFont="1" applyFill="1" applyBorder="1">
      <alignment vertical="center"/>
    </xf>
    <xf numFmtId="4" fontId="0" fillId="0" borderId="1" xfId="0" applyNumberFormat="1" applyBorder="1">
      <alignment vertical="center"/>
    </xf>
    <xf numFmtId="4" fontId="5" fillId="2" borderId="1" xfId="0" applyNumberFormat="1" applyFont="1" applyFill="1" applyBorder="1">
      <alignment vertical="center"/>
    </xf>
    <xf numFmtId="4" fontId="0" fillId="0" borderId="0" xfId="0" applyNumberFormat="1">
      <alignment vertical="center"/>
    </xf>
    <xf numFmtId="49" fontId="0" fillId="0" borderId="2" xfId="0" applyNumberFormat="1" applyFont="1" applyBorder="1" applyAlignment="1"/>
    <xf numFmtId="49" fontId="0" fillId="0" borderId="0" xfId="0" applyNumberFormat="1" applyAlignment="1"/>
    <xf numFmtId="0" fontId="4" fillId="0" borderId="0" xfId="0" applyFont="1" applyFill="1">
      <alignment vertical="center"/>
    </xf>
    <xf numFmtId="7" fontId="0" fillId="0" borderId="0" xfId="0" applyNumberFormat="1" applyFill="1">
      <alignment vertical="center"/>
    </xf>
    <xf numFmtId="0" fontId="0" fillId="0" borderId="0" xfId="0" applyFill="1">
      <alignment vertical="center"/>
    </xf>
    <xf numFmtId="49" fontId="4" fillId="0" borderId="2" xfId="0" applyNumberFormat="1" applyFont="1" applyBorder="1" applyAlignment="1"/>
    <xf numFmtId="0" fontId="0" fillId="0" borderId="0" xfId="0" applyNumberFormat="1">
      <alignment vertical="center"/>
    </xf>
    <xf numFmtId="0" fontId="0" fillId="0" borderId="2" xfId="0" applyNumberFormat="1" applyFont="1" applyBorder="1" applyAlignment="1"/>
    <xf numFmtId="0" fontId="0" fillId="0" borderId="0" xfId="0" applyNumberFormat="1" applyAlignment="1"/>
    <xf numFmtId="49" fontId="4" fillId="0" borderId="0" xfId="0" applyNumberFormat="1" applyFont="1" applyFill="1" applyBorder="1" applyAlignment="1"/>
    <xf numFmtId="0" fontId="4" fillId="0" borderId="2" xfId="0" applyNumberFormat="1" applyFont="1" applyBorder="1" applyAlignment="1"/>
    <xf numFmtId="0" fontId="4" fillId="0" borderId="0" xfId="0" applyNumberFormat="1" applyFont="1" applyAlignment="1"/>
    <xf numFmtId="49" fontId="4" fillId="0" borderId="0" xfId="0" applyNumberFormat="1" applyFont="1">
      <alignment vertical="center"/>
    </xf>
    <xf numFmtId="0" fontId="0" fillId="6" borderId="0" xfId="0" applyFill="1">
      <alignment vertical="center"/>
    </xf>
    <xf numFmtId="0" fontId="0" fillId="0" borderId="0" xfId="0" applyNumberFormat="1" applyFont="1">
      <alignment vertical="center"/>
    </xf>
    <xf numFmtId="0" fontId="4" fillId="0" borderId="0" xfId="0" applyNumberFormat="1" applyFont="1" applyFill="1">
      <alignment vertical="center"/>
    </xf>
    <xf numFmtId="0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49" fontId="4" fillId="0" borderId="2" xfId="0" applyNumberFormat="1" applyFont="1" applyBorder="1" applyAlignment="1">
      <alignment horizontal="right"/>
    </xf>
    <xf numFmtId="49" fontId="6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 vertical="center"/>
    </xf>
    <xf numFmtId="0" fontId="4" fillId="0" borderId="0" xfId="0" applyNumberFormat="1" applyFont="1">
      <alignment vertical="center"/>
    </xf>
    <xf numFmtId="4" fontId="0" fillId="0" borderId="0" xfId="0" applyNumberFormat="1" applyAlignment="1">
      <alignment horizontal="right"/>
    </xf>
    <xf numFmtId="22" fontId="0" fillId="0" borderId="0" xfId="0" applyNumberFormat="1">
      <alignment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/>
    </xf>
    <xf numFmtId="0" fontId="7" fillId="5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7" zoomScaleNormal="100" zoomScaleSheetLayoutView="100" workbookViewId="0">
      <selection activeCell="E13" sqref="E13"/>
    </sheetView>
  </sheetViews>
  <sheetFormatPr defaultColWidth="9" defaultRowHeight="13.5"/>
  <cols>
    <col min="1" max="1" width="8.5" customWidth="1"/>
    <col min="2" max="2" width="10.875" customWidth="1"/>
    <col min="3" max="6" width="12.875" customWidth="1"/>
    <col min="7" max="7" width="13.75" customWidth="1"/>
    <col min="8" max="8" width="10.375"/>
    <col min="9" max="9" width="9.375"/>
  </cols>
  <sheetData>
    <row r="1" spans="1:8" s="1" customFormat="1" ht="15" customHeight="1">
      <c r="A1" s="65" t="s">
        <v>0</v>
      </c>
      <c r="B1" s="65"/>
      <c r="C1" s="65"/>
      <c r="D1" s="65"/>
      <c r="E1" s="65"/>
      <c r="F1" s="65"/>
      <c r="G1" s="65"/>
      <c r="H1" s="65"/>
    </row>
    <row r="2" spans="1:8" s="1" customFormat="1" ht="15" customHeight="1">
      <c r="A2" s="65" t="s">
        <v>1</v>
      </c>
      <c r="B2" s="65"/>
      <c r="C2" s="65"/>
      <c r="D2" s="65"/>
      <c r="E2" s="65"/>
      <c r="F2" s="65"/>
      <c r="G2" s="65"/>
      <c r="H2" s="65"/>
    </row>
    <row r="3" spans="1:8" ht="27">
      <c r="A3" s="9"/>
      <c r="B3" s="9" t="s">
        <v>2</v>
      </c>
      <c r="C3" s="9" t="s">
        <v>3</v>
      </c>
      <c r="D3" s="10" t="s">
        <v>4</v>
      </c>
      <c r="E3" s="6" t="s">
        <v>5</v>
      </c>
      <c r="F3" s="6" t="s">
        <v>6</v>
      </c>
      <c r="G3" s="11" t="s">
        <v>7</v>
      </c>
      <c r="H3" s="10" t="s">
        <v>8</v>
      </c>
    </row>
    <row r="4" spans="1:8" ht="18" customHeight="1">
      <c r="A4" s="6" t="s">
        <v>9</v>
      </c>
      <c r="B4" s="6">
        <v>140579</v>
      </c>
      <c r="C4" s="6">
        <v>141414</v>
      </c>
      <c r="D4" s="6">
        <f>C4-B4</f>
        <v>835</v>
      </c>
      <c r="E4" s="6">
        <v>115851</v>
      </c>
      <c r="F4" s="6">
        <v>154251</v>
      </c>
      <c r="G4" s="6">
        <f>F4-E4-E11</f>
        <v>100</v>
      </c>
      <c r="H4" s="6">
        <f>D4+G4</f>
        <v>935</v>
      </c>
    </row>
    <row r="5" spans="1:8" ht="18" customHeight="1">
      <c r="A5" s="6" t="s">
        <v>10</v>
      </c>
      <c r="B5" s="6">
        <v>215956</v>
      </c>
      <c r="C5" s="6">
        <v>218016</v>
      </c>
      <c r="D5" s="6">
        <f>C5-B5</f>
        <v>2060</v>
      </c>
      <c r="E5" s="6">
        <v>803551</v>
      </c>
      <c r="F5" s="6">
        <v>1245454.08</v>
      </c>
      <c r="G5" s="6">
        <f>F5-E5-E12</f>
        <v>-3090.9199999999255</v>
      </c>
      <c r="H5" s="6">
        <f>D5+G5</f>
        <v>-1030.9199999999255</v>
      </c>
    </row>
    <row r="6" spans="1:8" ht="18" customHeight="1">
      <c r="A6" s="6" t="s">
        <v>11</v>
      </c>
      <c r="B6" s="6">
        <f>SUM(B4:B5)</f>
        <v>356535</v>
      </c>
      <c r="C6" s="6">
        <f t="shared" ref="C6:H6" si="0">SUM(C4:C5)</f>
        <v>359430</v>
      </c>
      <c r="D6" s="6">
        <f t="shared" si="0"/>
        <v>2895</v>
      </c>
      <c r="E6" s="6">
        <f t="shared" si="0"/>
        <v>919402</v>
      </c>
      <c r="F6" s="6">
        <f t="shared" si="0"/>
        <v>1399705.08</v>
      </c>
      <c r="G6" s="6">
        <f t="shared" si="0"/>
        <v>-2990.9199999999255</v>
      </c>
      <c r="H6" s="6">
        <f t="shared" si="0"/>
        <v>-95.919999999925494</v>
      </c>
    </row>
    <row r="7" spans="1:8" ht="18" customHeight="1"/>
    <row r="8" spans="1:8" s="2" customFormat="1" ht="14.25">
      <c r="A8" s="66" t="s">
        <v>0</v>
      </c>
      <c r="B8" s="66"/>
      <c r="C8" s="66"/>
      <c r="D8" s="66"/>
      <c r="E8" s="66"/>
      <c r="F8" s="66"/>
      <c r="G8" s="66"/>
      <c r="H8" s="66"/>
    </row>
    <row r="9" spans="1:8" s="2" customFormat="1" ht="14.25">
      <c r="A9" s="67" t="s">
        <v>12</v>
      </c>
      <c r="B9" s="67"/>
      <c r="C9" s="67"/>
      <c r="D9" s="67"/>
      <c r="E9" s="67"/>
      <c r="F9" s="67"/>
      <c r="G9" s="67"/>
      <c r="H9" s="67"/>
    </row>
    <row r="10" spans="1:8" ht="18.95" customHeight="1">
      <c r="A10" s="3"/>
      <c r="B10" s="3" t="s">
        <v>2</v>
      </c>
      <c r="C10" s="3" t="s">
        <v>3</v>
      </c>
      <c r="D10" s="4" t="s">
        <v>4</v>
      </c>
      <c r="E10" s="5" t="s">
        <v>5</v>
      </c>
      <c r="F10" s="5" t="s">
        <v>6</v>
      </c>
      <c r="G10" s="4" t="s">
        <v>13</v>
      </c>
      <c r="H10" s="4" t="s">
        <v>8</v>
      </c>
    </row>
    <row r="11" spans="1:8" ht="18.95" customHeight="1">
      <c r="A11" s="5" t="s">
        <v>9</v>
      </c>
      <c r="B11" s="5">
        <v>8100</v>
      </c>
      <c r="C11" s="5">
        <v>7620</v>
      </c>
      <c r="D11" s="5">
        <f>C11-B11</f>
        <v>-480</v>
      </c>
      <c r="E11" s="5">
        <v>38300</v>
      </c>
      <c r="F11" s="5"/>
      <c r="G11" s="5"/>
      <c r="H11" s="5"/>
    </row>
    <row r="12" spans="1:8" ht="18.95" customHeight="1">
      <c r="A12" s="5" t="s">
        <v>10</v>
      </c>
      <c r="B12" s="5">
        <v>72020</v>
      </c>
      <c r="C12" s="5">
        <v>70930</v>
      </c>
      <c r="D12" s="5">
        <f>C12-B12</f>
        <v>-1090</v>
      </c>
      <c r="E12" s="5">
        <v>444994</v>
      </c>
      <c r="F12" s="5"/>
      <c r="G12" s="5"/>
      <c r="H12" s="5"/>
    </row>
    <row r="13" spans="1:8" ht="20.100000000000001" customHeight="1">
      <c r="A13" s="5" t="s">
        <v>11</v>
      </c>
      <c r="B13" s="5">
        <f>SUM(B11:B12)</f>
        <v>80120</v>
      </c>
      <c r="C13" s="5">
        <f t="shared" ref="C13:E13" si="1">SUM(C11:C12)</f>
        <v>78550</v>
      </c>
      <c r="D13" s="5">
        <f t="shared" si="1"/>
        <v>-1570</v>
      </c>
      <c r="E13" s="5">
        <f t="shared" si="1"/>
        <v>483294</v>
      </c>
      <c r="F13" s="5"/>
      <c r="G13" s="5"/>
      <c r="H13" s="5"/>
    </row>
    <row r="14" spans="1:8" ht="20.100000000000001" customHeight="1"/>
    <row r="15" spans="1:8" ht="14.25">
      <c r="A15" s="66" t="s">
        <v>0</v>
      </c>
      <c r="B15" s="66"/>
      <c r="C15" s="66"/>
      <c r="D15" s="66"/>
      <c r="E15" s="66"/>
      <c r="F15" s="66"/>
      <c r="G15" s="66"/>
      <c r="H15" s="66"/>
    </row>
    <row r="16" spans="1:8" ht="14.25">
      <c r="A16" s="67" t="s">
        <v>14</v>
      </c>
      <c r="B16" s="67"/>
      <c r="C16" s="67"/>
      <c r="D16" s="67"/>
      <c r="E16" s="67"/>
      <c r="F16" s="67"/>
      <c r="G16" s="67"/>
      <c r="H16" s="67"/>
    </row>
    <row r="17" spans="1:8" ht="20.100000000000001" customHeight="1">
      <c r="A17" s="3"/>
      <c r="B17" s="3" t="s">
        <v>2</v>
      </c>
      <c r="C17" s="3" t="s">
        <v>3</v>
      </c>
      <c r="D17" s="4" t="s">
        <v>4</v>
      </c>
      <c r="E17" s="5" t="s">
        <v>5</v>
      </c>
      <c r="F17" s="5" t="s">
        <v>6</v>
      </c>
      <c r="G17" s="4" t="s">
        <v>13</v>
      </c>
      <c r="H17" s="4" t="s">
        <v>8</v>
      </c>
    </row>
    <row r="18" spans="1:8" ht="20.100000000000001" customHeight="1">
      <c r="A18" s="5" t="s">
        <v>9</v>
      </c>
      <c r="B18" s="5">
        <v>352704</v>
      </c>
      <c r="C18" s="5">
        <v>380078</v>
      </c>
      <c r="D18" s="5">
        <f>C18-B18</f>
        <v>27374</v>
      </c>
      <c r="E18" s="5">
        <v>140863</v>
      </c>
      <c r="F18" s="5">
        <v>144264</v>
      </c>
      <c r="G18" s="5">
        <f>F18-E18</f>
        <v>3401</v>
      </c>
      <c r="H18" s="5">
        <f>G18+D18</f>
        <v>30775</v>
      </c>
    </row>
    <row r="19" spans="1:8" ht="20.100000000000001" customHeight="1">
      <c r="A19" s="5" t="s">
        <v>10</v>
      </c>
      <c r="B19" s="5">
        <v>603750</v>
      </c>
      <c r="C19" s="5">
        <v>604450</v>
      </c>
      <c r="D19" s="5">
        <f>C19-B19</f>
        <v>700</v>
      </c>
      <c r="E19" s="5">
        <v>263673</v>
      </c>
      <c r="F19" s="5">
        <v>291473.03999999998</v>
      </c>
      <c r="G19" s="5">
        <f>F19-E19</f>
        <v>27800.039999999979</v>
      </c>
      <c r="H19" s="5">
        <f>G19+D19</f>
        <v>28500.039999999979</v>
      </c>
    </row>
    <row r="20" spans="1:8" ht="21.95" customHeight="1">
      <c r="A20" s="5" t="s">
        <v>11</v>
      </c>
      <c r="B20" s="5">
        <f>SUM(B18:B19)</f>
        <v>956454</v>
      </c>
      <c r="C20" s="5">
        <f t="shared" ref="C20:H20" si="2">SUM(C18:C19)</f>
        <v>984528</v>
      </c>
      <c r="D20" s="5">
        <f t="shared" si="2"/>
        <v>28074</v>
      </c>
      <c r="E20" s="5">
        <f t="shared" si="2"/>
        <v>404536</v>
      </c>
      <c r="F20" s="5">
        <f t="shared" si="2"/>
        <v>435737.04</v>
      </c>
      <c r="G20" s="5">
        <f t="shared" si="2"/>
        <v>31201.039999999979</v>
      </c>
      <c r="H20" s="5">
        <f t="shared" si="2"/>
        <v>59275.039999999979</v>
      </c>
    </row>
    <row r="22" spans="1:8" ht="17.100000000000001" customHeight="1">
      <c r="A22" s="66" t="s">
        <v>0</v>
      </c>
      <c r="B22" s="66"/>
      <c r="C22" s="66"/>
      <c r="D22" s="66"/>
      <c r="E22" s="66"/>
      <c r="F22" s="66"/>
      <c r="G22" s="66"/>
      <c r="H22" s="66"/>
    </row>
    <row r="23" spans="1:8" ht="17.100000000000001" customHeight="1">
      <c r="A23" s="67" t="s">
        <v>15</v>
      </c>
      <c r="B23" s="67"/>
      <c r="C23" s="67"/>
      <c r="D23" s="67"/>
      <c r="E23" s="67"/>
      <c r="F23" s="67"/>
      <c r="G23" s="67"/>
      <c r="H23" s="67"/>
    </row>
    <row r="24" spans="1:8" ht="18" customHeight="1">
      <c r="A24" s="3"/>
      <c r="B24" s="3" t="s">
        <v>2</v>
      </c>
      <c r="C24" s="3" t="s">
        <v>3</v>
      </c>
      <c r="D24" s="4" t="s">
        <v>4</v>
      </c>
      <c r="E24" s="5" t="s">
        <v>5</v>
      </c>
      <c r="F24" s="5" t="s">
        <v>6</v>
      </c>
      <c r="G24" s="4" t="s">
        <v>13</v>
      </c>
      <c r="H24" s="4" t="s">
        <v>8</v>
      </c>
    </row>
    <row r="25" spans="1:8" ht="18" customHeight="1">
      <c r="A25" s="5" t="s">
        <v>9</v>
      </c>
      <c r="B25" s="5">
        <v>319020</v>
      </c>
      <c r="C25" s="5">
        <v>310340</v>
      </c>
      <c r="D25" s="5">
        <f>C25-B25</f>
        <v>-8680</v>
      </c>
      <c r="E25" s="5">
        <v>457800</v>
      </c>
      <c r="F25" s="5">
        <v>444896</v>
      </c>
      <c r="G25" s="5">
        <f>F25-E25</f>
        <v>-12904</v>
      </c>
      <c r="H25" s="5">
        <f>G25+D25</f>
        <v>-21584</v>
      </c>
    </row>
    <row r="26" spans="1:8" ht="18" customHeight="1">
      <c r="A26" s="5" t="s">
        <v>10</v>
      </c>
      <c r="B26" s="5">
        <v>412810</v>
      </c>
      <c r="C26" s="5">
        <v>412510</v>
      </c>
      <c r="D26" s="5">
        <f>C26-B26</f>
        <v>-300</v>
      </c>
      <c r="E26" s="5">
        <v>948469</v>
      </c>
      <c r="F26" s="5">
        <v>938122.02</v>
      </c>
      <c r="G26" s="5">
        <f>F26-E26</f>
        <v>-10346.979999999981</v>
      </c>
      <c r="H26" s="5">
        <f>G26+D26</f>
        <v>-10646.979999999981</v>
      </c>
    </row>
    <row r="27" spans="1:8" ht="18" customHeight="1">
      <c r="A27" s="5" t="s">
        <v>11</v>
      </c>
      <c r="B27" s="5">
        <f>SUM(B25:B26)</f>
        <v>731830</v>
      </c>
      <c r="C27" s="5">
        <f t="shared" ref="C27:H27" si="3">SUM(C25:C26)</f>
        <v>722850</v>
      </c>
      <c r="D27" s="5">
        <f t="shared" si="3"/>
        <v>-8980</v>
      </c>
      <c r="E27" s="5">
        <f t="shared" si="3"/>
        <v>1406269</v>
      </c>
      <c r="F27" s="5">
        <f t="shared" si="3"/>
        <v>1383018.02</v>
      </c>
      <c r="G27" s="5">
        <f t="shared" si="3"/>
        <v>-23250.979999999981</v>
      </c>
      <c r="H27" s="5">
        <f t="shared" si="3"/>
        <v>-32230.979999999981</v>
      </c>
    </row>
    <row r="29" spans="1:8" ht="14.25">
      <c r="A29" s="66" t="s">
        <v>0</v>
      </c>
      <c r="B29" s="66"/>
      <c r="C29" s="66"/>
      <c r="D29" s="66"/>
      <c r="E29" s="66"/>
      <c r="F29" s="66"/>
      <c r="G29" s="66"/>
      <c r="H29" s="66"/>
    </row>
    <row r="30" spans="1:8" ht="14.25">
      <c r="A30" s="67" t="s">
        <v>16</v>
      </c>
      <c r="B30" s="67"/>
      <c r="C30" s="67"/>
      <c r="D30" s="67"/>
      <c r="E30" s="67"/>
      <c r="F30" s="67"/>
      <c r="G30" s="67"/>
      <c r="H30" s="67"/>
    </row>
    <row r="31" spans="1:8" ht="18" customHeight="1">
      <c r="A31" s="3"/>
      <c r="B31" s="3" t="s">
        <v>2</v>
      </c>
      <c r="C31" s="3" t="s">
        <v>3</v>
      </c>
      <c r="D31" s="4" t="s">
        <v>4</v>
      </c>
      <c r="E31" s="5" t="s">
        <v>5</v>
      </c>
      <c r="F31" s="5" t="s">
        <v>6</v>
      </c>
      <c r="G31" s="4" t="s">
        <v>13</v>
      </c>
      <c r="H31" s="4" t="s">
        <v>8</v>
      </c>
    </row>
    <row r="32" spans="1:8" ht="18" customHeight="1">
      <c r="A32" s="5" t="s">
        <v>9</v>
      </c>
      <c r="B32" s="5">
        <v>311200</v>
      </c>
      <c r="C32" s="6">
        <v>350080</v>
      </c>
      <c r="D32" s="6">
        <f>C32-B32</f>
        <v>38880</v>
      </c>
      <c r="E32" s="5">
        <v>336949</v>
      </c>
      <c r="F32" s="5">
        <v>339049</v>
      </c>
      <c r="G32" s="5">
        <f>F32-E32</f>
        <v>2100</v>
      </c>
      <c r="H32" s="5">
        <f>G32+D32</f>
        <v>40980</v>
      </c>
    </row>
    <row r="33" spans="1:8" ht="18" customHeight="1">
      <c r="A33" s="5" t="s">
        <v>10</v>
      </c>
      <c r="B33" s="5">
        <v>310010</v>
      </c>
      <c r="C33" s="5">
        <v>306270</v>
      </c>
      <c r="D33" s="5">
        <f>C33-B33</f>
        <v>-3740</v>
      </c>
      <c r="E33" s="5">
        <v>785287</v>
      </c>
      <c r="F33" s="5">
        <v>794283</v>
      </c>
      <c r="G33" s="5">
        <f>F33-E33</f>
        <v>8996</v>
      </c>
      <c r="H33" s="5">
        <f>G33+D33</f>
        <v>5256</v>
      </c>
    </row>
    <row r="34" spans="1:8" ht="18" customHeight="1">
      <c r="A34" s="5" t="s">
        <v>11</v>
      </c>
      <c r="B34" s="5">
        <f t="shared" ref="B34:H34" si="4">SUM(B32:B33)</f>
        <v>621210</v>
      </c>
      <c r="C34" s="5">
        <f t="shared" si="4"/>
        <v>656350</v>
      </c>
      <c r="D34" s="5">
        <f t="shared" si="4"/>
        <v>35140</v>
      </c>
      <c r="E34" s="5">
        <f t="shared" si="4"/>
        <v>1122236</v>
      </c>
      <c r="F34" s="5">
        <f t="shared" si="4"/>
        <v>1133332</v>
      </c>
      <c r="G34" s="5">
        <f t="shared" si="4"/>
        <v>11096</v>
      </c>
      <c r="H34" s="5">
        <f t="shared" si="4"/>
        <v>46236</v>
      </c>
    </row>
    <row r="37" spans="1:8" ht="14.25">
      <c r="A37" s="66" t="s">
        <v>17</v>
      </c>
      <c r="B37" s="66"/>
      <c r="C37" s="66"/>
      <c r="D37" s="66"/>
      <c r="E37" s="66"/>
      <c r="F37" s="66"/>
      <c r="G37" s="66"/>
      <c r="H37" s="66"/>
    </row>
    <row r="38" spans="1:8" ht="14.25">
      <c r="A38" s="66" t="s">
        <v>91</v>
      </c>
      <c r="B38" s="66"/>
      <c r="C38" s="66"/>
      <c r="D38" s="66"/>
      <c r="E38" s="66"/>
      <c r="F38" s="66"/>
      <c r="G38" s="66"/>
      <c r="H38" s="66"/>
    </row>
    <row r="39" spans="1:8" ht="20.100000000000001" customHeight="1">
      <c r="A39" s="3"/>
      <c r="B39" s="4" t="s">
        <v>18</v>
      </c>
      <c r="C39" s="3" t="s">
        <v>19</v>
      </c>
      <c r="D39" s="7" t="s">
        <v>20</v>
      </c>
      <c r="E39" s="8" t="s">
        <v>21</v>
      </c>
      <c r="F39" s="8" t="s">
        <v>22</v>
      </c>
    </row>
    <row r="40" spans="1:8" ht="20.100000000000001" customHeight="1">
      <c r="A40" s="5" t="s">
        <v>9</v>
      </c>
      <c r="B40" s="5">
        <v>98465</v>
      </c>
      <c r="C40" s="5">
        <v>61142</v>
      </c>
      <c r="D40" s="5">
        <v>4329</v>
      </c>
      <c r="E40" s="5">
        <f>C40-D40</f>
        <v>56813</v>
      </c>
      <c r="F40" s="5">
        <f>E40-B40</f>
        <v>-41652</v>
      </c>
    </row>
    <row r="41" spans="1:8" ht="20.100000000000001" customHeight="1">
      <c r="A41" s="5" t="s">
        <v>10</v>
      </c>
      <c r="B41" s="5">
        <v>141861</v>
      </c>
      <c r="C41" s="5">
        <v>111104.77</v>
      </c>
      <c r="D41" s="5">
        <v>7376</v>
      </c>
      <c r="E41" s="5">
        <f>C41-D41</f>
        <v>103728.77</v>
      </c>
      <c r="F41" s="5">
        <f>E42-B42</f>
        <v>-79784.229999999981</v>
      </c>
    </row>
    <row r="42" spans="1:8" ht="20.100000000000001" customHeight="1">
      <c r="A42" s="5" t="s">
        <v>11</v>
      </c>
      <c r="B42" s="5">
        <f t="shared" ref="B42:F42" si="5">SUM(B40:B41)</f>
        <v>240326</v>
      </c>
      <c r="C42" s="5">
        <f t="shared" si="5"/>
        <v>172246.77000000002</v>
      </c>
      <c r="D42" s="5">
        <f t="shared" si="5"/>
        <v>11705</v>
      </c>
      <c r="E42" s="5">
        <f t="shared" si="5"/>
        <v>160541.77000000002</v>
      </c>
      <c r="F42" s="5">
        <f t="shared" si="5"/>
        <v>-121436.22999999998</v>
      </c>
    </row>
  </sheetData>
  <mergeCells count="12">
    <mergeCell ref="A1:H1"/>
    <mergeCell ref="A2:H2"/>
    <mergeCell ref="A37:H37"/>
    <mergeCell ref="A38:H38"/>
    <mergeCell ref="A15:H15"/>
    <mergeCell ref="A9:H9"/>
    <mergeCell ref="A8:H8"/>
    <mergeCell ref="A16:H16"/>
    <mergeCell ref="A22:H22"/>
    <mergeCell ref="A23:H23"/>
    <mergeCell ref="A29:H29"/>
    <mergeCell ref="A30:H30"/>
  </mergeCells>
  <phoneticPr fontId="3" type="noConversion"/>
  <pageMargins left="0.75" right="0.23611111111111099" top="1" bottom="0.23611111111111099" header="0.51180555555555596" footer="0.15694444444444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opLeftCell="B13" workbookViewId="0">
      <selection activeCell="L2" sqref="L2"/>
    </sheetView>
  </sheetViews>
  <sheetFormatPr defaultRowHeight="13.5"/>
  <cols>
    <col min="1" max="1" width="9" style="23"/>
    <col min="2" max="2" width="9.5" style="23" bestFit="1" customWidth="1"/>
    <col min="3" max="5" width="9" style="23"/>
    <col min="6" max="6" width="21.625" style="23" bestFit="1" customWidth="1"/>
    <col min="7" max="7" width="9" style="23"/>
    <col min="8" max="8" width="26.125" style="43" bestFit="1" customWidth="1"/>
    <col min="9" max="9" width="16.125" style="23" bestFit="1" customWidth="1"/>
    <col min="10" max="10" width="9" style="23"/>
    <col min="11" max="11" width="11" style="23" bestFit="1" customWidth="1"/>
    <col min="12" max="12" width="142.625" style="23" bestFit="1" customWidth="1"/>
    <col min="13" max="13" width="12.875" style="43" customWidth="1"/>
  </cols>
  <sheetData>
    <row r="1" spans="1:14">
      <c r="A1" s="23" t="s">
        <v>128</v>
      </c>
      <c r="B1" s="23" t="s">
        <v>129</v>
      </c>
      <c r="C1" s="23" t="s">
        <v>33</v>
      </c>
      <c r="D1" s="23" t="s">
        <v>130</v>
      </c>
      <c r="E1" s="23" t="s">
        <v>131</v>
      </c>
      <c r="F1" s="23" t="s">
        <v>132</v>
      </c>
      <c r="G1" s="23" t="s">
        <v>133</v>
      </c>
      <c r="H1" s="51" t="s">
        <v>142</v>
      </c>
      <c r="I1" s="23" t="s">
        <v>134</v>
      </c>
      <c r="J1" s="23" t="s">
        <v>135</v>
      </c>
      <c r="K1" s="23" t="s">
        <v>136</v>
      </c>
      <c r="L1" s="23" t="s">
        <v>100</v>
      </c>
      <c r="M1" s="58" t="s">
        <v>222</v>
      </c>
      <c r="N1" s="23"/>
    </row>
    <row r="2" spans="1:14">
      <c r="A2" s="23" t="s">
        <v>101</v>
      </c>
      <c r="B2" s="23" t="s">
        <v>9847</v>
      </c>
      <c r="C2" s="23" t="s">
        <v>10407</v>
      </c>
      <c r="D2" s="23" t="s">
        <v>102</v>
      </c>
      <c r="E2" s="23" t="s">
        <v>103</v>
      </c>
      <c r="F2" s="23" t="s">
        <v>194</v>
      </c>
      <c r="G2" s="23" t="s">
        <v>214</v>
      </c>
      <c r="H2" s="49" t="str">
        <f t="shared" ref="H2:H65" si="0">F2&amp;K2</f>
        <v>6282680010382898400</v>
      </c>
      <c r="I2" s="23" t="s">
        <v>110</v>
      </c>
      <c r="J2" s="23" t="s">
        <v>104</v>
      </c>
      <c r="K2" s="23">
        <v>400</v>
      </c>
      <c r="L2" s="23" t="s">
        <v>111</v>
      </c>
      <c r="M2" s="58" t="s">
        <v>9824</v>
      </c>
      <c r="N2" s="23"/>
    </row>
    <row r="3" spans="1:14">
      <c r="A3" s="23" t="s">
        <v>101</v>
      </c>
      <c r="B3" s="23" t="s">
        <v>9847</v>
      </c>
      <c r="C3" s="23" t="s">
        <v>10408</v>
      </c>
      <c r="D3" s="23" t="s">
        <v>102</v>
      </c>
      <c r="E3" s="23" t="s">
        <v>103</v>
      </c>
      <c r="F3" s="49" t="s">
        <v>10409</v>
      </c>
      <c r="G3" s="23" t="s">
        <v>10410</v>
      </c>
      <c r="H3" s="49" t="str">
        <f t="shared" si="0"/>
        <v>6223691716946920430</v>
      </c>
      <c r="I3" s="23" t="s">
        <v>113</v>
      </c>
      <c r="J3" s="23" t="s">
        <v>104</v>
      </c>
      <c r="K3" s="23">
        <v>430</v>
      </c>
      <c r="L3" s="23" t="s">
        <v>114</v>
      </c>
      <c r="M3" s="58" t="e">
        <v>#N/A</v>
      </c>
      <c r="N3" s="23"/>
    </row>
    <row r="4" spans="1:14">
      <c r="A4" s="23" t="s">
        <v>101</v>
      </c>
      <c r="B4" s="23" t="s">
        <v>9847</v>
      </c>
      <c r="C4" s="23" t="s">
        <v>10411</v>
      </c>
      <c r="D4" s="23" t="s">
        <v>102</v>
      </c>
      <c r="E4" s="23" t="s">
        <v>103</v>
      </c>
      <c r="F4" s="23" t="s">
        <v>7016</v>
      </c>
      <c r="G4" s="23" t="s">
        <v>10412</v>
      </c>
      <c r="H4" s="49" t="str">
        <f t="shared" si="0"/>
        <v>62319000001250630875243</v>
      </c>
      <c r="I4" s="23" t="s">
        <v>113</v>
      </c>
      <c r="J4" s="23" t="s">
        <v>104</v>
      </c>
      <c r="K4" s="23">
        <v>5243</v>
      </c>
      <c r="L4" s="23" t="s">
        <v>114</v>
      </c>
      <c r="M4" s="58" t="s">
        <v>9824</v>
      </c>
      <c r="N4" s="23"/>
    </row>
    <row r="5" spans="1:14">
      <c r="A5" s="23" t="s">
        <v>101</v>
      </c>
      <c r="B5" s="23" t="s">
        <v>9847</v>
      </c>
      <c r="C5" s="23" t="s">
        <v>10413</v>
      </c>
      <c r="D5" s="23" t="s">
        <v>102</v>
      </c>
      <c r="E5" s="23" t="s">
        <v>103</v>
      </c>
      <c r="F5" s="23" t="s">
        <v>7012</v>
      </c>
      <c r="G5" s="23" t="s">
        <v>10414</v>
      </c>
      <c r="H5" s="49" t="str">
        <f t="shared" si="0"/>
        <v>62230829003075383450</v>
      </c>
      <c r="I5" s="23" t="s">
        <v>109</v>
      </c>
      <c r="J5" s="23" t="s">
        <v>104</v>
      </c>
      <c r="K5" s="23">
        <v>450</v>
      </c>
      <c r="L5" s="23" t="s">
        <v>105</v>
      </c>
      <c r="M5" s="58" t="s">
        <v>9824</v>
      </c>
      <c r="N5" s="23"/>
    </row>
    <row r="6" spans="1:14">
      <c r="A6" s="23" t="s">
        <v>101</v>
      </c>
      <c r="B6" s="23" t="s">
        <v>9847</v>
      </c>
      <c r="C6" s="23" t="s">
        <v>10415</v>
      </c>
      <c r="D6" s="23" t="s">
        <v>102</v>
      </c>
      <c r="E6" s="23" t="s">
        <v>103</v>
      </c>
      <c r="F6" s="23" t="s">
        <v>7008</v>
      </c>
      <c r="G6" s="23" t="s">
        <v>10416</v>
      </c>
      <c r="H6" s="49" t="str">
        <f t="shared" si="0"/>
        <v>6217003860015530015866</v>
      </c>
      <c r="I6" s="23" t="s">
        <v>112</v>
      </c>
      <c r="J6" s="23" t="s">
        <v>104</v>
      </c>
      <c r="K6" s="23">
        <v>866</v>
      </c>
      <c r="L6" s="23" t="s">
        <v>105</v>
      </c>
      <c r="M6" s="58" t="s">
        <v>9847</v>
      </c>
      <c r="N6" s="23"/>
    </row>
    <row r="7" spans="1:14">
      <c r="A7" s="23" t="s">
        <v>101</v>
      </c>
      <c r="B7" s="23" t="s">
        <v>9847</v>
      </c>
      <c r="C7" s="23" t="s">
        <v>10417</v>
      </c>
      <c r="D7" s="23" t="s">
        <v>102</v>
      </c>
      <c r="E7" s="23" t="s">
        <v>103</v>
      </c>
      <c r="F7" s="23" t="s">
        <v>7004</v>
      </c>
      <c r="G7" s="23" t="s">
        <v>10418</v>
      </c>
      <c r="H7" s="49" t="str">
        <f t="shared" si="0"/>
        <v>6228480868012628079271</v>
      </c>
      <c r="I7" s="23" t="s">
        <v>110</v>
      </c>
      <c r="J7" s="23" t="s">
        <v>104</v>
      </c>
      <c r="K7" s="23">
        <v>271</v>
      </c>
      <c r="L7" s="23" t="s">
        <v>111</v>
      </c>
      <c r="M7" s="58" t="s">
        <v>9847</v>
      </c>
      <c r="N7" s="23"/>
    </row>
    <row r="8" spans="1:14">
      <c r="A8" s="23" t="s">
        <v>101</v>
      </c>
      <c r="B8" s="23" t="s">
        <v>9847</v>
      </c>
      <c r="C8" s="23" t="s">
        <v>10419</v>
      </c>
      <c r="D8" s="23" t="s">
        <v>102</v>
      </c>
      <c r="E8" s="23" t="s">
        <v>103</v>
      </c>
      <c r="F8" s="23" t="s">
        <v>7000</v>
      </c>
      <c r="G8" s="23" t="s">
        <v>10420</v>
      </c>
      <c r="H8" s="49" t="str">
        <f t="shared" si="0"/>
        <v>62319000000626821544004</v>
      </c>
      <c r="I8" s="23" t="s">
        <v>113</v>
      </c>
      <c r="J8" s="23" t="s">
        <v>104</v>
      </c>
      <c r="K8" s="23">
        <v>4004</v>
      </c>
      <c r="L8" s="23" t="s">
        <v>114</v>
      </c>
      <c r="M8" s="58" t="s">
        <v>9847</v>
      </c>
      <c r="N8" s="23"/>
    </row>
    <row r="9" spans="1:14">
      <c r="A9" s="23" t="s">
        <v>101</v>
      </c>
      <c r="B9" s="23" t="s">
        <v>9847</v>
      </c>
      <c r="C9" s="23" t="s">
        <v>10421</v>
      </c>
      <c r="D9" s="23" t="s">
        <v>102</v>
      </c>
      <c r="E9" s="23" t="s">
        <v>103</v>
      </c>
      <c r="F9" s="23" t="s">
        <v>6995</v>
      </c>
      <c r="G9" s="23" t="s">
        <v>10422</v>
      </c>
      <c r="H9" s="49" t="str">
        <f t="shared" si="0"/>
        <v>623190000000803190498</v>
      </c>
      <c r="I9" s="23" t="s">
        <v>113</v>
      </c>
      <c r="J9" s="23" t="s">
        <v>104</v>
      </c>
      <c r="K9" s="23">
        <v>98</v>
      </c>
      <c r="L9" s="23" t="s">
        <v>10423</v>
      </c>
      <c r="M9" s="58" t="s">
        <v>9847</v>
      </c>
      <c r="N9" s="23"/>
    </row>
    <row r="10" spans="1:14">
      <c r="A10" s="23" t="s">
        <v>101</v>
      </c>
      <c r="B10" s="23" t="s">
        <v>9847</v>
      </c>
      <c r="C10" s="23" t="s">
        <v>10424</v>
      </c>
      <c r="D10" s="23" t="s">
        <v>102</v>
      </c>
      <c r="E10" s="23" t="s">
        <v>103</v>
      </c>
      <c r="F10" s="23" t="s">
        <v>6983</v>
      </c>
      <c r="G10" s="23" t="s">
        <v>10425</v>
      </c>
      <c r="H10" s="49" t="str">
        <f t="shared" si="0"/>
        <v>404117010358969768</v>
      </c>
      <c r="I10" s="23" t="s">
        <v>110</v>
      </c>
      <c r="J10" s="23" t="s">
        <v>104</v>
      </c>
      <c r="K10" s="23">
        <v>68</v>
      </c>
      <c r="L10" s="23" t="s">
        <v>111</v>
      </c>
      <c r="M10" s="58" t="s">
        <v>9847</v>
      </c>
      <c r="N10" s="23"/>
    </row>
    <row r="11" spans="1:14">
      <c r="A11" s="23" t="s">
        <v>101</v>
      </c>
      <c r="B11" s="23" t="s">
        <v>9847</v>
      </c>
      <c r="C11" s="23" t="s">
        <v>10426</v>
      </c>
      <c r="D11" s="23" t="s">
        <v>102</v>
      </c>
      <c r="E11" s="23" t="s">
        <v>103</v>
      </c>
      <c r="F11" s="23" t="s">
        <v>6979</v>
      </c>
      <c r="G11" s="23" t="s">
        <v>10427</v>
      </c>
      <c r="H11" s="49" t="str">
        <f t="shared" si="0"/>
        <v>6259960065744880500</v>
      </c>
      <c r="I11" s="23" t="s">
        <v>110</v>
      </c>
      <c r="J11" s="23" t="s">
        <v>104</v>
      </c>
      <c r="K11" s="23">
        <v>500</v>
      </c>
      <c r="L11" s="23" t="s">
        <v>111</v>
      </c>
      <c r="M11" s="58" t="s">
        <v>9847</v>
      </c>
      <c r="N11" s="23"/>
    </row>
    <row r="12" spans="1:14">
      <c r="A12" s="23" t="s">
        <v>101</v>
      </c>
      <c r="B12" s="23" t="s">
        <v>9847</v>
      </c>
      <c r="C12" s="23" t="s">
        <v>10428</v>
      </c>
      <c r="D12" s="23" t="s">
        <v>102</v>
      </c>
      <c r="E12" s="23" t="s">
        <v>103</v>
      </c>
      <c r="F12" s="23" t="s">
        <v>6983</v>
      </c>
      <c r="G12" s="23" t="s">
        <v>10425</v>
      </c>
      <c r="H12" s="49" t="str">
        <f t="shared" si="0"/>
        <v>4041170103589697603</v>
      </c>
      <c r="I12" s="23" t="s">
        <v>110</v>
      </c>
      <c r="J12" s="23" t="s">
        <v>104</v>
      </c>
      <c r="K12" s="23">
        <v>603</v>
      </c>
      <c r="L12" s="23" t="s">
        <v>111</v>
      </c>
      <c r="M12" s="58" t="s">
        <v>9847</v>
      </c>
      <c r="N12" s="23"/>
    </row>
    <row r="13" spans="1:14">
      <c r="A13" s="23" t="s">
        <v>101</v>
      </c>
      <c r="B13" s="23" t="s">
        <v>9847</v>
      </c>
      <c r="C13" s="23" t="s">
        <v>10429</v>
      </c>
      <c r="D13" s="23" t="s">
        <v>102</v>
      </c>
      <c r="E13" s="23" t="s">
        <v>103</v>
      </c>
      <c r="F13" s="23" t="s">
        <v>6983</v>
      </c>
      <c r="G13" s="23" t="s">
        <v>10425</v>
      </c>
      <c r="H13" s="49" t="str">
        <f t="shared" si="0"/>
        <v>404117010358969710</v>
      </c>
      <c r="I13" s="23" t="s">
        <v>110</v>
      </c>
      <c r="J13" s="23" t="s">
        <v>104</v>
      </c>
      <c r="K13" s="23">
        <v>10</v>
      </c>
      <c r="L13" s="23" t="s">
        <v>111</v>
      </c>
      <c r="M13" s="58" t="s">
        <v>9847</v>
      </c>
      <c r="N13" s="23"/>
    </row>
    <row r="14" spans="1:14">
      <c r="A14" s="23" t="s">
        <v>101</v>
      </c>
      <c r="B14" s="23" t="s">
        <v>9847</v>
      </c>
      <c r="C14" s="23" t="s">
        <v>10430</v>
      </c>
      <c r="D14" s="23" t="s">
        <v>102</v>
      </c>
      <c r="E14" s="23" t="s">
        <v>103</v>
      </c>
      <c r="F14" s="23" t="s">
        <v>6979</v>
      </c>
      <c r="G14" s="23" t="s">
        <v>10427</v>
      </c>
      <c r="H14" s="49" t="str">
        <f t="shared" si="0"/>
        <v>6259960065744880100</v>
      </c>
      <c r="I14" s="23" t="s">
        <v>110</v>
      </c>
      <c r="J14" s="23" t="s">
        <v>104</v>
      </c>
      <c r="K14" s="23">
        <v>100</v>
      </c>
      <c r="L14" s="23" t="s">
        <v>111</v>
      </c>
      <c r="M14" s="58" t="s">
        <v>9847</v>
      </c>
      <c r="N14" s="23"/>
    </row>
    <row r="15" spans="1:14">
      <c r="A15" s="23" t="s">
        <v>101</v>
      </c>
      <c r="B15" s="23" t="s">
        <v>9847</v>
      </c>
      <c r="C15" s="23" t="s">
        <v>10431</v>
      </c>
      <c r="D15" s="23" t="s">
        <v>102</v>
      </c>
      <c r="E15" s="23" t="s">
        <v>103</v>
      </c>
      <c r="F15" s="23" t="s">
        <v>6974</v>
      </c>
      <c r="G15" s="23" t="s">
        <v>10432</v>
      </c>
      <c r="H15" s="49" t="str">
        <f t="shared" si="0"/>
        <v>6223691520114764172</v>
      </c>
      <c r="I15" s="23" t="s">
        <v>113</v>
      </c>
      <c r="J15" s="23" t="s">
        <v>104</v>
      </c>
      <c r="K15" s="23">
        <v>172</v>
      </c>
      <c r="L15" s="23" t="s">
        <v>10433</v>
      </c>
      <c r="M15" s="58" t="s">
        <v>9847</v>
      </c>
      <c r="N15" s="23"/>
    </row>
    <row r="16" spans="1:14">
      <c r="A16" s="23" t="s">
        <v>101</v>
      </c>
      <c r="B16" s="23" t="s">
        <v>9847</v>
      </c>
      <c r="C16" s="23" t="s">
        <v>10434</v>
      </c>
      <c r="D16" s="23" t="s">
        <v>102</v>
      </c>
      <c r="E16" s="23" t="s">
        <v>103</v>
      </c>
      <c r="F16" s="23" t="s">
        <v>6970</v>
      </c>
      <c r="G16" s="23" t="s">
        <v>10435</v>
      </c>
      <c r="H16" s="49" t="str">
        <f t="shared" si="0"/>
        <v>62284808686093577771000</v>
      </c>
      <c r="I16" s="23" t="s">
        <v>110</v>
      </c>
      <c r="J16" s="23" t="s">
        <v>104</v>
      </c>
      <c r="K16" s="23">
        <v>1000</v>
      </c>
      <c r="L16" s="23" t="s">
        <v>111</v>
      </c>
      <c r="M16" s="58" t="s">
        <v>9847</v>
      </c>
    </row>
    <row r="17" spans="1:13">
      <c r="A17" s="23" t="s">
        <v>101</v>
      </c>
      <c r="B17" s="23" t="s">
        <v>9847</v>
      </c>
      <c r="C17" s="23" t="s">
        <v>10436</v>
      </c>
      <c r="D17" s="23" t="s">
        <v>102</v>
      </c>
      <c r="E17" s="23" t="s">
        <v>103</v>
      </c>
      <c r="F17" s="23" t="s">
        <v>6966</v>
      </c>
      <c r="G17" s="23" t="s">
        <v>10437</v>
      </c>
      <c r="H17" s="49" t="str">
        <f t="shared" si="0"/>
        <v>621799730004039818560</v>
      </c>
      <c r="I17" s="23" t="s">
        <v>115</v>
      </c>
      <c r="J17" s="23" t="s">
        <v>104</v>
      </c>
      <c r="K17" s="23">
        <v>60</v>
      </c>
      <c r="L17" s="23" t="s">
        <v>106</v>
      </c>
      <c r="M17" s="58" t="s">
        <v>9847</v>
      </c>
    </row>
    <row r="18" spans="1:13">
      <c r="A18" s="23" t="s">
        <v>101</v>
      </c>
      <c r="B18" s="23" t="s">
        <v>9930</v>
      </c>
      <c r="C18" s="23" t="s">
        <v>10438</v>
      </c>
      <c r="D18" s="23" t="s">
        <v>102</v>
      </c>
      <c r="E18" s="23" t="s">
        <v>103</v>
      </c>
      <c r="F18" s="23" t="s">
        <v>6961</v>
      </c>
      <c r="G18" s="23" t="s">
        <v>10439</v>
      </c>
      <c r="H18" s="49" t="str">
        <f t="shared" si="0"/>
        <v>6210178002018794884396</v>
      </c>
      <c r="I18" s="23" t="s">
        <v>113</v>
      </c>
      <c r="J18" s="23" t="s">
        <v>104</v>
      </c>
      <c r="K18" s="23">
        <v>396</v>
      </c>
      <c r="L18" s="23" t="s">
        <v>10440</v>
      </c>
      <c r="M18" s="58" t="s">
        <v>9847</v>
      </c>
    </row>
    <row r="19" spans="1:13">
      <c r="A19" s="23" t="s">
        <v>101</v>
      </c>
      <c r="B19" s="23" t="s">
        <v>9930</v>
      </c>
      <c r="C19" s="23" t="s">
        <v>10441</v>
      </c>
      <c r="D19" s="23" t="s">
        <v>102</v>
      </c>
      <c r="E19" s="23" t="s">
        <v>103</v>
      </c>
      <c r="F19" s="23" t="s">
        <v>6956</v>
      </c>
      <c r="G19" s="23" t="s">
        <v>10442</v>
      </c>
      <c r="H19" s="49" t="str">
        <f t="shared" si="0"/>
        <v>6210178002000626318533</v>
      </c>
      <c r="I19" s="23" t="s">
        <v>113</v>
      </c>
      <c r="J19" s="23" t="s">
        <v>104</v>
      </c>
      <c r="K19" s="23">
        <v>533</v>
      </c>
      <c r="L19" s="23" t="s">
        <v>10443</v>
      </c>
      <c r="M19" s="58" t="s">
        <v>9847</v>
      </c>
    </row>
    <row r="20" spans="1:13">
      <c r="A20" s="23" t="s">
        <v>101</v>
      </c>
      <c r="B20" s="23" t="s">
        <v>9930</v>
      </c>
      <c r="C20" s="23" t="s">
        <v>10444</v>
      </c>
      <c r="D20" s="23" t="s">
        <v>102</v>
      </c>
      <c r="E20" s="23" t="s">
        <v>103</v>
      </c>
      <c r="F20" s="23" t="s">
        <v>6952</v>
      </c>
      <c r="G20" s="23" t="s">
        <v>10445</v>
      </c>
      <c r="H20" s="49" t="str">
        <f t="shared" si="0"/>
        <v>62284808608770443101038</v>
      </c>
      <c r="I20" s="23" t="s">
        <v>110</v>
      </c>
      <c r="J20" s="23" t="s">
        <v>104</v>
      </c>
      <c r="K20" s="23">
        <v>1038</v>
      </c>
      <c r="L20" s="23" t="s">
        <v>111</v>
      </c>
      <c r="M20" s="58" t="s">
        <v>9930</v>
      </c>
    </row>
    <row r="21" spans="1:13">
      <c r="A21" s="23" t="s">
        <v>101</v>
      </c>
      <c r="B21" s="23" t="s">
        <v>9930</v>
      </c>
      <c r="C21" s="23" t="s">
        <v>10446</v>
      </c>
      <c r="D21" s="23" t="s">
        <v>102</v>
      </c>
      <c r="E21" s="23" t="s">
        <v>103</v>
      </c>
      <c r="F21" s="23" t="s">
        <v>6948</v>
      </c>
      <c r="G21" s="23" t="s">
        <v>10447</v>
      </c>
      <c r="H21" s="49" t="str">
        <f t="shared" si="0"/>
        <v>6217997020000781275238</v>
      </c>
      <c r="I21" s="23" t="s">
        <v>115</v>
      </c>
      <c r="J21" s="23" t="s">
        <v>104</v>
      </c>
      <c r="K21" s="23">
        <v>238</v>
      </c>
      <c r="L21" s="23" t="s">
        <v>106</v>
      </c>
      <c r="M21" s="58" t="s">
        <v>9930</v>
      </c>
    </row>
    <row r="22" spans="1:13">
      <c r="A22" s="23" t="s">
        <v>101</v>
      </c>
      <c r="B22" s="23" t="s">
        <v>9930</v>
      </c>
      <c r="C22" s="23" t="s">
        <v>10448</v>
      </c>
      <c r="D22" s="23" t="s">
        <v>102</v>
      </c>
      <c r="E22" s="23" t="s">
        <v>103</v>
      </c>
      <c r="F22" s="23" t="s">
        <v>6937</v>
      </c>
      <c r="G22" s="23" t="s">
        <v>10449</v>
      </c>
      <c r="H22" s="49" t="str">
        <f t="shared" si="0"/>
        <v>6221550878173537120</v>
      </c>
      <c r="I22" s="23" t="s">
        <v>108</v>
      </c>
      <c r="J22" s="23" t="s">
        <v>104</v>
      </c>
      <c r="K22" s="23">
        <v>120</v>
      </c>
      <c r="L22" s="23" t="s">
        <v>107</v>
      </c>
      <c r="M22" s="58" t="s">
        <v>9930</v>
      </c>
    </row>
    <row r="23" spans="1:13">
      <c r="A23" s="23" t="s">
        <v>101</v>
      </c>
      <c r="B23" s="23" t="s">
        <v>9930</v>
      </c>
      <c r="C23" s="23" t="s">
        <v>10450</v>
      </c>
      <c r="D23" s="23" t="s">
        <v>102</v>
      </c>
      <c r="E23" s="23" t="s">
        <v>103</v>
      </c>
      <c r="F23" s="23" t="s">
        <v>6941</v>
      </c>
      <c r="G23" s="23" t="s">
        <v>10451</v>
      </c>
      <c r="H23" s="49" t="str">
        <f t="shared" si="0"/>
        <v>6210178002017697690322</v>
      </c>
      <c r="I23" s="23" t="s">
        <v>113</v>
      </c>
      <c r="J23" s="23" t="s">
        <v>104</v>
      </c>
      <c r="K23" s="23">
        <v>322</v>
      </c>
      <c r="L23" s="23" t="s">
        <v>114</v>
      </c>
      <c r="M23" s="58" t="s">
        <v>9847</v>
      </c>
    </row>
    <row r="24" spans="1:13">
      <c r="A24" s="23" t="s">
        <v>101</v>
      </c>
      <c r="B24" s="23" t="s">
        <v>9930</v>
      </c>
      <c r="C24" s="23" t="s">
        <v>10452</v>
      </c>
      <c r="D24" s="23" t="s">
        <v>102</v>
      </c>
      <c r="E24" s="23" t="s">
        <v>103</v>
      </c>
      <c r="F24" s="23" t="s">
        <v>6937</v>
      </c>
      <c r="G24" s="23" t="s">
        <v>10453</v>
      </c>
      <c r="H24" s="49" t="str">
        <f t="shared" si="0"/>
        <v>6221550878173537120</v>
      </c>
      <c r="I24" s="23" t="s">
        <v>108</v>
      </c>
      <c r="J24" s="23" t="s">
        <v>104</v>
      </c>
      <c r="K24" s="23">
        <v>120</v>
      </c>
      <c r="L24" s="23" t="s">
        <v>107</v>
      </c>
      <c r="M24" s="58" t="s">
        <v>9930</v>
      </c>
    </row>
    <row r="25" spans="1:13">
      <c r="A25" s="23" t="s">
        <v>101</v>
      </c>
      <c r="B25" s="23" t="s">
        <v>10009</v>
      </c>
      <c r="C25" s="23" t="s">
        <v>10454</v>
      </c>
      <c r="D25" s="23" t="s">
        <v>102</v>
      </c>
      <c r="E25" s="23" t="s">
        <v>103</v>
      </c>
      <c r="F25" s="23" t="s">
        <v>6931</v>
      </c>
      <c r="G25" s="23" t="s">
        <v>10455</v>
      </c>
      <c r="H25" s="49" t="str">
        <f t="shared" si="0"/>
        <v>6226388005044825131</v>
      </c>
      <c r="I25" s="23" t="s">
        <v>10456</v>
      </c>
      <c r="J25" s="23" t="s">
        <v>104</v>
      </c>
      <c r="K25" s="23">
        <v>131</v>
      </c>
      <c r="L25" s="23" t="s">
        <v>105</v>
      </c>
      <c r="M25" s="58" t="s">
        <v>9930</v>
      </c>
    </row>
    <row r="26" spans="1:13">
      <c r="A26" s="23" t="s">
        <v>101</v>
      </c>
      <c r="B26" s="23" t="s">
        <v>10009</v>
      </c>
      <c r="C26" s="23" t="s">
        <v>10457</v>
      </c>
      <c r="D26" s="23" t="s">
        <v>102</v>
      </c>
      <c r="E26" s="23" t="s">
        <v>103</v>
      </c>
      <c r="F26" s="23" t="s">
        <v>6926</v>
      </c>
      <c r="G26" s="23" t="s">
        <v>10458</v>
      </c>
      <c r="H26" s="49" t="str">
        <f t="shared" si="0"/>
        <v>621790270000216201263</v>
      </c>
      <c r="I26" s="23" t="s">
        <v>164</v>
      </c>
      <c r="J26" s="23" t="s">
        <v>104</v>
      </c>
      <c r="K26" s="23">
        <v>63</v>
      </c>
      <c r="L26" s="23" t="s">
        <v>215</v>
      </c>
      <c r="M26" s="58" t="s">
        <v>9930</v>
      </c>
    </row>
    <row r="27" spans="1:13">
      <c r="A27" s="23" t="s">
        <v>101</v>
      </c>
      <c r="B27" s="23" t="s">
        <v>10009</v>
      </c>
      <c r="C27" s="23" t="s">
        <v>10459</v>
      </c>
      <c r="D27" s="23" t="s">
        <v>102</v>
      </c>
      <c r="E27" s="23" t="s">
        <v>103</v>
      </c>
      <c r="F27" s="23" t="s">
        <v>195</v>
      </c>
      <c r="G27" s="23" t="s">
        <v>216</v>
      </c>
      <c r="H27" s="49" t="str">
        <f t="shared" si="0"/>
        <v>6228481928591937579700</v>
      </c>
      <c r="I27" s="23" t="s">
        <v>110</v>
      </c>
      <c r="J27" s="23" t="s">
        <v>104</v>
      </c>
      <c r="K27" s="23">
        <v>700</v>
      </c>
      <c r="L27" s="23" t="s">
        <v>111</v>
      </c>
      <c r="M27" s="58" t="s">
        <v>10009</v>
      </c>
    </row>
    <row r="28" spans="1:13">
      <c r="A28" s="23" t="s">
        <v>101</v>
      </c>
      <c r="B28" s="23" t="s">
        <v>10009</v>
      </c>
      <c r="C28" s="23" t="s">
        <v>10460</v>
      </c>
      <c r="D28" s="23" t="s">
        <v>102</v>
      </c>
      <c r="E28" s="23" t="s">
        <v>103</v>
      </c>
      <c r="F28" s="23" t="s">
        <v>6920</v>
      </c>
      <c r="G28" s="23" t="s">
        <v>10461</v>
      </c>
      <c r="H28" s="49" t="str">
        <f t="shared" si="0"/>
        <v>623668386000505467643</v>
      </c>
      <c r="I28" s="23" t="s">
        <v>112</v>
      </c>
      <c r="J28" s="23" t="s">
        <v>104</v>
      </c>
      <c r="K28" s="23">
        <v>43</v>
      </c>
      <c r="L28" s="23" t="s">
        <v>105</v>
      </c>
      <c r="M28" s="58" t="s">
        <v>10009</v>
      </c>
    </row>
    <row r="29" spans="1:13">
      <c r="A29" s="23" t="s">
        <v>101</v>
      </c>
      <c r="B29" s="23" t="s">
        <v>10009</v>
      </c>
      <c r="C29" s="23" t="s">
        <v>10462</v>
      </c>
      <c r="D29" s="23" t="s">
        <v>102</v>
      </c>
      <c r="E29" s="23" t="s">
        <v>103</v>
      </c>
      <c r="F29" s="23" t="s">
        <v>6916</v>
      </c>
      <c r="G29" s="23" t="s">
        <v>10463</v>
      </c>
      <c r="H29" s="49" t="str">
        <f t="shared" si="0"/>
        <v>62170038600198911329</v>
      </c>
      <c r="I29" s="23" t="s">
        <v>112</v>
      </c>
      <c r="J29" s="23" t="s">
        <v>104</v>
      </c>
      <c r="K29" s="23">
        <v>9</v>
      </c>
      <c r="L29" s="23" t="s">
        <v>105</v>
      </c>
      <c r="M29" s="58" t="s">
        <v>10009</v>
      </c>
    </row>
    <row r="30" spans="1:13">
      <c r="A30" s="23" t="s">
        <v>101</v>
      </c>
      <c r="B30" s="23" t="s">
        <v>10009</v>
      </c>
      <c r="C30" s="23" t="s">
        <v>10464</v>
      </c>
      <c r="D30" s="23" t="s">
        <v>102</v>
      </c>
      <c r="E30" s="23" t="s">
        <v>103</v>
      </c>
      <c r="F30" s="23" t="s">
        <v>6910</v>
      </c>
      <c r="G30" s="23" t="s">
        <v>10465</v>
      </c>
      <c r="H30" s="49" t="str">
        <f t="shared" si="0"/>
        <v>6217997300045028746657</v>
      </c>
      <c r="I30" s="23" t="s">
        <v>115</v>
      </c>
      <c r="J30" s="23" t="s">
        <v>104</v>
      </c>
      <c r="K30" s="23">
        <v>657</v>
      </c>
      <c r="L30" s="23" t="s">
        <v>106</v>
      </c>
      <c r="M30" s="58" t="s">
        <v>10009</v>
      </c>
    </row>
    <row r="31" spans="1:13">
      <c r="A31" s="23" t="s">
        <v>101</v>
      </c>
      <c r="B31" s="23" t="s">
        <v>10009</v>
      </c>
      <c r="C31" s="23" t="s">
        <v>10466</v>
      </c>
      <c r="D31" s="23" t="s">
        <v>102</v>
      </c>
      <c r="E31" s="23" t="s">
        <v>103</v>
      </c>
      <c r="F31" s="23" t="s">
        <v>6906</v>
      </c>
      <c r="G31" s="23" t="s">
        <v>10467</v>
      </c>
      <c r="H31" s="49" t="str">
        <f t="shared" si="0"/>
        <v>6228483861124236912104</v>
      </c>
      <c r="I31" s="23" t="s">
        <v>110</v>
      </c>
      <c r="J31" s="23" t="s">
        <v>104</v>
      </c>
      <c r="K31" s="23">
        <v>104</v>
      </c>
      <c r="L31" s="23" t="s">
        <v>111</v>
      </c>
      <c r="M31" s="58" t="s">
        <v>10009</v>
      </c>
    </row>
    <row r="32" spans="1:13">
      <c r="A32" s="23" t="s">
        <v>101</v>
      </c>
      <c r="B32" s="23" t="s">
        <v>10009</v>
      </c>
      <c r="C32" s="23" t="s">
        <v>10468</v>
      </c>
      <c r="D32" s="23" t="s">
        <v>102</v>
      </c>
      <c r="E32" s="23" t="s">
        <v>103</v>
      </c>
      <c r="F32" s="23" t="s">
        <v>6902</v>
      </c>
      <c r="G32" s="23" t="s">
        <v>10469</v>
      </c>
      <c r="H32" s="49" t="str">
        <f t="shared" si="0"/>
        <v>6259970010684677496</v>
      </c>
      <c r="I32" s="23" t="s">
        <v>110</v>
      </c>
      <c r="J32" s="23" t="s">
        <v>104</v>
      </c>
      <c r="K32" s="23">
        <v>496</v>
      </c>
      <c r="L32" s="23" t="s">
        <v>111</v>
      </c>
      <c r="M32" s="58" t="s">
        <v>10009</v>
      </c>
    </row>
    <row r="33" spans="1:13">
      <c r="A33" s="23" t="s">
        <v>101</v>
      </c>
      <c r="B33" s="23" t="s">
        <v>10009</v>
      </c>
      <c r="C33" s="23" t="s">
        <v>10470</v>
      </c>
      <c r="D33" s="23" t="s">
        <v>102</v>
      </c>
      <c r="E33" s="23" t="s">
        <v>103</v>
      </c>
      <c r="F33" s="23" t="s">
        <v>6897</v>
      </c>
      <c r="G33" s="23" t="s">
        <v>10471</v>
      </c>
      <c r="H33" s="49" t="str">
        <f t="shared" si="0"/>
        <v>6210178002012197837459</v>
      </c>
      <c r="I33" s="23" t="s">
        <v>113</v>
      </c>
      <c r="J33" s="23" t="s">
        <v>104</v>
      </c>
      <c r="K33" s="23">
        <v>459</v>
      </c>
      <c r="L33" s="23" t="s">
        <v>10472</v>
      </c>
      <c r="M33" s="58" t="s">
        <v>10009</v>
      </c>
    </row>
    <row r="34" spans="1:13">
      <c r="A34" s="23" t="s">
        <v>101</v>
      </c>
      <c r="B34" s="23" t="s">
        <v>10009</v>
      </c>
      <c r="C34" s="23" t="s">
        <v>10473</v>
      </c>
      <c r="D34" s="23" t="s">
        <v>102</v>
      </c>
      <c r="E34" s="23" t="s">
        <v>103</v>
      </c>
      <c r="F34" s="23" t="s">
        <v>6893</v>
      </c>
      <c r="G34" s="23" t="s">
        <v>10474</v>
      </c>
      <c r="H34" s="49" t="str">
        <f t="shared" si="0"/>
        <v>6259960100423185250</v>
      </c>
      <c r="I34" s="23" t="s">
        <v>110</v>
      </c>
      <c r="J34" s="23" t="s">
        <v>104</v>
      </c>
      <c r="K34" s="23">
        <v>250</v>
      </c>
      <c r="L34" s="23" t="s">
        <v>111</v>
      </c>
      <c r="M34" s="58" t="s">
        <v>10009</v>
      </c>
    </row>
    <row r="35" spans="1:13">
      <c r="A35" s="23" t="s">
        <v>101</v>
      </c>
      <c r="B35" s="23" t="s">
        <v>10009</v>
      </c>
      <c r="C35" s="23" t="s">
        <v>10475</v>
      </c>
      <c r="D35" s="23" t="s">
        <v>102</v>
      </c>
      <c r="E35" s="23" t="s">
        <v>103</v>
      </c>
      <c r="F35" s="23" t="s">
        <v>6889</v>
      </c>
      <c r="G35" s="23" t="s">
        <v>10476</v>
      </c>
      <c r="H35" s="49" t="str">
        <f t="shared" si="0"/>
        <v>6217232505000705337729</v>
      </c>
      <c r="I35" s="23" t="s">
        <v>109</v>
      </c>
      <c r="J35" s="23" t="s">
        <v>104</v>
      </c>
      <c r="K35" s="23">
        <v>729</v>
      </c>
      <c r="L35" s="23" t="s">
        <v>105</v>
      </c>
      <c r="M35" s="58" t="s">
        <v>10009</v>
      </c>
    </row>
    <row r="36" spans="1:13">
      <c r="A36" s="23" t="s">
        <v>101</v>
      </c>
      <c r="B36" s="23" t="s">
        <v>10009</v>
      </c>
      <c r="C36" s="23" t="s">
        <v>10477</v>
      </c>
      <c r="D36" s="23" t="s">
        <v>102</v>
      </c>
      <c r="E36" s="23" t="s">
        <v>103</v>
      </c>
      <c r="F36" s="23" t="s">
        <v>6885</v>
      </c>
      <c r="G36" s="23" t="s">
        <v>10478</v>
      </c>
      <c r="H36" s="49" t="str">
        <f t="shared" si="0"/>
        <v>6226381002146156649</v>
      </c>
      <c r="I36" s="23" t="s">
        <v>10456</v>
      </c>
      <c r="J36" s="23" t="s">
        <v>104</v>
      </c>
      <c r="K36" s="23">
        <v>649</v>
      </c>
      <c r="L36" s="23" t="s">
        <v>105</v>
      </c>
      <c r="M36" s="58" t="s">
        <v>9930</v>
      </c>
    </row>
    <row r="37" spans="1:13">
      <c r="A37" s="23" t="s">
        <v>101</v>
      </c>
      <c r="B37" s="23" t="s">
        <v>10009</v>
      </c>
      <c r="C37" s="23" t="s">
        <v>10479</v>
      </c>
      <c r="D37" s="23" t="s">
        <v>102</v>
      </c>
      <c r="E37" s="23" t="s">
        <v>103</v>
      </c>
      <c r="F37" s="23" t="s">
        <v>6881</v>
      </c>
      <c r="G37" s="23" t="s">
        <v>217</v>
      </c>
      <c r="H37" s="49" t="str">
        <f t="shared" si="0"/>
        <v>6224690037529109371</v>
      </c>
      <c r="I37" s="23" t="s">
        <v>10480</v>
      </c>
      <c r="J37" s="23" t="s">
        <v>104</v>
      </c>
      <c r="K37" s="23">
        <v>371</v>
      </c>
      <c r="L37" s="23" t="s">
        <v>10481</v>
      </c>
      <c r="M37" s="58" t="s">
        <v>10009</v>
      </c>
    </row>
    <row r="38" spans="1:13">
      <c r="A38" s="23" t="s">
        <v>101</v>
      </c>
      <c r="B38" s="23" t="s">
        <v>10009</v>
      </c>
      <c r="C38" s="23" t="s">
        <v>10482</v>
      </c>
      <c r="D38" s="23" t="s">
        <v>102</v>
      </c>
      <c r="E38" s="23" t="s">
        <v>103</v>
      </c>
      <c r="F38" s="23" t="s">
        <v>6877</v>
      </c>
      <c r="G38" s="23" t="s">
        <v>10483</v>
      </c>
      <c r="H38" s="49" t="str">
        <f t="shared" si="0"/>
        <v>6228463340007554117527</v>
      </c>
      <c r="I38" s="23" t="s">
        <v>110</v>
      </c>
      <c r="J38" s="23" t="s">
        <v>104</v>
      </c>
      <c r="K38" s="23">
        <v>527</v>
      </c>
      <c r="L38" s="23" t="s">
        <v>111</v>
      </c>
      <c r="M38" s="58" t="s">
        <v>10009</v>
      </c>
    </row>
    <row r="39" spans="1:13">
      <c r="A39" s="23" t="s">
        <v>101</v>
      </c>
      <c r="B39" s="23" t="s">
        <v>10100</v>
      </c>
      <c r="C39" s="23" t="s">
        <v>10484</v>
      </c>
      <c r="D39" s="23" t="s">
        <v>102</v>
      </c>
      <c r="E39" s="23" t="s">
        <v>103</v>
      </c>
      <c r="F39" s="23" t="s">
        <v>6873</v>
      </c>
      <c r="G39" s="23" t="s">
        <v>10485</v>
      </c>
      <c r="H39" s="49" t="str">
        <f t="shared" si="0"/>
        <v>62122625020244337439</v>
      </c>
      <c r="I39" s="23" t="s">
        <v>109</v>
      </c>
      <c r="J39" s="23" t="s">
        <v>104</v>
      </c>
      <c r="K39" s="23">
        <v>9</v>
      </c>
      <c r="L39" s="23" t="s">
        <v>105</v>
      </c>
      <c r="M39" s="58" t="s">
        <v>10009</v>
      </c>
    </row>
    <row r="40" spans="1:13">
      <c r="A40" s="23" t="s">
        <v>101</v>
      </c>
      <c r="B40" s="23" t="s">
        <v>10100</v>
      </c>
      <c r="C40" s="23" t="s">
        <v>10486</v>
      </c>
      <c r="D40" s="23" t="s">
        <v>102</v>
      </c>
      <c r="E40" s="23" t="s">
        <v>103</v>
      </c>
      <c r="F40" s="23" t="s">
        <v>6868</v>
      </c>
      <c r="G40" s="23" t="s">
        <v>10487</v>
      </c>
      <c r="H40" s="49" t="str">
        <f t="shared" si="0"/>
        <v>623190000009439160064</v>
      </c>
      <c r="I40" s="23" t="s">
        <v>113</v>
      </c>
      <c r="J40" s="23" t="s">
        <v>104</v>
      </c>
      <c r="K40" s="23">
        <v>64</v>
      </c>
      <c r="L40" s="23" t="s">
        <v>10488</v>
      </c>
      <c r="M40" s="58" t="s">
        <v>10009</v>
      </c>
    </row>
    <row r="41" spans="1:13">
      <c r="A41" s="23" t="s">
        <v>101</v>
      </c>
      <c r="B41" s="23" t="s">
        <v>10100</v>
      </c>
      <c r="C41" s="23" t="s">
        <v>10489</v>
      </c>
      <c r="D41" s="23" t="s">
        <v>102</v>
      </c>
      <c r="E41" s="23" t="s">
        <v>103</v>
      </c>
      <c r="F41" s="23" t="s">
        <v>6864</v>
      </c>
      <c r="G41" s="23" t="s">
        <v>10490</v>
      </c>
      <c r="H41" s="49" t="str">
        <f t="shared" si="0"/>
        <v>6223691725174423602</v>
      </c>
      <c r="I41" s="23" t="s">
        <v>113</v>
      </c>
      <c r="J41" s="23" t="s">
        <v>104</v>
      </c>
      <c r="K41" s="23">
        <v>602</v>
      </c>
      <c r="L41" s="23" t="s">
        <v>114</v>
      </c>
      <c r="M41" s="58" t="s">
        <v>10009</v>
      </c>
    </row>
    <row r="42" spans="1:13">
      <c r="A42" s="23" t="s">
        <v>101</v>
      </c>
      <c r="B42" s="23" t="s">
        <v>10100</v>
      </c>
      <c r="C42" s="23" t="s">
        <v>10491</v>
      </c>
      <c r="D42" s="23" t="s">
        <v>102</v>
      </c>
      <c r="E42" s="23" t="s">
        <v>103</v>
      </c>
      <c r="F42" s="23" t="s">
        <v>6860</v>
      </c>
      <c r="G42" s="23" t="s">
        <v>10492</v>
      </c>
      <c r="H42" s="49" t="str">
        <f t="shared" si="0"/>
        <v>622848086865941167256</v>
      </c>
      <c r="I42" s="23" t="s">
        <v>110</v>
      </c>
      <c r="J42" s="23" t="s">
        <v>104</v>
      </c>
      <c r="K42" s="23">
        <v>56</v>
      </c>
      <c r="L42" s="23" t="s">
        <v>111</v>
      </c>
      <c r="M42" s="58" t="s">
        <v>10100</v>
      </c>
    </row>
    <row r="43" spans="1:13">
      <c r="A43" s="23" t="s">
        <v>101</v>
      </c>
      <c r="B43" s="23" t="s">
        <v>10100</v>
      </c>
      <c r="C43" s="23" t="s">
        <v>10493</v>
      </c>
      <c r="D43" s="23" t="s">
        <v>102</v>
      </c>
      <c r="E43" s="23" t="s">
        <v>103</v>
      </c>
      <c r="F43" s="23" t="s">
        <v>6856</v>
      </c>
      <c r="G43" s="23" t="s">
        <v>10494</v>
      </c>
      <c r="H43" s="49" t="str">
        <f t="shared" si="0"/>
        <v>6228481198598845577180</v>
      </c>
      <c r="I43" s="23" t="s">
        <v>110</v>
      </c>
      <c r="J43" s="23" t="s">
        <v>104</v>
      </c>
      <c r="K43" s="23">
        <v>180</v>
      </c>
      <c r="L43" s="23" t="s">
        <v>111</v>
      </c>
      <c r="M43" s="58" t="s">
        <v>10100</v>
      </c>
    </row>
    <row r="44" spans="1:13">
      <c r="A44" s="23" t="s">
        <v>101</v>
      </c>
      <c r="B44" s="23" t="s">
        <v>10100</v>
      </c>
      <c r="C44" s="23" t="s">
        <v>10495</v>
      </c>
      <c r="D44" s="23" t="s">
        <v>102</v>
      </c>
      <c r="E44" s="23" t="s">
        <v>103</v>
      </c>
      <c r="F44" s="23" t="s">
        <v>6852</v>
      </c>
      <c r="G44" s="23" t="s">
        <v>10496</v>
      </c>
      <c r="H44" s="49" t="str">
        <f t="shared" si="0"/>
        <v>621799707100367070093</v>
      </c>
      <c r="I44" s="23" t="s">
        <v>115</v>
      </c>
      <c r="J44" s="23" t="s">
        <v>104</v>
      </c>
      <c r="K44" s="23">
        <v>93</v>
      </c>
      <c r="L44" s="23" t="s">
        <v>106</v>
      </c>
      <c r="M44" s="58" t="s">
        <v>10100</v>
      </c>
    </row>
    <row r="45" spans="1:13">
      <c r="A45" s="23" t="s">
        <v>101</v>
      </c>
      <c r="B45" s="23" t="s">
        <v>10100</v>
      </c>
      <c r="C45" s="23" t="s">
        <v>10497</v>
      </c>
      <c r="D45" s="23" t="s">
        <v>102</v>
      </c>
      <c r="E45" s="23" t="s">
        <v>103</v>
      </c>
      <c r="F45" s="23" t="s">
        <v>6848</v>
      </c>
      <c r="G45" s="23" t="s">
        <v>10498</v>
      </c>
      <c r="H45" s="49" t="str">
        <f t="shared" si="0"/>
        <v>6217003860009539030349</v>
      </c>
      <c r="I45" s="23" t="s">
        <v>112</v>
      </c>
      <c r="J45" s="23" t="s">
        <v>104</v>
      </c>
      <c r="K45" s="23">
        <v>349</v>
      </c>
      <c r="L45" s="23" t="s">
        <v>105</v>
      </c>
      <c r="M45" s="58" t="s">
        <v>10100</v>
      </c>
    </row>
    <row r="46" spans="1:13">
      <c r="A46" s="23" t="s">
        <v>101</v>
      </c>
      <c r="B46" s="23" t="s">
        <v>10100</v>
      </c>
      <c r="C46" s="23" t="s">
        <v>10499</v>
      </c>
      <c r="D46" s="23" t="s">
        <v>102</v>
      </c>
      <c r="E46" s="23" t="s">
        <v>103</v>
      </c>
      <c r="F46" s="23" t="s">
        <v>6844</v>
      </c>
      <c r="G46" s="23" t="s">
        <v>10500</v>
      </c>
      <c r="H46" s="49" t="str">
        <f t="shared" si="0"/>
        <v>621799730002354306217</v>
      </c>
      <c r="I46" s="23" t="s">
        <v>115</v>
      </c>
      <c r="J46" s="23" t="s">
        <v>104</v>
      </c>
      <c r="K46" s="23">
        <v>17</v>
      </c>
      <c r="L46" s="23" t="s">
        <v>106</v>
      </c>
      <c r="M46" s="58" t="s">
        <v>10100</v>
      </c>
    </row>
    <row r="47" spans="1:13">
      <c r="A47" s="23" t="s">
        <v>101</v>
      </c>
      <c r="B47" s="23" t="s">
        <v>10100</v>
      </c>
      <c r="C47" s="23" t="s">
        <v>10501</v>
      </c>
      <c r="D47" s="23" t="s">
        <v>102</v>
      </c>
      <c r="E47" s="23" t="s">
        <v>103</v>
      </c>
      <c r="F47" s="23" t="s">
        <v>194</v>
      </c>
      <c r="G47" s="23" t="s">
        <v>214</v>
      </c>
      <c r="H47" s="49" t="str">
        <f t="shared" si="0"/>
        <v>628268001038289810</v>
      </c>
      <c r="I47" s="23" t="s">
        <v>110</v>
      </c>
      <c r="J47" s="23" t="s">
        <v>104</v>
      </c>
      <c r="K47" s="23">
        <v>10</v>
      </c>
      <c r="L47" s="23" t="s">
        <v>111</v>
      </c>
      <c r="M47" s="58" t="s">
        <v>10100</v>
      </c>
    </row>
    <row r="48" spans="1:13">
      <c r="A48" s="23" t="s">
        <v>101</v>
      </c>
      <c r="B48" s="23" t="s">
        <v>10100</v>
      </c>
      <c r="C48" s="23" t="s">
        <v>10502</v>
      </c>
      <c r="D48" s="23" t="s">
        <v>102</v>
      </c>
      <c r="E48" s="23" t="s">
        <v>103</v>
      </c>
      <c r="F48" s="23" t="s">
        <v>6837</v>
      </c>
      <c r="G48" s="23" t="s">
        <v>10503</v>
      </c>
      <c r="H48" s="49" t="str">
        <f t="shared" si="0"/>
        <v>6259960065245391616</v>
      </c>
      <c r="I48" s="23" t="s">
        <v>110</v>
      </c>
      <c r="J48" s="23" t="s">
        <v>104</v>
      </c>
      <c r="K48" s="23">
        <v>616</v>
      </c>
      <c r="L48" s="23" t="s">
        <v>111</v>
      </c>
      <c r="M48" s="58" t="s">
        <v>10100</v>
      </c>
    </row>
    <row r="49" spans="1:13">
      <c r="A49" s="23" t="s">
        <v>101</v>
      </c>
      <c r="B49" s="23" t="s">
        <v>10100</v>
      </c>
      <c r="C49" s="23" t="s">
        <v>10504</v>
      </c>
      <c r="D49" s="23" t="s">
        <v>102</v>
      </c>
      <c r="E49" s="23" t="s">
        <v>103</v>
      </c>
      <c r="F49" s="23" t="s">
        <v>6833</v>
      </c>
      <c r="G49" s="23" t="s">
        <v>10505</v>
      </c>
      <c r="H49" s="49" t="str">
        <f t="shared" si="0"/>
        <v>6221550466836313740</v>
      </c>
      <c r="I49" s="23" t="s">
        <v>108</v>
      </c>
      <c r="J49" s="23" t="s">
        <v>104</v>
      </c>
      <c r="K49" s="23">
        <v>740</v>
      </c>
      <c r="L49" s="23" t="s">
        <v>107</v>
      </c>
      <c r="M49" s="58" t="s">
        <v>10100</v>
      </c>
    </row>
    <row r="50" spans="1:13">
      <c r="A50" s="23" t="s">
        <v>101</v>
      </c>
      <c r="B50" s="23" t="s">
        <v>10100</v>
      </c>
      <c r="C50" s="23" t="s">
        <v>218</v>
      </c>
      <c r="D50" s="23" t="s">
        <v>102</v>
      </c>
      <c r="E50" s="23" t="s">
        <v>103</v>
      </c>
      <c r="F50" s="23" t="s">
        <v>6829</v>
      </c>
      <c r="G50" s="23" t="s">
        <v>10506</v>
      </c>
      <c r="H50" s="49" t="str">
        <f t="shared" si="0"/>
        <v>6221887300043338845494</v>
      </c>
      <c r="I50" s="23" t="s">
        <v>115</v>
      </c>
      <c r="J50" s="23" t="s">
        <v>104</v>
      </c>
      <c r="K50" s="23">
        <v>494</v>
      </c>
      <c r="L50" s="23" t="s">
        <v>106</v>
      </c>
      <c r="M50" s="58" t="s">
        <v>10100</v>
      </c>
    </row>
    <row r="51" spans="1:13">
      <c r="A51" s="23" t="s">
        <v>101</v>
      </c>
      <c r="B51" s="23" t="s">
        <v>10100</v>
      </c>
      <c r="C51" s="23" t="s">
        <v>10507</v>
      </c>
      <c r="D51" s="23" t="s">
        <v>102</v>
      </c>
      <c r="E51" s="23" t="s">
        <v>103</v>
      </c>
      <c r="F51" s="23" t="s">
        <v>6825</v>
      </c>
      <c r="G51" s="23" t="s">
        <v>10508</v>
      </c>
      <c r="H51" s="49" t="str">
        <f t="shared" si="0"/>
        <v>6231900000030760157184</v>
      </c>
      <c r="I51" s="23" t="s">
        <v>113</v>
      </c>
      <c r="J51" s="23" t="s">
        <v>104</v>
      </c>
      <c r="K51" s="23">
        <v>184</v>
      </c>
      <c r="L51" s="23" t="s">
        <v>219</v>
      </c>
      <c r="M51" s="58" t="s">
        <v>10100</v>
      </c>
    </row>
    <row r="52" spans="1:13">
      <c r="A52" s="23" t="s">
        <v>101</v>
      </c>
      <c r="B52" s="23" t="s">
        <v>10100</v>
      </c>
      <c r="C52" s="23" t="s">
        <v>10509</v>
      </c>
      <c r="D52" s="23" t="s">
        <v>102</v>
      </c>
      <c r="E52" s="23" t="s">
        <v>103</v>
      </c>
      <c r="F52" s="23" t="s">
        <v>6819</v>
      </c>
      <c r="G52" s="23" t="s">
        <v>10510</v>
      </c>
      <c r="H52" s="49" t="str">
        <f t="shared" si="0"/>
        <v>6259960061818076440</v>
      </c>
      <c r="I52" s="23" t="s">
        <v>110</v>
      </c>
      <c r="J52" s="23" t="s">
        <v>104</v>
      </c>
      <c r="K52" s="23">
        <v>440</v>
      </c>
      <c r="L52" s="23" t="s">
        <v>111</v>
      </c>
      <c r="M52" s="58" t="s">
        <v>10100</v>
      </c>
    </row>
    <row r="53" spans="1:13">
      <c r="A53" s="23" t="s">
        <v>101</v>
      </c>
      <c r="B53" s="23" t="s">
        <v>10100</v>
      </c>
      <c r="C53" s="23" t="s">
        <v>220</v>
      </c>
      <c r="D53" s="23" t="s">
        <v>102</v>
      </c>
      <c r="E53" s="23" t="s">
        <v>103</v>
      </c>
      <c r="F53" s="23" t="s">
        <v>6819</v>
      </c>
      <c r="G53" s="23" t="s">
        <v>10510</v>
      </c>
      <c r="H53" s="49" t="str">
        <f t="shared" si="0"/>
        <v>625996006181807670</v>
      </c>
      <c r="I53" s="23" t="s">
        <v>110</v>
      </c>
      <c r="J53" s="23" t="s">
        <v>104</v>
      </c>
      <c r="K53" s="23">
        <v>70</v>
      </c>
      <c r="L53" s="23" t="s">
        <v>111</v>
      </c>
      <c r="M53" s="58" t="s">
        <v>10100</v>
      </c>
    </row>
    <row r="54" spans="1:13">
      <c r="A54" s="23" t="s">
        <v>101</v>
      </c>
      <c r="B54" s="23" t="s">
        <v>10100</v>
      </c>
      <c r="C54" s="23" t="s">
        <v>10511</v>
      </c>
      <c r="D54" s="23" t="s">
        <v>102</v>
      </c>
      <c r="E54" s="23" t="s">
        <v>103</v>
      </c>
      <c r="F54" s="23" t="s">
        <v>6814</v>
      </c>
      <c r="G54" s="23" t="s">
        <v>10512</v>
      </c>
      <c r="H54" s="49" t="str">
        <f t="shared" si="0"/>
        <v>6231900021000440885342</v>
      </c>
      <c r="I54" s="23" t="s">
        <v>113</v>
      </c>
      <c r="J54" s="23" t="s">
        <v>104</v>
      </c>
      <c r="K54" s="23">
        <v>342</v>
      </c>
      <c r="L54" s="23" t="s">
        <v>10513</v>
      </c>
      <c r="M54" s="58" t="s">
        <v>10100</v>
      </c>
    </row>
    <row r="55" spans="1:13">
      <c r="A55" s="23" t="s">
        <v>101</v>
      </c>
      <c r="B55" s="23" t="s">
        <v>10198</v>
      </c>
      <c r="C55" s="23" t="s">
        <v>221</v>
      </c>
      <c r="D55" s="23" t="s">
        <v>102</v>
      </c>
      <c r="E55" s="23" t="s">
        <v>103</v>
      </c>
      <c r="F55" s="23" t="s">
        <v>6810</v>
      </c>
      <c r="G55" s="23" t="s">
        <v>10514</v>
      </c>
      <c r="H55" s="49" t="str">
        <f t="shared" si="0"/>
        <v>62319000000476687571000</v>
      </c>
      <c r="I55" s="23" t="s">
        <v>113</v>
      </c>
      <c r="J55" s="23" t="s">
        <v>104</v>
      </c>
      <c r="K55" s="23">
        <v>1000</v>
      </c>
      <c r="L55" s="23" t="s">
        <v>114</v>
      </c>
      <c r="M55" s="58" t="s">
        <v>10100</v>
      </c>
    </row>
    <row r="56" spans="1:13">
      <c r="A56" s="23" t="s">
        <v>101</v>
      </c>
      <c r="B56" s="23" t="s">
        <v>10198</v>
      </c>
      <c r="C56" s="23" t="s">
        <v>10515</v>
      </c>
      <c r="D56" s="23" t="s">
        <v>102</v>
      </c>
      <c r="E56" s="23" t="s">
        <v>103</v>
      </c>
      <c r="F56" s="23" t="s">
        <v>6806</v>
      </c>
      <c r="G56" s="23" t="s">
        <v>10516</v>
      </c>
      <c r="H56" s="49" t="str">
        <f t="shared" si="0"/>
        <v>62284819385914782761254</v>
      </c>
      <c r="I56" s="23" t="s">
        <v>110</v>
      </c>
      <c r="J56" s="23" t="s">
        <v>104</v>
      </c>
      <c r="K56" s="23">
        <v>1254</v>
      </c>
      <c r="L56" s="23" t="s">
        <v>111</v>
      </c>
      <c r="M56" s="58" t="s">
        <v>10198</v>
      </c>
    </row>
    <row r="57" spans="1:13">
      <c r="A57" s="23" t="s">
        <v>101</v>
      </c>
      <c r="B57" s="23" t="s">
        <v>10198</v>
      </c>
      <c r="C57" s="23" t="s">
        <v>10517</v>
      </c>
      <c r="D57" s="23" t="s">
        <v>102</v>
      </c>
      <c r="E57" s="23" t="s">
        <v>103</v>
      </c>
      <c r="F57" s="23" t="s">
        <v>6802</v>
      </c>
      <c r="G57" s="23" t="s">
        <v>10518</v>
      </c>
      <c r="H57" s="49" t="str">
        <f t="shared" si="0"/>
        <v>62179973000333695161600</v>
      </c>
      <c r="I57" s="23" t="s">
        <v>115</v>
      </c>
      <c r="J57" s="23" t="s">
        <v>104</v>
      </c>
      <c r="K57" s="23">
        <v>1600</v>
      </c>
      <c r="L57" s="23" t="s">
        <v>106</v>
      </c>
      <c r="M57" s="58" t="s">
        <v>10100</v>
      </c>
    </row>
    <row r="58" spans="1:13">
      <c r="A58" s="23" t="s">
        <v>101</v>
      </c>
      <c r="B58" s="23" t="s">
        <v>10198</v>
      </c>
      <c r="C58" s="23" t="s">
        <v>10519</v>
      </c>
      <c r="D58" s="23" t="s">
        <v>102</v>
      </c>
      <c r="E58" s="23" t="s">
        <v>103</v>
      </c>
      <c r="F58" s="23" t="s">
        <v>6798</v>
      </c>
      <c r="G58" s="23" t="s">
        <v>10520</v>
      </c>
      <c r="H58" s="49" t="str">
        <f t="shared" si="0"/>
        <v>622202240900278446116</v>
      </c>
      <c r="I58" s="23" t="s">
        <v>109</v>
      </c>
      <c r="J58" s="23" t="s">
        <v>104</v>
      </c>
      <c r="K58" s="23">
        <v>16</v>
      </c>
      <c r="L58" s="23" t="s">
        <v>105</v>
      </c>
      <c r="M58" s="58" t="s">
        <v>10198</v>
      </c>
    </row>
    <row r="59" spans="1:13">
      <c r="A59" s="23" t="s">
        <v>101</v>
      </c>
      <c r="B59" s="23" t="s">
        <v>10198</v>
      </c>
      <c r="C59" s="23" t="s">
        <v>10521</v>
      </c>
      <c r="D59" s="23" t="s">
        <v>102</v>
      </c>
      <c r="E59" s="23" t="s">
        <v>103</v>
      </c>
      <c r="F59" s="23" t="s">
        <v>6793</v>
      </c>
      <c r="G59" s="23" t="s">
        <v>10522</v>
      </c>
      <c r="H59" s="49" t="str">
        <f t="shared" si="0"/>
        <v>622369171906030750</v>
      </c>
      <c r="I59" s="23" t="s">
        <v>113</v>
      </c>
      <c r="J59" s="23" t="s">
        <v>104</v>
      </c>
      <c r="K59" s="23">
        <v>50</v>
      </c>
      <c r="L59" s="23" t="s">
        <v>213</v>
      </c>
      <c r="M59" s="58" t="s">
        <v>10198</v>
      </c>
    </row>
    <row r="60" spans="1:13">
      <c r="A60" s="23" t="s">
        <v>101</v>
      </c>
      <c r="B60" s="23" t="s">
        <v>10198</v>
      </c>
      <c r="C60" s="23" t="s">
        <v>10523</v>
      </c>
      <c r="D60" s="23" t="s">
        <v>102</v>
      </c>
      <c r="E60" s="23" t="s">
        <v>103</v>
      </c>
      <c r="F60" s="23" t="s">
        <v>6788</v>
      </c>
      <c r="G60" s="23" t="s">
        <v>10524</v>
      </c>
      <c r="H60" s="49" t="str">
        <f t="shared" si="0"/>
        <v>62225205979963351330</v>
      </c>
      <c r="I60" s="23" t="s">
        <v>10525</v>
      </c>
      <c r="J60" s="23" t="s">
        <v>104</v>
      </c>
      <c r="K60" s="23">
        <v>1330</v>
      </c>
      <c r="L60" s="23" t="s">
        <v>10526</v>
      </c>
      <c r="M60" s="58" t="s">
        <v>10198</v>
      </c>
    </row>
    <row r="61" spans="1:13">
      <c r="A61" s="23" t="s">
        <v>101</v>
      </c>
      <c r="B61" s="23" t="s">
        <v>10198</v>
      </c>
      <c r="C61" s="23" t="s">
        <v>10527</v>
      </c>
      <c r="D61" s="23" t="s">
        <v>102</v>
      </c>
      <c r="E61" s="23" t="s">
        <v>103</v>
      </c>
      <c r="F61" s="23" t="s">
        <v>6783</v>
      </c>
      <c r="G61" s="23" t="s">
        <v>10528</v>
      </c>
      <c r="H61" s="49" t="str">
        <f t="shared" si="0"/>
        <v>6231900000121556779600</v>
      </c>
      <c r="I61" s="23" t="s">
        <v>113</v>
      </c>
      <c r="J61" s="23" t="s">
        <v>104</v>
      </c>
      <c r="K61" s="23">
        <v>600</v>
      </c>
      <c r="L61" s="23" t="s">
        <v>10529</v>
      </c>
      <c r="M61" s="58" t="s">
        <v>10198</v>
      </c>
    </row>
    <row r="62" spans="1:13">
      <c r="A62" s="23" t="s">
        <v>101</v>
      </c>
      <c r="B62" s="23" t="s">
        <v>10315</v>
      </c>
      <c r="C62" s="23" t="s">
        <v>10530</v>
      </c>
      <c r="D62" s="23" t="s">
        <v>102</v>
      </c>
      <c r="E62" s="23" t="s">
        <v>103</v>
      </c>
      <c r="F62" s="23" t="s">
        <v>6777</v>
      </c>
      <c r="G62" s="23" t="s">
        <v>10531</v>
      </c>
      <c r="H62" s="49" t="str">
        <f t="shared" si="0"/>
        <v>6228271191223708173500</v>
      </c>
      <c r="I62" s="23" t="s">
        <v>110</v>
      </c>
      <c r="J62" s="23" t="s">
        <v>104</v>
      </c>
      <c r="K62" s="23">
        <v>500</v>
      </c>
      <c r="L62" s="23" t="s">
        <v>111</v>
      </c>
      <c r="M62" s="58" t="s">
        <v>10198</v>
      </c>
    </row>
    <row r="63" spans="1:13">
      <c r="A63" s="23" t="s">
        <v>101</v>
      </c>
      <c r="B63" s="23" t="s">
        <v>10315</v>
      </c>
      <c r="C63" s="23" t="s">
        <v>10532</v>
      </c>
      <c r="D63" s="23" t="s">
        <v>102</v>
      </c>
      <c r="E63" s="23" t="s">
        <v>103</v>
      </c>
      <c r="F63" s="23" t="s">
        <v>6771</v>
      </c>
      <c r="G63" s="23" t="s">
        <v>10533</v>
      </c>
      <c r="H63" s="49" t="str">
        <f t="shared" si="0"/>
        <v>6282680024545373500</v>
      </c>
      <c r="I63" s="23" t="s">
        <v>110</v>
      </c>
      <c r="J63" s="23" t="s">
        <v>104</v>
      </c>
      <c r="K63" s="23">
        <v>500</v>
      </c>
      <c r="L63" s="23" t="s">
        <v>111</v>
      </c>
      <c r="M63" s="58" t="s">
        <v>10198</v>
      </c>
    </row>
    <row r="64" spans="1:13">
      <c r="A64" s="23" t="s">
        <v>101</v>
      </c>
      <c r="B64" s="23" t="s">
        <v>10315</v>
      </c>
      <c r="C64" s="23" t="s">
        <v>10534</v>
      </c>
      <c r="D64" s="23" t="s">
        <v>102</v>
      </c>
      <c r="E64" s="23" t="s">
        <v>103</v>
      </c>
      <c r="F64" s="23" t="s">
        <v>6771</v>
      </c>
      <c r="G64" s="23" t="s">
        <v>10533</v>
      </c>
      <c r="H64" s="49" t="str">
        <f t="shared" si="0"/>
        <v>6282680024545373400</v>
      </c>
      <c r="I64" s="23" t="s">
        <v>110</v>
      </c>
      <c r="J64" s="23" t="s">
        <v>104</v>
      </c>
      <c r="K64" s="23">
        <v>400</v>
      </c>
      <c r="L64" s="23" t="s">
        <v>111</v>
      </c>
      <c r="M64" s="58" t="s">
        <v>10198</v>
      </c>
    </row>
    <row r="65" spans="1:14">
      <c r="A65" s="23" t="s">
        <v>101</v>
      </c>
      <c r="B65" s="23" t="s">
        <v>10315</v>
      </c>
      <c r="C65" s="23" t="s">
        <v>10535</v>
      </c>
      <c r="D65" s="23" t="s">
        <v>102</v>
      </c>
      <c r="E65" s="23" t="s">
        <v>103</v>
      </c>
      <c r="F65" s="23" t="s">
        <v>6767</v>
      </c>
      <c r="G65" s="23" t="s">
        <v>10536</v>
      </c>
      <c r="H65" s="49" t="str">
        <f t="shared" si="0"/>
        <v>622308270064487226</v>
      </c>
      <c r="I65" s="23" t="s">
        <v>109</v>
      </c>
      <c r="J65" s="23" t="s">
        <v>104</v>
      </c>
      <c r="K65" s="23">
        <v>6</v>
      </c>
      <c r="L65" s="23" t="s">
        <v>105</v>
      </c>
      <c r="M65" s="58" t="s">
        <v>10198</v>
      </c>
    </row>
    <row r="66" spans="1:14">
      <c r="A66" s="23" t="s">
        <v>101</v>
      </c>
      <c r="B66" s="23" t="s">
        <v>10315</v>
      </c>
      <c r="C66" s="23" t="s">
        <v>10537</v>
      </c>
      <c r="D66" s="23" t="s">
        <v>102</v>
      </c>
      <c r="E66" s="23" t="s">
        <v>103</v>
      </c>
      <c r="F66" s="23" t="s">
        <v>6762</v>
      </c>
      <c r="G66" s="23" t="s">
        <v>10538</v>
      </c>
      <c r="H66" s="49" t="str">
        <f t="shared" ref="H66:H72" si="1">F66&amp;K66</f>
        <v>5229640596683885362</v>
      </c>
      <c r="I66" s="23" t="s">
        <v>10525</v>
      </c>
      <c r="J66" s="23" t="s">
        <v>104</v>
      </c>
      <c r="K66" s="23">
        <v>362</v>
      </c>
      <c r="L66" s="23" t="s">
        <v>10539</v>
      </c>
      <c r="M66" s="58" t="s">
        <v>10315</v>
      </c>
    </row>
    <row r="67" spans="1:14">
      <c r="A67" s="23" t="s">
        <v>101</v>
      </c>
      <c r="B67" s="23" t="s">
        <v>10315</v>
      </c>
      <c r="C67" s="23" t="s">
        <v>10540</v>
      </c>
      <c r="D67" s="23" t="s">
        <v>102</v>
      </c>
      <c r="E67" s="23" t="s">
        <v>103</v>
      </c>
      <c r="F67" s="23" t="s">
        <v>6758</v>
      </c>
      <c r="G67" s="23" t="s">
        <v>10541</v>
      </c>
      <c r="H67" s="49" t="str">
        <f t="shared" si="1"/>
        <v>6228481938599255577233</v>
      </c>
      <c r="I67" s="23" t="s">
        <v>110</v>
      </c>
      <c r="J67" s="23" t="s">
        <v>104</v>
      </c>
      <c r="K67" s="23">
        <v>233</v>
      </c>
      <c r="L67" s="23" t="s">
        <v>111</v>
      </c>
      <c r="M67" s="58" t="s">
        <v>10315</v>
      </c>
    </row>
    <row r="68" spans="1:14">
      <c r="A68" s="23" t="s">
        <v>101</v>
      </c>
      <c r="B68" s="23" t="s">
        <v>10315</v>
      </c>
      <c r="C68" s="23" t="s">
        <v>10542</v>
      </c>
      <c r="D68" s="23" t="s">
        <v>102</v>
      </c>
      <c r="E68" s="23" t="s">
        <v>103</v>
      </c>
      <c r="F68" s="23" t="s">
        <v>6754</v>
      </c>
      <c r="G68" s="23" t="s">
        <v>10543</v>
      </c>
      <c r="H68" s="49" t="str">
        <f t="shared" si="1"/>
        <v>6228480868297274979112</v>
      </c>
      <c r="I68" s="23" t="s">
        <v>110</v>
      </c>
      <c r="J68" s="23" t="s">
        <v>104</v>
      </c>
      <c r="K68" s="23">
        <v>112</v>
      </c>
      <c r="L68" s="23" t="s">
        <v>111</v>
      </c>
      <c r="M68" s="58" t="s">
        <v>10315</v>
      </c>
    </row>
    <row r="69" spans="1:14">
      <c r="A69" s="23" t="s">
        <v>101</v>
      </c>
      <c r="B69" s="23" t="s">
        <v>10315</v>
      </c>
      <c r="C69" s="23" t="s">
        <v>10544</v>
      </c>
      <c r="D69" s="23" t="s">
        <v>102</v>
      </c>
      <c r="E69" s="23" t="s">
        <v>103</v>
      </c>
      <c r="F69" s="23" t="s">
        <v>6747</v>
      </c>
      <c r="G69" s="23" t="s">
        <v>10545</v>
      </c>
      <c r="H69" s="49" t="str">
        <f t="shared" si="1"/>
        <v>622893000105987452347</v>
      </c>
      <c r="I69" s="23" t="s">
        <v>10546</v>
      </c>
      <c r="J69" s="23" t="s">
        <v>104</v>
      </c>
      <c r="K69" s="23">
        <v>47</v>
      </c>
      <c r="L69" s="23" t="s">
        <v>105</v>
      </c>
      <c r="M69" s="58" t="s">
        <v>10315</v>
      </c>
    </row>
    <row r="70" spans="1:14">
      <c r="A70" s="23" t="s">
        <v>101</v>
      </c>
      <c r="B70" s="23" t="s">
        <v>10315</v>
      </c>
      <c r="C70" s="23" t="s">
        <v>10547</v>
      </c>
      <c r="D70" s="23" t="s">
        <v>102</v>
      </c>
      <c r="E70" s="23" t="s">
        <v>103</v>
      </c>
      <c r="F70" s="23" t="s">
        <v>6747</v>
      </c>
      <c r="G70" s="23" t="s">
        <v>10548</v>
      </c>
      <c r="H70" s="49" t="str">
        <f t="shared" si="1"/>
        <v>622893000105987452315</v>
      </c>
      <c r="I70" s="23" t="s">
        <v>10546</v>
      </c>
      <c r="J70" s="23" t="s">
        <v>104</v>
      </c>
      <c r="K70" s="23">
        <v>15</v>
      </c>
      <c r="L70" s="23" t="s">
        <v>105</v>
      </c>
      <c r="M70" s="58" t="s">
        <v>10315</v>
      </c>
    </row>
    <row r="71" spans="1:14">
      <c r="A71" s="23" t="s">
        <v>101</v>
      </c>
      <c r="B71" s="23" t="s">
        <v>10315</v>
      </c>
      <c r="C71" s="23" t="s">
        <v>10549</v>
      </c>
      <c r="D71" s="23" t="s">
        <v>102</v>
      </c>
      <c r="E71" s="23" t="s">
        <v>103</v>
      </c>
      <c r="F71" s="23" t="s">
        <v>6743</v>
      </c>
      <c r="G71" s="23" t="s">
        <v>10550</v>
      </c>
      <c r="H71" s="49" t="str">
        <f t="shared" si="1"/>
        <v>6228481198216165374155</v>
      </c>
      <c r="I71" s="23" t="s">
        <v>110</v>
      </c>
      <c r="J71" s="23" t="s">
        <v>104</v>
      </c>
      <c r="K71" s="23">
        <v>155</v>
      </c>
      <c r="L71" s="23" t="s">
        <v>111</v>
      </c>
      <c r="M71" s="58" t="s">
        <v>10315</v>
      </c>
    </row>
    <row r="72" spans="1:14">
      <c r="A72" s="23" t="s">
        <v>101</v>
      </c>
      <c r="B72" s="23" t="s">
        <v>10315</v>
      </c>
      <c r="C72" s="23" t="s">
        <v>10551</v>
      </c>
      <c r="D72" s="23" t="s">
        <v>102</v>
      </c>
      <c r="E72" s="23" t="s">
        <v>103</v>
      </c>
      <c r="F72" s="23" t="s">
        <v>6739</v>
      </c>
      <c r="G72" s="23" t="s">
        <v>10552</v>
      </c>
      <c r="H72" s="49" t="str">
        <f t="shared" si="1"/>
        <v>6231900000125256715112</v>
      </c>
      <c r="I72" s="23" t="s">
        <v>113</v>
      </c>
      <c r="J72" s="23" t="s">
        <v>104</v>
      </c>
      <c r="K72" s="23">
        <v>112</v>
      </c>
      <c r="L72" s="23" t="s">
        <v>116</v>
      </c>
      <c r="M72" s="58" t="s">
        <v>10315</v>
      </c>
    </row>
    <row r="73" spans="1:14">
      <c r="A73" s="23" t="s">
        <v>101</v>
      </c>
      <c r="B73" s="23" t="s">
        <v>6315</v>
      </c>
      <c r="C73" s="23" t="s">
        <v>6316</v>
      </c>
      <c r="D73" s="23" t="s">
        <v>102</v>
      </c>
      <c r="E73" s="23" t="s">
        <v>103</v>
      </c>
      <c r="F73" s="49" t="s">
        <v>204</v>
      </c>
      <c r="G73" s="23" t="s">
        <v>6317</v>
      </c>
      <c r="H73" s="49" t="str">
        <f t="shared" ref="H73:H104" si="2">F73&amp;K73</f>
        <v>623190000006565867242</v>
      </c>
      <c r="I73" s="23" t="s">
        <v>113</v>
      </c>
      <c r="J73" s="23" t="s">
        <v>104</v>
      </c>
      <c r="K73" s="23">
        <v>42</v>
      </c>
      <c r="L73" s="23" t="s">
        <v>114</v>
      </c>
      <c r="M73" s="58" t="str">
        <f>VLOOKUP(H73,银行退!H:L,5,FALSE)</f>
        <v>20170710</v>
      </c>
      <c r="N73" s="23"/>
    </row>
    <row r="74" spans="1:14">
      <c r="A74" s="23" t="s">
        <v>101</v>
      </c>
      <c r="B74" s="23" t="s">
        <v>6315</v>
      </c>
      <c r="C74" s="23" t="s">
        <v>6318</v>
      </c>
      <c r="D74" s="23" t="s">
        <v>102</v>
      </c>
      <c r="E74" s="23" t="s">
        <v>103</v>
      </c>
      <c r="F74" s="49" t="s">
        <v>206</v>
      </c>
      <c r="G74" s="23" t="s">
        <v>6319</v>
      </c>
      <c r="H74" s="49" t="str">
        <f t="shared" si="2"/>
        <v>62283601802836903000</v>
      </c>
      <c r="I74" s="23" t="s">
        <v>110</v>
      </c>
      <c r="J74" s="23" t="s">
        <v>104</v>
      </c>
      <c r="K74" s="23">
        <v>3000</v>
      </c>
      <c r="L74" s="23" t="s">
        <v>111</v>
      </c>
      <c r="M74" s="58" t="str">
        <f>VLOOKUP(H74,银行退!H:L,5,FALSE)</f>
        <v>20170710</v>
      </c>
      <c r="N74" s="23"/>
    </row>
    <row r="75" spans="1:14">
      <c r="A75" s="23" t="s">
        <v>101</v>
      </c>
      <c r="B75" s="23" t="s">
        <v>6315</v>
      </c>
      <c r="C75" s="23" t="s">
        <v>6320</v>
      </c>
      <c r="D75" s="23" t="s">
        <v>102</v>
      </c>
      <c r="E75" s="23" t="s">
        <v>103</v>
      </c>
      <c r="F75" s="23" t="s">
        <v>208</v>
      </c>
      <c r="G75" s="23" t="s">
        <v>6321</v>
      </c>
      <c r="H75" s="49" t="str">
        <f t="shared" si="2"/>
        <v>6259960107237430294</v>
      </c>
      <c r="I75" s="23" t="s">
        <v>110</v>
      </c>
      <c r="J75" s="23" t="s">
        <v>104</v>
      </c>
      <c r="K75" s="23">
        <v>294</v>
      </c>
      <c r="L75" s="23" t="s">
        <v>111</v>
      </c>
      <c r="M75" s="58" t="str">
        <f>VLOOKUP(H75,银行退!H:L,5,FALSE)</f>
        <v>20170710</v>
      </c>
      <c r="N75" s="23"/>
    </row>
    <row r="76" spans="1:14">
      <c r="A76" s="23" t="s">
        <v>101</v>
      </c>
      <c r="B76" s="23" t="s">
        <v>6315</v>
      </c>
      <c r="C76" s="23" t="s">
        <v>6322</v>
      </c>
      <c r="D76" s="23" t="s">
        <v>102</v>
      </c>
      <c r="E76" s="23" t="s">
        <v>103</v>
      </c>
      <c r="F76" s="23" t="s">
        <v>209</v>
      </c>
      <c r="G76" s="23" t="s">
        <v>6323</v>
      </c>
      <c r="H76" s="49" t="str">
        <f t="shared" si="2"/>
        <v>62366838600044746442000</v>
      </c>
      <c r="I76" s="23" t="s">
        <v>112</v>
      </c>
      <c r="J76" s="23" t="s">
        <v>104</v>
      </c>
      <c r="K76" s="23">
        <v>2000</v>
      </c>
      <c r="L76" s="23" t="s">
        <v>105</v>
      </c>
      <c r="M76" s="58" t="str">
        <f>VLOOKUP(H76,银行退!H:L,5,FALSE)</f>
        <v>20170710</v>
      </c>
      <c r="N76" s="23"/>
    </row>
    <row r="77" spans="1:14">
      <c r="A77" s="23" t="s">
        <v>101</v>
      </c>
      <c r="B77" s="23" t="s">
        <v>6315</v>
      </c>
      <c r="C77" s="23" t="s">
        <v>6324</v>
      </c>
      <c r="D77" s="23" t="s">
        <v>102</v>
      </c>
      <c r="E77" s="23" t="s">
        <v>103</v>
      </c>
      <c r="F77" s="23" t="s">
        <v>2585</v>
      </c>
      <c r="G77" s="23" t="s">
        <v>6325</v>
      </c>
      <c r="H77" s="49" t="str">
        <f t="shared" si="2"/>
        <v>622620010170718111</v>
      </c>
      <c r="I77" s="23" t="s">
        <v>6326</v>
      </c>
      <c r="J77" s="23" t="s">
        <v>104</v>
      </c>
      <c r="K77" s="23">
        <v>11</v>
      </c>
      <c r="L77" s="23" t="s">
        <v>105</v>
      </c>
      <c r="M77" s="58" t="str">
        <f>VLOOKUP(H77,银行退!H:L,5,FALSE)</f>
        <v>2017-07-11</v>
      </c>
      <c r="N77" s="23"/>
    </row>
    <row r="78" spans="1:14">
      <c r="A78" s="23" t="s">
        <v>101</v>
      </c>
      <c r="B78" s="23" t="s">
        <v>6315</v>
      </c>
      <c r="C78" s="23" t="s">
        <v>6327</v>
      </c>
      <c r="D78" s="23" t="s">
        <v>102</v>
      </c>
      <c r="E78" s="23" t="s">
        <v>103</v>
      </c>
      <c r="F78" s="23" t="s">
        <v>205</v>
      </c>
      <c r="G78" s="23" t="s">
        <v>6328</v>
      </c>
      <c r="H78" s="49" t="str">
        <f t="shared" si="2"/>
        <v>621226241000160844647</v>
      </c>
      <c r="I78" s="23" t="s">
        <v>109</v>
      </c>
      <c r="J78" s="23" t="s">
        <v>104</v>
      </c>
      <c r="K78" s="23">
        <v>47</v>
      </c>
      <c r="L78" s="23" t="s">
        <v>105</v>
      </c>
      <c r="M78" s="58" t="str">
        <f>VLOOKUP(H78,银行退!H:L,5,FALSE)</f>
        <v>20170710</v>
      </c>
      <c r="N78" s="23"/>
    </row>
    <row r="79" spans="1:14">
      <c r="A79" s="23" t="s">
        <v>101</v>
      </c>
      <c r="B79" s="23" t="s">
        <v>6315</v>
      </c>
      <c r="C79" s="23" t="s">
        <v>6329</v>
      </c>
      <c r="D79" s="23" t="s">
        <v>102</v>
      </c>
      <c r="E79" s="23" t="s">
        <v>103</v>
      </c>
      <c r="F79" s="23" t="s">
        <v>2585</v>
      </c>
      <c r="G79" s="23" t="s">
        <v>6325</v>
      </c>
      <c r="H79" s="49" t="str">
        <f t="shared" si="2"/>
        <v>62262001017071810.1</v>
      </c>
      <c r="I79" s="23" t="s">
        <v>6326</v>
      </c>
      <c r="J79" s="23" t="s">
        <v>104</v>
      </c>
      <c r="K79" s="23">
        <v>0.1</v>
      </c>
      <c r="L79" s="23" t="s">
        <v>105</v>
      </c>
      <c r="M79" s="58" t="str">
        <f>VLOOKUP(H79,银行退!H:L,5,FALSE)</f>
        <v>2017-07-11</v>
      </c>
      <c r="N79" s="23"/>
    </row>
    <row r="80" spans="1:14">
      <c r="A80" s="23" t="s">
        <v>101</v>
      </c>
      <c r="B80" s="23" t="s">
        <v>6315</v>
      </c>
      <c r="C80" s="23" t="s">
        <v>6330</v>
      </c>
      <c r="D80" s="23" t="s">
        <v>102</v>
      </c>
      <c r="E80" s="23" t="s">
        <v>103</v>
      </c>
      <c r="F80" s="23" t="s">
        <v>202</v>
      </c>
      <c r="G80" s="23" t="s">
        <v>6331</v>
      </c>
      <c r="H80" s="49" t="str">
        <f t="shared" si="2"/>
        <v>6217790001080401181260</v>
      </c>
      <c r="I80" s="23" t="s">
        <v>6332</v>
      </c>
      <c r="J80" s="23" t="s">
        <v>104</v>
      </c>
      <c r="K80" s="23">
        <v>260</v>
      </c>
      <c r="L80" s="23" t="s">
        <v>105</v>
      </c>
      <c r="M80" s="58" t="str">
        <f>VLOOKUP(H80,银行退!H:L,5,FALSE)</f>
        <v>20170707</v>
      </c>
      <c r="N80" s="23"/>
    </row>
    <row r="81" spans="1:14">
      <c r="A81" s="23" t="s">
        <v>101</v>
      </c>
      <c r="B81" s="23" t="s">
        <v>6315</v>
      </c>
      <c r="C81" s="23" t="s">
        <v>6333</v>
      </c>
      <c r="D81" s="23" t="s">
        <v>102</v>
      </c>
      <c r="E81" s="23" t="s">
        <v>103</v>
      </c>
      <c r="F81" s="23" t="s">
        <v>2628</v>
      </c>
      <c r="G81" s="23" t="s">
        <v>6334</v>
      </c>
      <c r="H81" s="49" t="str">
        <f t="shared" si="2"/>
        <v>6217003860035050705287</v>
      </c>
      <c r="I81" s="23" t="s">
        <v>112</v>
      </c>
      <c r="J81" s="23" t="s">
        <v>104</v>
      </c>
      <c r="K81" s="23">
        <v>287</v>
      </c>
      <c r="L81" s="23" t="s">
        <v>105</v>
      </c>
      <c r="M81" s="58" t="str">
        <f>VLOOKUP(H81,银行退!H:L,5,FALSE)</f>
        <v>2017-07-11</v>
      </c>
      <c r="N81" s="23"/>
    </row>
    <row r="82" spans="1:14">
      <c r="A82" s="23" t="s">
        <v>101</v>
      </c>
      <c r="B82" s="23" t="s">
        <v>6315</v>
      </c>
      <c r="C82" s="23" t="s">
        <v>6335</v>
      </c>
      <c r="D82" s="23" t="s">
        <v>102</v>
      </c>
      <c r="E82" s="23" t="s">
        <v>103</v>
      </c>
      <c r="F82" s="23" t="s">
        <v>2653</v>
      </c>
      <c r="G82" s="23" t="s">
        <v>6336</v>
      </c>
      <c r="H82" s="49" t="str">
        <f t="shared" si="2"/>
        <v>4637580006715738573</v>
      </c>
      <c r="I82" s="23" t="s">
        <v>110</v>
      </c>
      <c r="J82" s="23" t="s">
        <v>104</v>
      </c>
      <c r="K82" s="23">
        <v>573</v>
      </c>
      <c r="L82" s="23" t="s">
        <v>111</v>
      </c>
      <c r="M82" s="58" t="str">
        <f>VLOOKUP(H82,银行退!H:L,5,FALSE)</f>
        <v>2017-07-11</v>
      </c>
      <c r="N82" s="23"/>
    </row>
    <row r="83" spans="1:14">
      <c r="A83" s="23" t="s">
        <v>101</v>
      </c>
      <c r="B83" s="23" t="s">
        <v>6315</v>
      </c>
      <c r="C83" s="23" t="s">
        <v>6337</v>
      </c>
      <c r="D83" s="23" t="s">
        <v>102</v>
      </c>
      <c r="E83" s="23" t="s">
        <v>103</v>
      </c>
      <c r="F83" s="23" t="s">
        <v>2686</v>
      </c>
      <c r="G83" s="23" t="s">
        <v>6338</v>
      </c>
      <c r="H83" s="49" t="str">
        <f t="shared" si="2"/>
        <v>6228483618145843070645</v>
      </c>
      <c r="I83" s="23" t="s">
        <v>110</v>
      </c>
      <c r="J83" s="23" t="s">
        <v>104</v>
      </c>
      <c r="K83" s="23">
        <v>645</v>
      </c>
      <c r="L83" s="23" t="s">
        <v>111</v>
      </c>
      <c r="M83" s="58" t="str">
        <f>VLOOKUP(H83,银行退!H:L,5,FALSE)</f>
        <v>2017-07-11</v>
      </c>
      <c r="N83" s="23"/>
    </row>
    <row r="84" spans="1:14">
      <c r="A84" s="23" t="s">
        <v>101</v>
      </c>
      <c r="B84" s="23" t="s">
        <v>6315</v>
      </c>
      <c r="C84" s="23" t="s">
        <v>6339</v>
      </c>
      <c r="D84" s="23" t="s">
        <v>102</v>
      </c>
      <c r="E84" s="23" t="s">
        <v>103</v>
      </c>
      <c r="F84" s="23" t="s">
        <v>210</v>
      </c>
      <c r="G84" s="23" t="s">
        <v>6340</v>
      </c>
      <c r="H84" s="49" t="str">
        <f t="shared" si="2"/>
        <v>6210332110006971936500</v>
      </c>
      <c r="I84" s="23" t="s">
        <v>6341</v>
      </c>
      <c r="J84" s="23" t="s">
        <v>104</v>
      </c>
      <c r="K84" s="23">
        <v>500</v>
      </c>
      <c r="L84" s="23" t="s">
        <v>105</v>
      </c>
      <c r="M84" s="58" t="str">
        <f>VLOOKUP(H84,银行退!H:L,5,FALSE)</f>
        <v>20170710</v>
      </c>
      <c r="N84" s="23"/>
    </row>
    <row r="85" spans="1:14">
      <c r="A85" s="23" t="s">
        <v>101</v>
      </c>
      <c r="B85" s="23" t="s">
        <v>6315</v>
      </c>
      <c r="C85" s="23" t="s">
        <v>6342</v>
      </c>
      <c r="D85" s="23" t="s">
        <v>102</v>
      </c>
      <c r="E85" s="23" t="s">
        <v>103</v>
      </c>
      <c r="F85" s="23" t="s">
        <v>2595</v>
      </c>
      <c r="G85" s="23" t="s">
        <v>6343</v>
      </c>
      <c r="H85" s="49" t="str">
        <f t="shared" si="2"/>
        <v>6223691836193593800</v>
      </c>
      <c r="I85" s="23" t="s">
        <v>113</v>
      </c>
      <c r="J85" s="23" t="s">
        <v>104</v>
      </c>
      <c r="K85" s="23">
        <v>800</v>
      </c>
      <c r="L85" s="23" t="s">
        <v>114</v>
      </c>
      <c r="M85" s="58" t="str">
        <f>VLOOKUP(H85,银行退!H:L,5,FALSE)</f>
        <v>2017-07-11</v>
      </c>
      <c r="N85" s="23"/>
    </row>
    <row r="86" spans="1:14">
      <c r="A86" s="23" t="s">
        <v>101</v>
      </c>
      <c r="B86" s="23" t="s">
        <v>6315</v>
      </c>
      <c r="C86" s="23" t="s">
        <v>6344</v>
      </c>
      <c r="D86" s="23" t="s">
        <v>102</v>
      </c>
      <c r="E86" s="23" t="s">
        <v>103</v>
      </c>
      <c r="F86" s="23" t="s">
        <v>2727</v>
      </c>
      <c r="G86" s="23" t="s">
        <v>6345</v>
      </c>
      <c r="H86" s="49" t="str">
        <f t="shared" si="2"/>
        <v>6270670394786396307</v>
      </c>
      <c r="I86" s="23" t="s">
        <v>108</v>
      </c>
      <c r="J86" s="23" t="s">
        <v>104</v>
      </c>
      <c r="K86" s="23">
        <v>307</v>
      </c>
      <c r="L86" s="23" t="s">
        <v>107</v>
      </c>
      <c r="M86" s="58" t="str">
        <f>VLOOKUP(H86,银行退!H:L,5,FALSE)</f>
        <v>2017-07-11</v>
      </c>
      <c r="N86" s="23"/>
    </row>
    <row r="87" spans="1:14">
      <c r="A87" s="23" t="s">
        <v>101</v>
      </c>
      <c r="B87" s="23" t="s">
        <v>6346</v>
      </c>
      <c r="C87" s="23" t="s">
        <v>6347</v>
      </c>
      <c r="D87" s="23" t="s">
        <v>102</v>
      </c>
      <c r="E87" s="23" t="s">
        <v>103</v>
      </c>
      <c r="F87" s="23" t="s">
        <v>2856</v>
      </c>
      <c r="G87" s="23" t="s">
        <v>6348</v>
      </c>
      <c r="H87" s="49" t="str">
        <f t="shared" si="2"/>
        <v>6214600180014615129996</v>
      </c>
      <c r="I87" s="23" t="s">
        <v>6349</v>
      </c>
      <c r="J87" s="23" t="s">
        <v>104</v>
      </c>
      <c r="K87" s="23">
        <v>996</v>
      </c>
      <c r="L87" s="23" t="s">
        <v>105</v>
      </c>
      <c r="M87" s="58" t="str">
        <f>VLOOKUP(H87,银行退!H:L,5,FALSE)</f>
        <v>2017-07-12</v>
      </c>
    </row>
    <row r="88" spans="1:14">
      <c r="A88" s="23" t="s">
        <v>101</v>
      </c>
      <c r="B88" s="23" t="s">
        <v>6346</v>
      </c>
      <c r="C88" s="23" t="s">
        <v>6350</v>
      </c>
      <c r="D88" s="23" t="s">
        <v>102</v>
      </c>
      <c r="E88" s="23" t="s">
        <v>103</v>
      </c>
      <c r="F88" s="23" t="s">
        <v>2924</v>
      </c>
      <c r="G88" s="23" t="s">
        <v>6351</v>
      </c>
      <c r="H88" s="49" t="str">
        <f t="shared" si="2"/>
        <v>6221887300013145725135</v>
      </c>
      <c r="I88" s="23" t="s">
        <v>115</v>
      </c>
      <c r="J88" s="23" t="s">
        <v>104</v>
      </c>
      <c r="K88" s="23">
        <v>135</v>
      </c>
      <c r="L88" s="23" t="s">
        <v>106</v>
      </c>
      <c r="M88" s="58" t="str">
        <f>VLOOKUP(H88,银行退!H:L,5,FALSE)</f>
        <v>2017-07-12</v>
      </c>
    </row>
    <row r="89" spans="1:14">
      <c r="A89" s="23" t="s">
        <v>101</v>
      </c>
      <c r="B89" s="23" t="s">
        <v>6346</v>
      </c>
      <c r="C89" s="23" t="s">
        <v>6352</v>
      </c>
      <c r="D89" s="23" t="s">
        <v>102</v>
      </c>
      <c r="E89" s="23" t="s">
        <v>103</v>
      </c>
      <c r="F89" s="23" t="s">
        <v>2913</v>
      </c>
      <c r="G89" s="23" t="s">
        <v>6353</v>
      </c>
      <c r="H89" s="49" t="str">
        <f t="shared" si="2"/>
        <v>6223691094102534240</v>
      </c>
      <c r="I89" s="23" t="s">
        <v>113</v>
      </c>
      <c r="J89" s="23" t="s">
        <v>104</v>
      </c>
      <c r="K89" s="23">
        <v>240</v>
      </c>
      <c r="L89" s="23" t="s">
        <v>219</v>
      </c>
      <c r="M89" s="58" t="str">
        <f>VLOOKUP(H89,银行退!H:L,5,FALSE)</f>
        <v>2017-07-12</v>
      </c>
    </row>
    <row r="90" spans="1:14">
      <c r="A90" s="23" t="s">
        <v>101</v>
      </c>
      <c r="B90" s="23" t="s">
        <v>6346</v>
      </c>
      <c r="C90" s="23" t="s">
        <v>6354</v>
      </c>
      <c r="D90" s="23" t="s">
        <v>102</v>
      </c>
      <c r="E90" s="23" t="s">
        <v>103</v>
      </c>
      <c r="F90" s="23" t="s">
        <v>2847</v>
      </c>
      <c r="G90" s="23" t="s">
        <v>6355</v>
      </c>
      <c r="H90" s="49" t="str">
        <f t="shared" si="2"/>
        <v>3568680097894155300</v>
      </c>
      <c r="I90" s="23" t="s">
        <v>108</v>
      </c>
      <c r="J90" s="23" t="s">
        <v>104</v>
      </c>
      <c r="K90" s="23">
        <v>300</v>
      </c>
      <c r="L90" s="23" t="s">
        <v>107</v>
      </c>
      <c r="M90" s="58" t="str">
        <f>VLOOKUP(H90,银行退!H:L,5,FALSE)</f>
        <v>2017-07-12</v>
      </c>
    </row>
    <row r="91" spans="1:14">
      <c r="A91" s="23" t="s">
        <v>101</v>
      </c>
      <c r="B91" s="23" t="s">
        <v>6346</v>
      </c>
      <c r="C91" s="23" t="s">
        <v>6356</v>
      </c>
      <c r="D91" s="23" t="s">
        <v>102</v>
      </c>
      <c r="E91" s="23" t="s">
        <v>103</v>
      </c>
      <c r="F91" s="23" t="s">
        <v>2616</v>
      </c>
      <c r="G91" s="23" t="s">
        <v>6357</v>
      </c>
      <c r="H91" s="49" t="str">
        <f t="shared" si="2"/>
        <v>6210178002008482615171</v>
      </c>
      <c r="I91" s="23" t="s">
        <v>113</v>
      </c>
      <c r="J91" s="23" t="s">
        <v>104</v>
      </c>
      <c r="K91" s="23">
        <v>171</v>
      </c>
      <c r="L91" s="23" t="s">
        <v>6358</v>
      </c>
      <c r="M91" s="58" t="str">
        <f>VLOOKUP(H91,银行退!H:L,5,FALSE)</f>
        <v>2017-07-11</v>
      </c>
    </row>
    <row r="92" spans="1:14">
      <c r="A92" s="23" t="s">
        <v>101</v>
      </c>
      <c r="B92" s="23" t="s">
        <v>6346</v>
      </c>
      <c r="C92" s="23" t="s">
        <v>6359</v>
      </c>
      <c r="D92" s="23" t="s">
        <v>102</v>
      </c>
      <c r="E92" s="23" t="s">
        <v>103</v>
      </c>
      <c r="F92" s="23" t="s">
        <v>2695</v>
      </c>
      <c r="G92" s="23" t="s">
        <v>6360</v>
      </c>
      <c r="H92" s="49" t="str">
        <f t="shared" si="2"/>
        <v>621700386002019425263</v>
      </c>
      <c r="I92" s="23" t="s">
        <v>112</v>
      </c>
      <c r="J92" s="23" t="s">
        <v>104</v>
      </c>
      <c r="K92" s="23">
        <v>63</v>
      </c>
      <c r="L92" s="23" t="s">
        <v>105</v>
      </c>
      <c r="M92" s="58" t="str">
        <f>VLOOKUP(H92,银行退!H:L,5,FALSE)</f>
        <v>2017-07-11</v>
      </c>
    </row>
    <row r="93" spans="1:14">
      <c r="A93" s="23" t="s">
        <v>101</v>
      </c>
      <c r="B93" s="23" t="s">
        <v>6346</v>
      </c>
      <c r="C93" s="23" t="s">
        <v>6361</v>
      </c>
      <c r="D93" s="23" t="s">
        <v>102</v>
      </c>
      <c r="E93" s="23" t="s">
        <v>103</v>
      </c>
      <c r="F93" s="23" t="s">
        <v>2808</v>
      </c>
      <c r="G93" s="23" t="s">
        <v>6362</v>
      </c>
      <c r="H93" s="49" t="str">
        <f t="shared" si="2"/>
        <v>625919005851257992</v>
      </c>
      <c r="I93" s="23" t="s">
        <v>115</v>
      </c>
      <c r="J93" s="23" t="s">
        <v>104</v>
      </c>
      <c r="K93" s="23">
        <v>92</v>
      </c>
      <c r="L93" s="23" t="s">
        <v>6363</v>
      </c>
      <c r="M93" s="58" t="str">
        <f>VLOOKUP(H93,银行退!H:L,5,FALSE)</f>
        <v>2017-07-11</v>
      </c>
    </row>
    <row r="94" spans="1:14">
      <c r="A94" s="23" t="s">
        <v>101</v>
      </c>
      <c r="B94" s="23" t="s">
        <v>6346</v>
      </c>
      <c r="C94" s="23" t="s">
        <v>6364</v>
      </c>
      <c r="D94" s="23" t="s">
        <v>102</v>
      </c>
      <c r="E94" s="23" t="s">
        <v>103</v>
      </c>
      <c r="F94" s="23" t="s">
        <v>2776</v>
      </c>
      <c r="G94" s="23" t="s">
        <v>6365</v>
      </c>
      <c r="H94" s="49" t="str">
        <f t="shared" si="2"/>
        <v>62223002129202952000</v>
      </c>
      <c r="I94" s="23" t="s">
        <v>109</v>
      </c>
      <c r="J94" s="23" t="s">
        <v>104</v>
      </c>
      <c r="K94" s="23">
        <v>2000</v>
      </c>
      <c r="L94" s="23" t="s">
        <v>105</v>
      </c>
      <c r="M94" s="58" t="str">
        <f>VLOOKUP(H94,银行退!H:L,5,FALSE)</f>
        <v>2017-07-11</v>
      </c>
    </row>
    <row r="95" spans="1:14">
      <c r="A95" s="23" t="s">
        <v>101</v>
      </c>
      <c r="B95" s="23" t="s">
        <v>6366</v>
      </c>
      <c r="C95" s="23" t="s">
        <v>6367</v>
      </c>
      <c r="D95" s="23" t="s">
        <v>102</v>
      </c>
      <c r="E95" s="23" t="s">
        <v>103</v>
      </c>
      <c r="F95" s="23" t="s">
        <v>2967</v>
      </c>
      <c r="G95" s="23" t="s">
        <v>6368</v>
      </c>
      <c r="H95" s="49" t="str">
        <f t="shared" si="2"/>
        <v>625906537066509161</v>
      </c>
      <c r="I95" s="23" t="s">
        <v>164</v>
      </c>
      <c r="J95" s="23" t="s">
        <v>104</v>
      </c>
      <c r="K95" s="23">
        <v>61</v>
      </c>
      <c r="L95" s="23" t="s">
        <v>6369</v>
      </c>
      <c r="M95" s="58" t="str">
        <f>VLOOKUP(H95,银行退!H:L,5,FALSE)</f>
        <v>2017-07-12</v>
      </c>
    </row>
    <row r="96" spans="1:14">
      <c r="A96" s="23" t="s">
        <v>101</v>
      </c>
      <c r="B96" s="23" t="s">
        <v>6366</v>
      </c>
      <c r="C96" s="23" t="s">
        <v>6370</v>
      </c>
      <c r="D96" s="23" t="s">
        <v>102</v>
      </c>
      <c r="E96" s="23" t="s">
        <v>103</v>
      </c>
      <c r="F96" s="23" t="s">
        <v>2982</v>
      </c>
      <c r="G96" s="23" t="s">
        <v>6371</v>
      </c>
      <c r="H96" s="49" t="str">
        <f t="shared" si="2"/>
        <v>621700386002951196927</v>
      </c>
      <c r="I96" s="23" t="s">
        <v>112</v>
      </c>
      <c r="J96" s="23" t="s">
        <v>104</v>
      </c>
      <c r="K96" s="23">
        <v>27</v>
      </c>
      <c r="L96" s="23" t="s">
        <v>105</v>
      </c>
      <c r="M96" s="58" t="str">
        <f>VLOOKUP(H96,银行退!H:L,5,FALSE)</f>
        <v>2017-07-12</v>
      </c>
    </row>
    <row r="97" spans="1:13">
      <c r="A97" s="23" t="s">
        <v>101</v>
      </c>
      <c r="B97" s="23" t="s">
        <v>6366</v>
      </c>
      <c r="C97" s="23" t="s">
        <v>6372</v>
      </c>
      <c r="D97" s="23" t="s">
        <v>102</v>
      </c>
      <c r="E97" s="23" t="s">
        <v>103</v>
      </c>
      <c r="F97" s="23" t="s">
        <v>3014</v>
      </c>
      <c r="G97" s="23" t="s">
        <v>6373</v>
      </c>
      <c r="H97" s="49" t="str">
        <f t="shared" si="2"/>
        <v>6228484146290824165150</v>
      </c>
      <c r="I97" s="23" t="s">
        <v>110</v>
      </c>
      <c r="J97" s="23" t="s">
        <v>104</v>
      </c>
      <c r="K97" s="23">
        <v>150</v>
      </c>
      <c r="L97" s="23" t="s">
        <v>111</v>
      </c>
      <c r="M97" s="58" t="str">
        <f>VLOOKUP(H97,银行退!H:L,5,FALSE)</f>
        <v>2017-07-13</v>
      </c>
    </row>
    <row r="98" spans="1:13">
      <c r="A98" s="23" t="s">
        <v>101</v>
      </c>
      <c r="B98" s="23" t="s">
        <v>6366</v>
      </c>
      <c r="C98" s="23" t="s">
        <v>6374</v>
      </c>
      <c r="D98" s="23" t="s">
        <v>102</v>
      </c>
      <c r="E98" s="23" t="s">
        <v>103</v>
      </c>
      <c r="F98" s="23" t="s">
        <v>3017</v>
      </c>
      <c r="G98" s="23" t="s">
        <v>6375</v>
      </c>
      <c r="H98" s="49" t="str">
        <f t="shared" si="2"/>
        <v>6259980028096863880</v>
      </c>
      <c r="I98" s="23" t="s">
        <v>110</v>
      </c>
      <c r="J98" s="23" t="s">
        <v>104</v>
      </c>
      <c r="K98" s="23">
        <v>880</v>
      </c>
      <c r="L98" s="23" t="s">
        <v>111</v>
      </c>
      <c r="M98" s="58" t="str">
        <f>VLOOKUP(H98,银行退!H:L,5,FALSE)</f>
        <v>2017-07-13</v>
      </c>
    </row>
    <row r="99" spans="1:13">
      <c r="A99" s="23" t="s">
        <v>101</v>
      </c>
      <c r="B99" s="23" t="s">
        <v>6366</v>
      </c>
      <c r="C99" s="23" t="s">
        <v>6376</v>
      </c>
      <c r="D99" s="23" t="s">
        <v>102</v>
      </c>
      <c r="E99" s="23" t="s">
        <v>103</v>
      </c>
      <c r="F99" s="23" t="s">
        <v>2930</v>
      </c>
      <c r="G99" s="23" t="s">
        <v>6377</v>
      </c>
      <c r="H99" s="49" t="str">
        <f t="shared" si="2"/>
        <v>622308270037217821500</v>
      </c>
      <c r="I99" s="23" t="s">
        <v>109</v>
      </c>
      <c r="J99" s="23" t="s">
        <v>104</v>
      </c>
      <c r="K99" s="23">
        <v>1500</v>
      </c>
      <c r="L99" s="23" t="s">
        <v>105</v>
      </c>
      <c r="M99" s="58" t="str">
        <f>VLOOKUP(H99,银行退!H:L,5,FALSE)</f>
        <v>2017-07-12</v>
      </c>
    </row>
    <row r="100" spans="1:13">
      <c r="A100" s="23" t="s">
        <v>101</v>
      </c>
      <c r="B100" s="23" t="s">
        <v>6366</v>
      </c>
      <c r="C100" s="23" t="s">
        <v>6378</v>
      </c>
      <c r="D100" s="23" t="s">
        <v>102</v>
      </c>
      <c r="E100" s="23" t="s">
        <v>103</v>
      </c>
      <c r="F100" s="23" t="s">
        <v>2948</v>
      </c>
      <c r="G100" s="23" t="s">
        <v>6379</v>
      </c>
      <c r="H100" s="49" t="str">
        <f t="shared" si="2"/>
        <v>622308290054794841137</v>
      </c>
      <c r="I100" s="23" t="s">
        <v>109</v>
      </c>
      <c r="J100" s="23" t="s">
        <v>104</v>
      </c>
      <c r="K100" s="23">
        <v>1137</v>
      </c>
      <c r="L100" s="23" t="s">
        <v>105</v>
      </c>
      <c r="M100" s="58" t="str">
        <f>VLOOKUP(H100,银行退!H:L,5,FALSE)</f>
        <v>2017-07-12</v>
      </c>
    </row>
    <row r="101" spans="1:13">
      <c r="A101" s="23" t="s">
        <v>101</v>
      </c>
      <c r="B101" s="23" t="s">
        <v>6366</v>
      </c>
      <c r="C101" s="23" t="s">
        <v>6380</v>
      </c>
      <c r="D101" s="23" t="s">
        <v>102</v>
      </c>
      <c r="E101" s="23" t="s">
        <v>103</v>
      </c>
      <c r="F101" s="23" t="s">
        <v>2988</v>
      </c>
      <c r="G101" s="23" t="s">
        <v>6381</v>
      </c>
      <c r="H101" s="49" t="str">
        <f t="shared" si="2"/>
        <v>621700386003450539488</v>
      </c>
      <c r="I101" s="23" t="s">
        <v>112</v>
      </c>
      <c r="J101" s="23" t="s">
        <v>104</v>
      </c>
      <c r="K101" s="23">
        <v>88</v>
      </c>
      <c r="L101" s="23" t="s">
        <v>105</v>
      </c>
      <c r="M101" s="58" t="str">
        <f>VLOOKUP(H101,银行退!H:L,5,FALSE)</f>
        <v>2017-07-12</v>
      </c>
    </row>
    <row r="102" spans="1:13">
      <c r="A102" s="23" t="s">
        <v>101</v>
      </c>
      <c r="B102" s="23" t="s">
        <v>6366</v>
      </c>
      <c r="C102" s="23" t="s">
        <v>6382</v>
      </c>
      <c r="D102" s="23" t="s">
        <v>102</v>
      </c>
      <c r="E102" s="23" t="s">
        <v>103</v>
      </c>
      <c r="F102" s="23" t="s">
        <v>3044</v>
      </c>
      <c r="G102" s="23" t="s">
        <v>6383</v>
      </c>
      <c r="H102" s="49" t="str">
        <f t="shared" si="2"/>
        <v>623190000006518210343</v>
      </c>
      <c r="I102" s="23" t="s">
        <v>113</v>
      </c>
      <c r="J102" s="23" t="s">
        <v>104</v>
      </c>
      <c r="K102" s="23">
        <v>43</v>
      </c>
      <c r="L102" s="23" t="s">
        <v>6384</v>
      </c>
      <c r="M102" s="58" t="str">
        <f>VLOOKUP(H102,银行退!H:L,5,FALSE)</f>
        <v>2017-07-13</v>
      </c>
    </row>
    <row r="103" spans="1:13">
      <c r="A103" s="23" t="s">
        <v>101</v>
      </c>
      <c r="B103" s="23" t="s">
        <v>6366</v>
      </c>
      <c r="C103" s="23" t="s">
        <v>6385</v>
      </c>
      <c r="D103" s="23" t="s">
        <v>102</v>
      </c>
      <c r="E103" s="23" t="s">
        <v>103</v>
      </c>
      <c r="F103" s="23" t="s">
        <v>3020</v>
      </c>
      <c r="G103" s="23" t="s">
        <v>6386</v>
      </c>
      <c r="H103" s="49" t="str">
        <f t="shared" si="2"/>
        <v>6231900000098964279759</v>
      </c>
      <c r="I103" s="23" t="s">
        <v>113</v>
      </c>
      <c r="J103" s="23" t="s">
        <v>104</v>
      </c>
      <c r="K103" s="23">
        <v>759</v>
      </c>
      <c r="L103" s="23" t="s">
        <v>116</v>
      </c>
      <c r="M103" s="58" t="str">
        <f>VLOOKUP(H103,银行退!H:L,5,FALSE)</f>
        <v>2017-07-13</v>
      </c>
    </row>
    <row r="104" spans="1:13">
      <c r="A104" s="23" t="s">
        <v>101</v>
      </c>
      <c r="B104" s="23" t="s">
        <v>6387</v>
      </c>
      <c r="C104" s="23" t="s">
        <v>6388</v>
      </c>
      <c r="D104" s="23" t="s">
        <v>102</v>
      </c>
      <c r="E104" s="23" t="s">
        <v>103</v>
      </c>
      <c r="F104" s="23" t="s">
        <v>3050</v>
      </c>
      <c r="G104" s="23" t="s">
        <v>6389</v>
      </c>
      <c r="H104" s="49" t="str">
        <f t="shared" si="2"/>
        <v>6223082700701467159</v>
      </c>
      <c r="I104" s="23" t="s">
        <v>109</v>
      </c>
      <c r="J104" s="23" t="s">
        <v>104</v>
      </c>
      <c r="K104" s="23">
        <v>59</v>
      </c>
      <c r="L104" s="23" t="s">
        <v>105</v>
      </c>
      <c r="M104" s="58" t="str">
        <f>VLOOKUP(H104,银行退!H:L,5,FALSE)</f>
        <v>2017-07-13</v>
      </c>
    </row>
    <row r="105" spans="1:13">
      <c r="A105" s="23" t="s">
        <v>101</v>
      </c>
      <c r="B105" s="23" t="s">
        <v>6387</v>
      </c>
      <c r="C105" s="23" t="s">
        <v>6390</v>
      </c>
      <c r="D105" s="23" t="s">
        <v>102</v>
      </c>
      <c r="E105" s="23" t="s">
        <v>103</v>
      </c>
      <c r="F105" s="23" t="s">
        <v>3152</v>
      </c>
      <c r="G105" s="23" t="s">
        <v>6391</v>
      </c>
      <c r="H105" s="49" t="str">
        <f t="shared" ref="H105:H136" si="3">F105&amp;K105</f>
        <v>62599800045071491000</v>
      </c>
      <c r="I105" s="23" t="s">
        <v>110</v>
      </c>
      <c r="J105" s="23" t="s">
        <v>104</v>
      </c>
      <c r="K105" s="23">
        <v>1000</v>
      </c>
      <c r="L105" s="23" t="s">
        <v>111</v>
      </c>
      <c r="M105" s="58" t="str">
        <f>VLOOKUP(H105,银行退!H:L,5,FALSE)</f>
        <v>2017-07-13</v>
      </c>
    </row>
    <row r="106" spans="1:13">
      <c r="A106" s="23" t="s">
        <v>101</v>
      </c>
      <c r="B106" s="23" t="s">
        <v>6387</v>
      </c>
      <c r="C106" s="23" t="s">
        <v>6392</v>
      </c>
      <c r="D106" s="23" t="s">
        <v>102</v>
      </c>
      <c r="E106" s="23" t="s">
        <v>103</v>
      </c>
      <c r="F106" s="23" t="s">
        <v>3152</v>
      </c>
      <c r="G106" s="23" t="s">
        <v>6391</v>
      </c>
      <c r="H106" s="49" t="str">
        <f t="shared" si="3"/>
        <v>62599800045071492805</v>
      </c>
      <c r="I106" s="23" t="s">
        <v>110</v>
      </c>
      <c r="J106" s="23" t="s">
        <v>104</v>
      </c>
      <c r="K106" s="23">
        <v>2805</v>
      </c>
      <c r="L106" s="23" t="s">
        <v>111</v>
      </c>
      <c r="M106" s="58" t="str">
        <f>VLOOKUP(H106,银行退!H:L,5,FALSE)</f>
        <v>2017-07-13</v>
      </c>
    </row>
    <row r="107" spans="1:13">
      <c r="A107" s="23" t="s">
        <v>101</v>
      </c>
      <c r="B107" s="23" t="s">
        <v>6387</v>
      </c>
      <c r="C107" s="23" t="s">
        <v>6393</v>
      </c>
      <c r="D107" s="23" t="s">
        <v>102</v>
      </c>
      <c r="E107" s="23" t="s">
        <v>103</v>
      </c>
      <c r="F107" s="23" t="s">
        <v>3164</v>
      </c>
      <c r="G107" s="23" t="s">
        <v>6394</v>
      </c>
      <c r="H107" s="49" t="str">
        <f t="shared" si="3"/>
        <v>621226250200608162727</v>
      </c>
      <c r="I107" s="23" t="s">
        <v>109</v>
      </c>
      <c r="J107" s="23" t="s">
        <v>104</v>
      </c>
      <c r="K107" s="23">
        <v>27</v>
      </c>
      <c r="L107" s="23" t="s">
        <v>105</v>
      </c>
      <c r="M107" s="58" t="str">
        <f>VLOOKUP(H107,银行退!H:L,5,FALSE)</f>
        <v>2017-07-13</v>
      </c>
    </row>
    <row r="108" spans="1:13">
      <c r="A108" s="23" t="s">
        <v>101</v>
      </c>
      <c r="B108" s="23" t="s">
        <v>6387</v>
      </c>
      <c r="C108" s="23" t="s">
        <v>6395</v>
      </c>
      <c r="D108" s="23" t="s">
        <v>102</v>
      </c>
      <c r="E108" s="23" t="s">
        <v>103</v>
      </c>
      <c r="F108" s="23" t="s">
        <v>3103</v>
      </c>
      <c r="G108" s="23" t="s">
        <v>6396</v>
      </c>
      <c r="H108" s="49" t="str">
        <f t="shared" si="3"/>
        <v>6231900000047572264482</v>
      </c>
      <c r="I108" s="23" t="s">
        <v>113</v>
      </c>
      <c r="J108" s="23" t="s">
        <v>104</v>
      </c>
      <c r="K108" s="23">
        <v>482</v>
      </c>
      <c r="L108" s="23" t="s">
        <v>116</v>
      </c>
      <c r="M108" s="58" t="str">
        <f>VLOOKUP(H108,银行退!H:L,5,FALSE)</f>
        <v>2017-07-13</v>
      </c>
    </row>
    <row r="109" spans="1:13">
      <c r="A109" s="23" t="s">
        <v>101</v>
      </c>
      <c r="B109" s="23" t="s">
        <v>6387</v>
      </c>
      <c r="C109" s="23" t="s">
        <v>6397</v>
      </c>
      <c r="D109" s="23" t="s">
        <v>102</v>
      </c>
      <c r="E109" s="23" t="s">
        <v>103</v>
      </c>
      <c r="F109" s="49" t="s">
        <v>6625</v>
      </c>
      <c r="G109" s="23" t="s">
        <v>6391</v>
      </c>
      <c r="H109" s="49" t="str">
        <f t="shared" si="3"/>
        <v>62599800045071491000</v>
      </c>
      <c r="I109" s="23" t="s">
        <v>110</v>
      </c>
      <c r="J109" s="23" t="s">
        <v>104</v>
      </c>
      <c r="K109" s="23">
        <v>1000</v>
      </c>
      <c r="L109" s="23" t="s">
        <v>111</v>
      </c>
      <c r="M109" s="58" t="str">
        <f>VLOOKUP(H109,银行退!H:L,5,FALSE)</f>
        <v>2017-07-13</v>
      </c>
    </row>
    <row r="110" spans="1:13">
      <c r="A110" s="23" t="s">
        <v>101</v>
      </c>
      <c r="B110" s="23" t="s">
        <v>6387</v>
      </c>
      <c r="C110" s="23" t="s">
        <v>6398</v>
      </c>
      <c r="D110" s="23" t="s">
        <v>102</v>
      </c>
      <c r="E110" s="23" t="s">
        <v>103</v>
      </c>
      <c r="F110" s="23" t="s">
        <v>3095</v>
      </c>
      <c r="G110" s="23" t="s">
        <v>6399</v>
      </c>
      <c r="H110" s="49" t="str">
        <f t="shared" si="3"/>
        <v>6231900000026530242916</v>
      </c>
      <c r="I110" s="23" t="s">
        <v>113</v>
      </c>
      <c r="J110" s="23" t="s">
        <v>104</v>
      </c>
      <c r="K110" s="23">
        <v>916</v>
      </c>
      <c r="L110" s="23" t="s">
        <v>6400</v>
      </c>
      <c r="M110" s="58" t="str">
        <f>VLOOKUP(H110,银行退!H:L,5,FALSE)</f>
        <v>2017-07-13</v>
      </c>
    </row>
    <row r="111" spans="1:13">
      <c r="A111" s="23" t="s">
        <v>101</v>
      </c>
      <c r="B111" s="23" t="s">
        <v>6387</v>
      </c>
      <c r="C111" s="23" t="s">
        <v>6401</v>
      </c>
      <c r="D111" s="23" t="s">
        <v>102</v>
      </c>
      <c r="E111" s="23" t="s">
        <v>103</v>
      </c>
      <c r="F111" s="23" t="s">
        <v>3047</v>
      </c>
      <c r="G111" s="23" t="s">
        <v>6402</v>
      </c>
      <c r="H111" s="49" t="str">
        <f t="shared" si="3"/>
        <v>6231900000052840945200</v>
      </c>
      <c r="I111" s="23" t="s">
        <v>113</v>
      </c>
      <c r="J111" s="23" t="s">
        <v>104</v>
      </c>
      <c r="K111" s="23">
        <v>200</v>
      </c>
      <c r="L111" s="23" t="s">
        <v>114</v>
      </c>
      <c r="M111" s="58" t="str">
        <f>VLOOKUP(H111,银行退!H:L,5,FALSE)</f>
        <v>2017-07-13</v>
      </c>
    </row>
    <row r="112" spans="1:13">
      <c r="A112" s="23" t="s">
        <v>101</v>
      </c>
      <c r="B112" s="23" t="s">
        <v>6387</v>
      </c>
      <c r="C112" s="23" t="s">
        <v>6403</v>
      </c>
      <c r="D112" s="23" t="s">
        <v>102</v>
      </c>
      <c r="E112" s="23" t="s">
        <v>103</v>
      </c>
      <c r="F112" s="23" t="s">
        <v>3192</v>
      </c>
      <c r="G112" s="23" t="s">
        <v>6404</v>
      </c>
      <c r="H112" s="49" t="str">
        <f t="shared" si="3"/>
        <v>40339200365650693000</v>
      </c>
      <c r="I112" s="23" t="s">
        <v>6405</v>
      </c>
      <c r="J112" s="23" t="s">
        <v>104</v>
      </c>
      <c r="K112" s="23">
        <v>3000</v>
      </c>
      <c r="L112" s="23" t="s">
        <v>6406</v>
      </c>
      <c r="M112" s="58" t="str">
        <f>VLOOKUP(H112,银行退!H:L,5,FALSE)</f>
        <v>2017-07-13</v>
      </c>
    </row>
    <row r="113" spans="1:13">
      <c r="A113" s="23" t="s">
        <v>101</v>
      </c>
      <c r="B113" s="23" t="s">
        <v>6387</v>
      </c>
      <c r="C113" s="23" t="s">
        <v>218</v>
      </c>
      <c r="D113" s="23" t="s">
        <v>102</v>
      </c>
      <c r="E113" s="23" t="s">
        <v>103</v>
      </c>
      <c r="F113" s="23" t="s">
        <v>3192</v>
      </c>
      <c r="G113" s="23" t="s">
        <v>6404</v>
      </c>
      <c r="H113" s="49" t="str">
        <f t="shared" si="3"/>
        <v>40339200365650695000</v>
      </c>
      <c r="I113" s="23" t="s">
        <v>6405</v>
      </c>
      <c r="J113" s="23" t="s">
        <v>104</v>
      </c>
      <c r="K113" s="23">
        <v>5000</v>
      </c>
      <c r="L113" s="23" t="s">
        <v>6406</v>
      </c>
      <c r="M113" s="58" t="str">
        <f>VLOOKUP(H113,银行退!H:L,5,FALSE)</f>
        <v>2017-07-13</v>
      </c>
    </row>
    <row r="114" spans="1:13">
      <c r="A114" s="23" t="s">
        <v>101</v>
      </c>
      <c r="B114" s="23" t="s">
        <v>6387</v>
      </c>
      <c r="C114" s="23" t="s">
        <v>6407</v>
      </c>
      <c r="D114" s="23" t="s">
        <v>102</v>
      </c>
      <c r="E114" s="23" t="s">
        <v>103</v>
      </c>
      <c r="F114" s="23" t="s">
        <v>3273</v>
      </c>
      <c r="G114" s="23" t="s">
        <v>6408</v>
      </c>
      <c r="H114" s="49" t="str">
        <f t="shared" si="3"/>
        <v>6282680013482414285</v>
      </c>
      <c r="I114" s="23" t="s">
        <v>110</v>
      </c>
      <c r="J114" s="23" t="s">
        <v>104</v>
      </c>
      <c r="K114" s="23">
        <v>285</v>
      </c>
      <c r="L114" s="23" t="s">
        <v>111</v>
      </c>
      <c r="M114" s="58" t="str">
        <f>VLOOKUP(H114,银行退!H:L,5,FALSE)</f>
        <v>2017-07-14</v>
      </c>
    </row>
    <row r="115" spans="1:13">
      <c r="A115" s="23" t="s">
        <v>101</v>
      </c>
      <c r="B115" s="23" t="s">
        <v>6387</v>
      </c>
      <c r="C115" s="23" t="s">
        <v>220</v>
      </c>
      <c r="D115" s="23" t="s">
        <v>102</v>
      </c>
      <c r="E115" s="23" t="s">
        <v>103</v>
      </c>
      <c r="F115" s="23" t="s">
        <v>3202</v>
      </c>
      <c r="G115" s="23" t="s">
        <v>6409</v>
      </c>
      <c r="H115" s="49" t="str">
        <f t="shared" si="3"/>
        <v>6217852700003761085400</v>
      </c>
      <c r="I115" s="23" t="s">
        <v>164</v>
      </c>
      <c r="J115" s="23" t="s">
        <v>104</v>
      </c>
      <c r="K115" s="23">
        <v>400</v>
      </c>
      <c r="L115" s="23" t="s">
        <v>215</v>
      </c>
      <c r="M115" s="58" t="str">
        <f>VLOOKUP(H115,银行退!H:L,5,FALSE)</f>
        <v>2017-07-13</v>
      </c>
    </row>
    <row r="116" spans="1:13">
      <c r="A116" s="23" t="s">
        <v>101</v>
      </c>
      <c r="B116" s="23" t="s">
        <v>6387</v>
      </c>
      <c r="C116" s="23" t="s">
        <v>6410</v>
      </c>
      <c r="D116" s="23" t="s">
        <v>102</v>
      </c>
      <c r="E116" s="23" t="s">
        <v>103</v>
      </c>
      <c r="F116" s="23" t="s">
        <v>3297</v>
      </c>
      <c r="G116" s="23" t="s">
        <v>6411</v>
      </c>
      <c r="H116" s="49" t="str">
        <f t="shared" si="3"/>
        <v>6259980000152726147</v>
      </c>
      <c r="I116" s="23" t="s">
        <v>110</v>
      </c>
      <c r="J116" s="23" t="s">
        <v>104</v>
      </c>
      <c r="K116" s="23">
        <v>147</v>
      </c>
      <c r="L116" s="23" t="s">
        <v>111</v>
      </c>
      <c r="M116" s="58" t="str">
        <f>VLOOKUP(H116,银行退!H:L,5,FALSE)</f>
        <v>2017-07-14</v>
      </c>
    </row>
    <row r="117" spans="1:13">
      <c r="A117" s="23" t="s">
        <v>101</v>
      </c>
      <c r="B117" s="23" t="s">
        <v>6387</v>
      </c>
      <c r="C117" s="23" t="s">
        <v>6412</v>
      </c>
      <c r="D117" s="23" t="s">
        <v>102</v>
      </c>
      <c r="E117" s="23" t="s">
        <v>103</v>
      </c>
      <c r="F117" s="23" t="s">
        <v>3285</v>
      </c>
      <c r="G117" s="23" t="s">
        <v>6413</v>
      </c>
      <c r="H117" s="49" t="str">
        <f t="shared" si="3"/>
        <v>621723250200143041148</v>
      </c>
      <c r="I117" s="23" t="s">
        <v>109</v>
      </c>
      <c r="J117" s="23" t="s">
        <v>104</v>
      </c>
      <c r="K117" s="23">
        <v>48</v>
      </c>
      <c r="L117" s="23" t="s">
        <v>105</v>
      </c>
      <c r="M117" s="58" t="str">
        <f>VLOOKUP(H117,银行退!H:L,5,FALSE)</f>
        <v>2017-07-14</v>
      </c>
    </row>
    <row r="118" spans="1:13">
      <c r="A118" s="23" t="s">
        <v>101</v>
      </c>
      <c r="B118" s="23" t="s">
        <v>6387</v>
      </c>
      <c r="C118" s="23" t="s">
        <v>6414</v>
      </c>
      <c r="D118" s="23" t="s">
        <v>102</v>
      </c>
      <c r="E118" s="23" t="s">
        <v>103</v>
      </c>
      <c r="F118" s="23" t="s">
        <v>3297</v>
      </c>
      <c r="G118" s="23" t="s">
        <v>6411</v>
      </c>
      <c r="H118" s="49" t="str">
        <f t="shared" si="3"/>
        <v>625998000015272665</v>
      </c>
      <c r="I118" s="23" t="s">
        <v>110</v>
      </c>
      <c r="J118" s="23" t="s">
        <v>104</v>
      </c>
      <c r="K118" s="23">
        <v>65</v>
      </c>
      <c r="L118" s="23" t="s">
        <v>111</v>
      </c>
      <c r="M118" s="58" t="str">
        <f>VLOOKUP(H118,银行退!H:L,5,FALSE)</f>
        <v>2017-07-14</v>
      </c>
    </row>
    <row r="119" spans="1:13">
      <c r="A119" s="23" t="s">
        <v>101</v>
      </c>
      <c r="B119" s="23" t="s">
        <v>6387</v>
      </c>
      <c r="C119" s="23" t="s">
        <v>6415</v>
      </c>
      <c r="D119" s="23" t="s">
        <v>102</v>
      </c>
      <c r="E119" s="23" t="s">
        <v>103</v>
      </c>
      <c r="F119" s="23" t="s">
        <v>3276</v>
      </c>
      <c r="G119" s="23" t="s">
        <v>6416</v>
      </c>
      <c r="H119" s="49" t="str">
        <f t="shared" si="3"/>
        <v>623575270000003832447</v>
      </c>
      <c r="I119" s="23" t="s">
        <v>164</v>
      </c>
      <c r="J119" s="23" t="s">
        <v>104</v>
      </c>
      <c r="K119" s="23">
        <v>47</v>
      </c>
      <c r="L119" s="23" t="s">
        <v>215</v>
      </c>
      <c r="M119" s="58" t="str">
        <f>VLOOKUP(H119,银行退!H:L,5,FALSE)</f>
        <v>2017-07-14</v>
      </c>
    </row>
    <row r="120" spans="1:13">
      <c r="A120" s="23" t="s">
        <v>101</v>
      </c>
      <c r="B120" s="23" t="s">
        <v>6387</v>
      </c>
      <c r="C120" s="23" t="s">
        <v>6417</v>
      </c>
      <c r="D120" s="23" t="s">
        <v>102</v>
      </c>
      <c r="E120" s="23" t="s">
        <v>103</v>
      </c>
      <c r="F120" s="23" t="s">
        <v>3217</v>
      </c>
      <c r="G120" s="23" t="s">
        <v>6418</v>
      </c>
      <c r="H120" s="49" t="str">
        <f t="shared" si="3"/>
        <v>6231900020001807563100</v>
      </c>
      <c r="I120" s="23" t="s">
        <v>113</v>
      </c>
      <c r="J120" s="23" t="s">
        <v>104</v>
      </c>
      <c r="K120" s="23">
        <v>100</v>
      </c>
      <c r="L120" s="23" t="s">
        <v>6419</v>
      </c>
      <c r="M120" s="58" t="str">
        <f>VLOOKUP(H120,银行退!H:L,5,FALSE)</f>
        <v>2017-07-14</v>
      </c>
    </row>
    <row r="121" spans="1:13">
      <c r="A121" s="23" t="s">
        <v>101</v>
      </c>
      <c r="B121" s="23" t="s">
        <v>6387</v>
      </c>
      <c r="C121" s="23" t="s">
        <v>6420</v>
      </c>
      <c r="D121" s="23" t="s">
        <v>102</v>
      </c>
      <c r="E121" s="23" t="s">
        <v>103</v>
      </c>
      <c r="F121" s="23" t="s">
        <v>3321</v>
      </c>
      <c r="G121" s="23" t="s">
        <v>6421</v>
      </c>
      <c r="H121" s="49" t="str">
        <f t="shared" si="3"/>
        <v>6228481938624073375557</v>
      </c>
      <c r="I121" s="23" t="s">
        <v>110</v>
      </c>
      <c r="J121" s="23" t="s">
        <v>104</v>
      </c>
      <c r="K121" s="23">
        <v>557</v>
      </c>
      <c r="L121" s="23" t="s">
        <v>111</v>
      </c>
      <c r="M121" s="58" t="str">
        <f>VLOOKUP(H121,银行退!H:L,5,FALSE)</f>
        <v>2017-07-14</v>
      </c>
    </row>
    <row r="122" spans="1:13">
      <c r="A122" s="23" t="s">
        <v>101</v>
      </c>
      <c r="B122" s="23" t="s">
        <v>6387</v>
      </c>
      <c r="C122" s="23" t="s">
        <v>6422</v>
      </c>
      <c r="D122" s="23" t="s">
        <v>102</v>
      </c>
      <c r="E122" s="23" t="s">
        <v>103</v>
      </c>
      <c r="F122" s="23" t="s">
        <v>195</v>
      </c>
      <c r="G122" s="23" t="s">
        <v>216</v>
      </c>
      <c r="H122" s="49" t="str">
        <f t="shared" si="3"/>
        <v>6228481928591937579700</v>
      </c>
      <c r="I122" s="23" t="s">
        <v>110</v>
      </c>
      <c r="J122" s="23" t="s">
        <v>104</v>
      </c>
      <c r="K122" s="23">
        <v>700</v>
      </c>
      <c r="L122" s="23" t="s">
        <v>111</v>
      </c>
      <c r="M122" s="58" t="str">
        <f>VLOOKUP(H122,银行退!H:L,5,FALSE)</f>
        <v>20170705</v>
      </c>
    </row>
    <row r="123" spans="1:13">
      <c r="A123" s="23" t="s">
        <v>101</v>
      </c>
      <c r="B123" s="23" t="s">
        <v>6387</v>
      </c>
      <c r="C123" s="23" t="s">
        <v>6423</v>
      </c>
      <c r="D123" s="23" t="s">
        <v>102</v>
      </c>
      <c r="E123" s="23" t="s">
        <v>103</v>
      </c>
      <c r="F123" s="23" t="s">
        <v>3337</v>
      </c>
      <c r="G123" s="23" t="s">
        <v>6424</v>
      </c>
      <c r="H123" s="49" t="str">
        <f t="shared" si="3"/>
        <v>6214602180000238116424</v>
      </c>
      <c r="I123" s="23" t="s">
        <v>6349</v>
      </c>
      <c r="J123" s="23" t="s">
        <v>104</v>
      </c>
      <c r="K123" s="23">
        <v>424</v>
      </c>
      <c r="L123" s="23" t="s">
        <v>105</v>
      </c>
      <c r="M123" s="58" t="str">
        <f>VLOOKUP(H123,银行退!H:L,5,FALSE)</f>
        <v>2017-07-14</v>
      </c>
    </row>
    <row r="124" spans="1:13">
      <c r="A124" s="23" t="s">
        <v>101</v>
      </c>
      <c r="B124" s="23" t="s">
        <v>6387</v>
      </c>
      <c r="C124" s="23" t="s">
        <v>6425</v>
      </c>
      <c r="D124" s="23" t="s">
        <v>102</v>
      </c>
      <c r="E124" s="23" t="s">
        <v>103</v>
      </c>
      <c r="F124" s="23" t="s">
        <v>3376</v>
      </c>
      <c r="G124" s="23" t="s">
        <v>6426</v>
      </c>
      <c r="H124" s="49" t="str">
        <f t="shared" si="3"/>
        <v>622848119822504787887</v>
      </c>
      <c r="I124" s="23" t="s">
        <v>110</v>
      </c>
      <c r="J124" s="23" t="s">
        <v>104</v>
      </c>
      <c r="K124" s="23">
        <v>87</v>
      </c>
      <c r="L124" s="23" t="s">
        <v>111</v>
      </c>
      <c r="M124" s="58" t="str">
        <f>VLOOKUP(H124,银行退!H:L,5,FALSE)</f>
        <v>2017-07-14</v>
      </c>
    </row>
    <row r="125" spans="1:13">
      <c r="A125" s="23" t="s">
        <v>101</v>
      </c>
      <c r="B125" s="23" t="s">
        <v>6387</v>
      </c>
      <c r="C125" s="23" t="s">
        <v>6427</v>
      </c>
      <c r="D125" s="23" t="s">
        <v>102</v>
      </c>
      <c r="E125" s="23" t="s">
        <v>103</v>
      </c>
      <c r="F125" s="23" t="s">
        <v>3391</v>
      </c>
      <c r="G125" s="23" t="s">
        <v>6428</v>
      </c>
      <c r="H125" s="49" t="str">
        <f t="shared" si="3"/>
        <v>62122625090007150193876</v>
      </c>
      <c r="I125" s="23" t="s">
        <v>109</v>
      </c>
      <c r="J125" s="23" t="s">
        <v>104</v>
      </c>
      <c r="K125" s="23">
        <v>3876</v>
      </c>
      <c r="L125" s="23" t="s">
        <v>105</v>
      </c>
      <c r="M125" s="58" t="str">
        <f>VLOOKUP(H125,银行退!H:L,5,FALSE)</f>
        <v>2017-07-14</v>
      </c>
    </row>
    <row r="126" spans="1:13">
      <c r="A126" s="23" t="s">
        <v>101</v>
      </c>
      <c r="B126" s="23" t="s">
        <v>6387</v>
      </c>
      <c r="C126" s="23" t="s">
        <v>6429</v>
      </c>
      <c r="D126" s="23" t="s">
        <v>102</v>
      </c>
      <c r="E126" s="23" t="s">
        <v>103</v>
      </c>
      <c r="F126" s="23" t="s">
        <v>3370</v>
      </c>
      <c r="G126" s="23" t="s">
        <v>6430</v>
      </c>
      <c r="H126" s="49" t="str">
        <f t="shared" si="3"/>
        <v>62289300011262022521942</v>
      </c>
      <c r="I126" s="23" t="s">
        <v>6431</v>
      </c>
      <c r="J126" s="23" t="s">
        <v>104</v>
      </c>
      <c r="K126" s="23">
        <v>1942</v>
      </c>
      <c r="L126" s="23" t="s">
        <v>105</v>
      </c>
      <c r="M126" s="58" t="str">
        <f>VLOOKUP(H126,银行退!H:L,5,FALSE)</f>
        <v>2017-07-14</v>
      </c>
    </row>
    <row r="127" spans="1:13">
      <c r="A127" s="23" t="s">
        <v>101</v>
      </c>
      <c r="B127" s="23" t="s">
        <v>6387</v>
      </c>
      <c r="C127" s="23" t="s">
        <v>6432</v>
      </c>
      <c r="D127" s="23" t="s">
        <v>102</v>
      </c>
      <c r="E127" s="23" t="s">
        <v>103</v>
      </c>
      <c r="F127" s="23" t="s">
        <v>3224</v>
      </c>
      <c r="G127" s="23" t="s">
        <v>6433</v>
      </c>
      <c r="H127" s="49" t="str">
        <f t="shared" si="3"/>
        <v>6231900000001955349500</v>
      </c>
      <c r="I127" s="23" t="s">
        <v>113</v>
      </c>
      <c r="J127" s="23" t="s">
        <v>104</v>
      </c>
      <c r="K127" s="23">
        <v>500</v>
      </c>
      <c r="L127" s="23" t="s">
        <v>116</v>
      </c>
      <c r="M127" s="58" t="str">
        <f>VLOOKUP(H127,银行退!H:L,5,FALSE)</f>
        <v>2017-07-14</v>
      </c>
    </row>
    <row r="128" spans="1:13">
      <c r="A128" s="23" t="s">
        <v>101</v>
      </c>
      <c r="B128" s="23" t="s">
        <v>6387</v>
      </c>
      <c r="C128" s="23" t="s">
        <v>6434</v>
      </c>
      <c r="D128" s="23" t="s">
        <v>102</v>
      </c>
      <c r="E128" s="23" t="s">
        <v>103</v>
      </c>
      <c r="F128" s="23" t="s">
        <v>3413</v>
      </c>
      <c r="G128" s="23" t="s">
        <v>6435</v>
      </c>
      <c r="H128" s="49" t="str">
        <f t="shared" si="3"/>
        <v>6228480868405233974130</v>
      </c>
      <c r="I128" s="23" t="s">
        <v>110</v>
      </c>
      <c r="J128" s="23" t="s">
        <v>104</v>
      </c>
      <c r="K128" s="23">
        <v>130</v>
      </c>
      <c r="L128" s="23" t="s">
        <v>111</v>
      </c>
      <c r="M128" s="58" t="str">
        <f>VLOOKUP(H128,银行退!H:L,5,FALSE)</f>
        <v>2017-07-14</v>
      </c>
    </row>
    <row r="129" spans="1:13">
      <c r="A129" s="23" t="s">
        <v>101</v>
      </c>
      <c r="B129" s="23" t="s">
        <v>6387</v>
      </c>
      <c r="C129" s="23" t="s">
        <v>6436</v>
      </c>
      <c r="D129" s="23" t="s">
        <v>102</v>
      </c>
      <c r="E129" s="23" t="s">
        <v>103</v>
      </c>
      <c r="F129" s="23" t="s">
        <v>3439</v>
      </c>
      <c r="G129" s="23" t="s">
        <v>6437</v>
      </c>
      <c r="H129" s="49" t="str">
        <f t="shared" si="3"/>
        <v>6213302700001528564247</v>
      </c>
      <c r="I129" s="23" t="s">
        <v>164</v>
      </c>
      <c r="J129" s="23" t="s">
        <v>104</v>
      </c>
      <c r="K129" s="23">
        <v>247</v>
      </c>
      <c r="L129" s="23" t="s">
        <v>215</v>
      </c>
      <c r="M129" s="58" t="str">
        <f>VLOOKUP(H129,银行退!H:L,5,FALSE)</f>
        <v>2017-07-14</v>
      </c>
    </row>
    <row r="130" spans="1:13">
      <c r="A130" s="23" t="s">
        <v>101</v>
      </c>
      <c r="B130" s="23" t="s">
        <v>6438</v>
      </c>
      <c r="C130" s="23" t="s">
        <v>6439</v>
      </c>
      <c r="D130" s="23" t="s">
        <v>102</v>
      </c>
      <c r="E130" s="23" t="s">
        <v>103</v>
      </c>
      <c r="F130" s="23" t="s">
        <v>3503</v>
      </c>
      <c r="G130" s="23" t="s">
        <v>6440</v>
      </c>
      <c r="H130" s="49" t="str">
        <f t="shared" si="3"/>
        <v>622922800928010750</v>
      </c>
      <c r="I130" s="23" t="s">
        <v>6441</v>
      </c>
      <c r="J130" s="23" t="s">
        <v>104</v>
      </c>
      <c r="K130" s="23">
        <v>50</v>
      </c>
      <c r="L130" s="23" t="s">
        <v>105</v>
      </c>
      <c r="M130" s="58" t="str">
        <f>VLOOKUP(H130,银行退!H:L,5,FALSE)</f>
        <v>2017-07-15</v>
      </c>
    </row>
    <row r="131" spans="1:13">
      <c r="A131" s="23" t="s">
        <v>101</v>
      </c>
      <c r="B131" s="23" t="s">
        <v>6438</v>
      </c>
      <c r="C131" s="23" t="s">
        <v>6442</v>
      </c>
      <c r="D131" s="23" t="s">
        <v>102</v>
      </c>
      <c r="E131" s="23" t="s">
        <v>103</v>
      </c>
      <c r="F131" s="23" t="s">
        <v>3575</v>
      </c>
      <c r="G131" s="23" t="s">
        <v>6443</v>
      </c>
      <c r="H131" s="49" t="str">
        <f t="shared" si="3"/>
        <v>6228480860610576313140</v>
      </c>
      <c r="I131" s="23" t="s">
        <v>110</v>
      </c>
      <c r="J131" s="23" t="s">
        <v>104</v>
      </c>
      <c r="K131" s="23">
        <v>140</v>
      </c>
      <c r="L131" s="23" t="s">
        <v>111</v>
      </c>
      <c r="M131" s="58" t="str">
        <f>VLOOKUP(H131,银行退!H:L,5,FALSE)</f>
        <v>2017-07-15</v>
      </c>
    </row>
    <row r="132" spans="1:13">
      <c r="A132" s="23" t="s">
        <v>101</v>
      </c>
      <c r="B132" s="23" t="s">
        <v>6438</v>
      </c>
      <c r="C132" s="23" t="s">
        <v>6444</v>
      </c>
      <c r="D132" s="23" t="s">
        <v>102</v>
      </c>
      <c r="E132" s="23" t="s">
        <v>103</v>
      </c>
      <c r="F132" s="23" t="s">
        <v>3533</v>
      </c>
      <c r="G132" s="23" t="s">
        <v>6445</v>
      </c>
      <c r="H132" s="49" t="str">
        <f t="shared" si="3"/>
        <v>6214602180000228463118.89</v>
      </c>
      <c r="I132" s="23" t="s">
        <v>6349</v>
      </c>
      <c r="J132" s="23" t="s">
        <v>104</v>
      </c>
      <c r="K132" s="23">
        <v>118.89</v>
      </c>
      <c r="L132" s="23" t="s">
        <v>105</v>
      </c>
      <c r="M132" s="58" t="str">
        <f>VLOOKUP(H132,银行退!H:L,5,FALSE)</f>
        <v>2017-07-15</v>
      </c>
    </row>
    <row r="133" spans="1:13">
      <c r="A133" s="23" t="s">
        <v>101</v>
      </c>
      <c r="B133" s="23" t="s">
        <v>6438</v>
      </c>
      <c r="C133" s="23" t="s">
        <v>6446</v>
      </c>
      <c r="D133" s="23" t="s">
        <v>102</v>
      </c>
      <c r="E133" s="23" t="s">
        <v>103</v>
      </c>
      <c r="F133" s="23" t="s">
        <v>3646</v>
      </c>
      <c r="G133" s="23" t="s">
        <v>6447</v>
      </c>
      <c r="H133" s="49" t="str">
        <f t="shared" si="3"/>
        <v>4367423890568016689496.98</v>
      </c>
      <c r="I133" s="23" t="s">
        <v>112</v>
      </c>
      <c r="J133" s="23" t="s">
        <v>104</v>
      </c>
      <c r="K133" s="23">
        <v>496.98</v>
      </c>
      <c r="L133" s="23" t="s">
        <v>105</v>
      </c>
      <c r="M133" s="58" t="str">
        <f>VLOOKUP(H133,银行退!H:L,5,FALSE)</f>
        <v>2017-07-17</v>
      </c>
    </row>
    <row r="134" spans="1:13">
      <c r="A134" s="23" t="s">
        <v>101</v>
      </c>
      <c r="B134" s="23" t="s">
        <v>6438</v>
      </c>
      <c r="C134" s="23" t="s">
        <v>6448</v>
      </c>
      <c r="D134" s="23" t="s">
        <v>102</v>
      </c>
      <c r="E134" s="23" t="s">
        <v>103</v>
      </c>
      <c r="F134" s="23" t="s">
        <v>3539</v>
      </c>
      <c r="G134" s="23" t="s">
        <v>6449</v>
      </c>
      <c r="H134" s="49" t="str">
        <f t="shared" si="3"/>
        <v>6217856100021124661462.5</v>
      </c>
      <c r="I134" s="23" t="s">
        <v>164</v>
      </c>
      <c r="J134" s="23" t="s">
        <v>104</v>
      </c>
      <c r="K134" s="23">
        <v>462.5</v>
      </c>
      <c r="L134" s="23" t="s">
        <v>6369</v>
      </c>
      <c r="M134" s="58" t="str">
        <f>VLOOKUP(H134,银行退!H:L,5,FALSE)</f>
        <v>2017-07-15</v>
      </c>
    </row>
    <row r="135" spans="1:13">
      <c r="A135" s="23" t="s">
        <v>101</v>
      </c>
      <c r="B135" s="23" t="s">
        <v>6438</v>
      </c>
      <c r="C135" s="23" t="s">
        <v>6450</v>
      </c>
      <c r="D135" s="23" t="s">
        <v>102</v>
      </c>
      <c r="E135" s="23" t="s">
        <v>103</v>
      </c>
      <c r="F135" s="23" t="s">
        <v>3451</v>
      </c>
      <c r="G135" s="23" t="s">
        <v>6451</v>
      </c>
      <c r="H135" s="49" t="str">
        <f t="shared" si="3"/>
        <v>621497330014515568</v>
      </c>
      <c r="I135" s="23" t="s">
        <v>6452</v>
      </c>
      <c r="J135" s="23" t="s">
        <v>104</v>
      </c>
      <c r="K135" s="23">
        <v>68</v>
      </c>
      <c r="L135" s="23" t="s">
        <v>116</v>
      </c>
      <c r="M135" s="58" t="str">
        <f>VLOOKUP(H135,银行退!H:L,5,FALSE)</f>
        <v>2017-07-14</v>
      </c>
    </row>
    <row r="136" spans="1:13">
      <c r="A136" s="23" t="s">
        <v>101</v>
      </c>
      <c r="B136" s="23" t="s">
        <v>6438</v>
      </c>
      <c r="C136" s="23" t="s">
        <v>6453</v>
      </c>
      <c r="D136" s="23" t="s">
        <v>102</v>
      </c>
      <c r="E136" s="23" t="s">
        <v>103</v>
      </c>
      <c r="F136" s="23" t="s">
        <v>3671</v>
      </c>
      <c r="G136" s="23" t="s">
        <v>6454</v>
      </c>
      <c r="H136" s="49" t="str">
        <f t="shared" si="3"/>
        <v>54424300051949011900</v>
      </c>
      <c r="I136" s="23" t="s">
        <v>110</v>
      </c>
      <c r="J136" s="23" t="s">
        <v>104</v>
      </c>
      <c r="K136" s="23">
        <v>1900</v>
      </c>
      <c r="L136" s="23" t="s">
        <v>111</v>
      </c>
      <c r="M136" s="58" t="str">
        <f>VLOOKUP(H136,银行退!H:L,5,FALSE)</f>
        <v>2017-07-17</v>
      </c>
    </row>
    <row r="137" spans="1:13">
      <c r="A137" s="23" t="s">
        <v>101</v>
      </c>
      <c r="B137" s="23" t="s">
        <v>6438</v>
      </c>
      <c r="C137" s="23" t="s">
        <v>6455</v>
      </c>
      <c r="D137" s="23" t="s">
        <v>102</v>
      </c>
      <c r="E137" s="23" t="s">
        <v>103</v>
      </c>
      <c r="F137" s="23" t="s">
        <v>3665</v>
      </c>
      <c r="G137" s="23" t="s">
        <v>6456</v>
      </c>
      <c r="H137" s="49" t="str">
        <f t="shared" ref="H137:H143" si="4">F137&amp;K137</f>
        <v>621700386000668996071.97</v>
      </c>
      <c r="I137" s="23" t="s">
        <v>112</v>
      </c>
      <c r="J137" s="23" t="s">
        <v>104</v>
      </c>
      <c r="K137" s="23">
        <v>71.97</v>
      </c>
      <c r="L137" s="23" t="s">
        <v>105</v>
      </c>
      <c r="M137" s="58" t="str">
        <f>VLOOKUP(H137,银行退!H:L,5,FALSE)</f>
        <v>2017-07-17</v>
      </c>
    </row>
    <row r="138" spans="1:13">
      <c r="A138" s="23" t="s">
        <v>101</v>
      </c>
      <c r="B138" s="23" t="s">
        <v>6438</v>
      </c>
      <c r="C138" s="23" t="s">
        <v>6457</v>
      </c>
      <c r="D138" s="23" t="s">
        <v>102</v>
      </c>
      <c r="E138" s="23" t="s">
        <v>103</v>
      </c>
      <c r="F138" s="23" t="s">
        <v>3696</v>
      </c>
      <c r="G138" s="23" t="s">
        <v>6458</v>
      </c>
      <c r="H138" s="49" t="str">
        <f t="shared" si="4"/>
        <v>5240943890018088290.13</v>
      </c>
      <c r="I138" s="23" t="s">
        <v>112</v>
      </c>
      <c r="J138" s="23" t="s">
        <v>104</v>
      </c>
      <c r="K138" s="23">
        <v>290.13</v>
      </c>
      <c r="L138" s="23" t="s">
        <v>105</v>
      </c>
      <c r="M138" s="58" t="str">
        <f>VLOOKUP(H138,银行退!H:L,5,FALSE)</f>
        <v>2017-07-17</v>
      </c>
    </row>
    <row r="139" spans="1:13">
      <c r="A139" s="23" t="s">
        <v>101</v>
      </c>
      <c r="B139" s="23" t="s">
        <v>6438</v>
      </c>
      <c r="C139" s="23" t="s">
        <v>6459</v>
      </c>
      <c r="D139" s="23" t="s">
        <v>102</v>
      </c>
      <c r="E139" s="23" t="s">
        <v>103</v>
      </c>
      <c r="F139" s="23" t="s">
        <v>3515</v>
      </c>
      <c r="G139" s="23" t="s">
        <v>6460</v>
      </c>
      <c r="H139" s="49" t="str">
        <f t="shared" si="4"/>
        <v>6217232410000691621118.91</v>
      </c>
      <c r="I139" s="23" t="s">
        <v>109</v>
      </c>
      <c r="J139" s="23" t="s">
        <v>104</v>
      </c>
      <c r="K139" s="23">
        <v>118.91</v>
      </c>
      <c r="L139" s="23" t="s">
        <v>105</v>
      </c>
      <c r="M139" s="58" t="str">
        <f>VLOOKUP(H139,银行退!H:L,5,FALSE)</f>
        <v>2017-07-15</v>
      </c>
    </row>
    <row r="140" spans="1:13">
      <c r="A140" s="23" t="s">
        <v>101</v>
      </c>
      <c r="B140" s="23" t="s">
        <v>6438</v>
      </c>
      <c r="C140" s="23" t="s">
        <v>6461</v>
      </c>
      <c r="D140" s="23" t="s">
        <v>102</v>
      </c>
      <c r="E140" s="23" t="s">
        <v>103</v>
      </c>
      <c r="F140" s="23" t="s">
        <v>3702</v>
      </c>
      <c r="G140" s="23" t="s">
        <v>6462</v>
      </c>
      <c r="H140" s="49" t="str">
        <f t="shared" si="4"/>
        <v>6231900000020402315193.08</v>
      </c>
      <c r="I140" s="23" t="s">
        <v>113</v>
      </c>
      <c r="J140" s="23" t="s">
        <v>104</v>
      </c>
      <c r="K140" s="23">
        <v>193.08</v>
      </c>
      <c r="L140" s="23" t="s">
        <v>6463</v>
      </c>
      <c r="M140" s="58" t="str">
        <f>VLOOKUP(H140,银行退!H:L,5,FALSE)</f>
        <v>2017-07-17</v>
      </c>
    </row>
    <row r="141" spans="1:13">
      <c r="A141" s="23" t="s">
        <v>101</v>
      </c>
      <c r="B141" s="23" t="s">
        <v>6464</v>
      </c>
      <c r="C141" s="23" t="s">
        <v>6465</v>
      </c>
      <c r="D141" s="23" t="s">
        <v>102</v>
      </c>
      <c r="E141" s="23" t="s">
        <v>103</v>
      </c>
      <c r="F141" s="23" t="s">
        <v>3775</v>
      </c>
      <c r="G141" s="23" t="s">
        <v>6466</v>
      </c>
      <c r="H141" s="49" t="str">
        <f t="shared" si="4"/>
        <v>6228484140725219711300</v>
      </c>
      <c r="I141" s="23" t="s">
        <v>110</v>
      </c>
      <c r="J141" s="23" t="s">
        <v>104</v>
      </c>
      <c r="K141" s="23">
        <v>300</v>
      </c>
      <c r="L141" s="23" t="s">
        <v>111</v>
      </c>
      <c r="M141" s="58" t="str">
        <f>VLOOKUP(H141,银行退!H:L,5,FALSE)</f>
        <v>2017-07-17</v>
      </c>
    </row>
    <row r="142" spans="1:13">
      <c r="A142" s="23" t="s">
        <v>101</v>
      </c>
      <c r="B142" s="23" t="s">
        <v>6464</v>
      </c>
      <c r="C142" s="23" t="s">
        <v>6467</v>
      </c>
      <c r="D142" s="23" t="s">
        <v>102</v>
      </c>
      <c r="E142" s="23" t="s">
        <v>103</v>
      </c>
      <c r="F142" s="23" t="s">
        <v>3788</v>
      </c>
      <c r="G142" s="23" t="s">
        <v>6468</v>
      </c>
      <c r="H142" s="49" t="str">
        <f t="shared" si="4"/>
        <v>6282680003525586100</v>
      </c>
      <c r="I142" s="23" t="s">
        <v>110</v>
      </c>
      <c r="J142" s="23" t="s">
        <v>104</v>
      </c>
      <c r="K142" s="23">
        <v>100</v>
      </c>
      <c r="L142" s="23" t="s">
        <v>111</v>
      </c>
      <c r="M142" s="58" t="str">
        <f>VLOOKUP(H142,银行退!H:L,5,FALSE)</f>
        <v>2017-07-17</v>
      </c>
    </row>
    <row r="143" spans="1:13">
      <c r="A143" s="23" t="s">
        <v>101</v>
      </c>
      <c r="B143" s="23" t="s">
        <v>6464</v>
      </c>
      <c r="C143" s="23" t="s">
        <v>6469</v>
      </c>
      <c r="D143" s="23" t="s">
        <v>102</v>
      </c>
      <c r="E143" s="23" t="s">
        <v>103</v>
      </c>
      <c r="F143" s="23" t="s">
        <v>3780</v>
      </c>
      <c r="G143" s="23" t="s">
        <v>6470</v>
      </c>
      <c r="H143" s="49" t="str">
        <f t="shared" si="4"/>
        <v>623668717000022159363</v>
      </c>
      <c r="I143" s="23" t="s">
        <v>112</v>
      </c>
      <c r="J143" s="23" t="s">
        <v>104</v>
      </c>
      <c r="K143" s="23">
        <v>63</v>
      </c>
      <c r="L143" s="23" t="s">
        <v>105</v>
      </c>
      <c r="M143" s="58" t="str">
        <f>VLOOKUP(H143,银行退!H:L,5,FALSE)</f>
        <v>2017-07-17</v>
      </c>
    </row>
    <row r="144" spans="1:13">
      <c r="A144" s="23" t="s">
        <v>101</v>
      </c>
      <c r="B144" s="23" t="s">
        <v>6464</v>
      </c>
      <c r="C144" s="23" t="s">
        <v>6471</v>
      </c>
      <c r="D144" s="23" t="s">
        <v>102</v>
      </c>
      <c r="E144" s="23" t="s">
        <v>103</v>
      </c>
      <c r="F144" s="23" t="s">
        <v>3851</v>
      </c>
      <c r="G144" s="23" t="s">
        <v>6472</v>
      </c>
      <c r="H144" s="49" t="str">
        <f t="shared" ref="H144:H207" si="5">F144&amp;K144</f>
        <v>6217003860002454856200</v>
      </c>
      <c r="I144" s="23" t="s">
        <v>112</v>
      </c>
      <c r="J144" s="23" t="s">
        <v>104</v>
      </c>
      <c r="K144" s="23">
        <v>200</v>
      </c>
      <c r="L144" s="23" t="s">
        <v>105</v>
      </c>
      <c r="M144" s="58" t="str">
        <f>VLOOKUP(H144,银行退!H:L,5,FALSE)</f>
        <v>2017-07-17</v>
      </c>
    </row>
    <row r="145" spans="1:13">
      <c r="A145" s="23" t="s">
        <v>101</v>
      </c>
      <c r="B145" s="23" t="s">
        <v>6464</v>
      </c>
      <c r="C145" s="23" t="s">
        <v>6473</v>
      </c>
      <c r="D145" s="23" t="s">
        <v>102</v>
      </c>
      <c r="E145" s="23" t="s">
        <v>103</v>
      </c>
      <c r="F145" s="23" t="s">
        <v>3826</v>
      </c>
      <c r="G145" s="23" t="s">
        <v>6474</v>
      </c>
      <c r="H145" s="49" t="str">
        <f t="shared" si="5"/>
        <v>62236915241362354600</v>
      </c>
      <c r="I145" s="23" t="s">
        <v>113</v>
      </c>
      <c r="J145" s="23" t="s">
        <v>104</v>
      </c>
      <c r="K145" s="23">
        <v>4600</v>
      </c>
      <c r="L145" s="23" t="s">
        <v>6475</v>
      </c>
      <c r="M145" s="58" t="str">
        <f>VLOOKUP(H145,银行退!H:L,5,FALSE)</f>
        <v>2017-07-17</v>
      </c>
    </row>
    <row r="146" spans="1:13">
      <c r="A146" s="23" t="s">
        <v>101</v>
      </c>
      <c r="B146" s="23" t="s">
        <v>6464</v>
      </c>
      <c r="C146" s="23" t="s">
        <v>6476</v>
      </c>
      <c r="D146" s="23" t="s">
        <v>102</v>
      </c>
      <c r="E146" s="23" t="s">
        <v>103</v>
      </c>
      <c r="F146" s="23" t="s">
        <v>3800</v>
      </c>
      <c r="G146" s="23" t="s">
        <v>6477</v>
      </c>
      <c r="H146" s="49" t="str">
        <f t="shared" si="5"/>
        <v>6217987071000103491473.76</v>
      </c>
      <c r="I146" s="23" t="s">
        <v>115</v>
      </c>
      <c r="J146" s="23" t="s">
        <v>104</v>
      </c>
      <c r="K146" s="23">
        <v>473.76</v>
      </c>
      <c r="L146" s="23" t="s">
        <v>106</v>
      </c>
      <c r="M146" s="58" t="str">
        <f>VLOOKUP(H146,银行退!H:L,5,FALSE)</f>
        <v>2017-07-17</v>
      </c>
    </row>
    <row r="147" spans="1:13">
      <c r="A147" s="23" t="s">
        <v>101</v>
      </c>
      <c r="B147" s="23" t="s">
        <v>6464</v>
      </c>
      <c r="C147" s="23" t="s">
        <v>6478</v>
      </c>
      <c r="D147" s="23" t="s">
        <v>102</v>
      </c>
      <c r="E147" s="23" t="s">
        <v>103</v>
      </c>
      <c r="F147" s="23" t="s">
        <v>3968</v>
      </c>
      <c r="G147" s="23" t="s">
        <v>6479</v>
      </c>
      <c r="H147" s="49" t="str">
        <f t="shared" si="5"/>
        <v>6228483616134440262307</v>
      </c>
      <c r="I147" s="23" t="s">
        <v>110</v>
      </c>
      <c r="J147" s="23" t="s">
        <v>104</v>
      </c>
      <c r="K147" s="23">
        <v>307</v>
      </c>
      <c r="L147" s="23" t="s">
        <v>111</v>
      </c>
      <c r="M147" s="58" t="str">
        <f>VLOOKUP(H147,银行退!H:L,5,FALSE)</f>
        <v>2017-07-18</v>
      </c>
    </row>
    <row r="148" spans="1:13">
      <c r="A148" s="23" t="s">
        <v>101</v>
      </c>
      <c r="B148" s="23" t="s">
        <v>6464</v>
      </c>
      <c r="C148" s="23" t="s">
        <v>6480</v>
      </c>
      <c r="D148" s="23" t="s">
        <v>102</v>
      </c>
      <c r="E148" s="23" t="s">
        <v>103</v>
      </c>
      <c r="F148" s="23" t="s">
        <v>197</v>
      </c>
      <c r="G148" s="23" t="s">
        <v>6481</v>
      </c>
      <c r="H148" s="49" t="str">
        <f t="shared" si="5"/>
        <v>62585900446603512000</v>
      </c>
      <c r="I148" s="23" t="s">
        <v>109</v>
      </c>
      <c r="J148" s="23" t="s">
        <v>104</v>
      </c>
      <c r="K148" s="23">
        <v>2000</v>
      </c>
      <c r="L148" s="23" t="s">
        <v>105</v>
      </c>
      <c r="M148" s="58" t="str">
        <f>VLOOKUP(H148,银行退!H:L,5,FALSE)</f>
        <v>2017-07-18</v>
      </c>
    </row>
    <row r="149" spans="1:13">
      <c r="A149" s="23" t="s">
        <v>101</v>
      </c>
      <c r="B149" s="23" t="s">
        <v>6464</v>
      </c>
      <c r="C149" s="23" t="s">
        <v>6482</v>
      </c>
      <c r="D149" s="23" t="s">
        <v>102</v>
      </c>
      <c r="E149" s="23" t="s">
        <v>103</v>
      </c>
      <c r="F149" s="23" t="s">
        <v>3937</v>
      </c>
      <c r="G149" s="23" t="s">
        <v>6483</v>
      </c>
      <c r="H149" s="49" t="str">
        <f t="shared" si="5"/>
        <v>622655000244634115</v>
      </c>
      <c r="I149" s="23" t="s">
        <v>6484</v>
      </c>
      <c r="J149" s="23" t="s">
        <v>104</v>
      </c>
      <c r="K149" s="23">
        <v>15</v>
      </c>
      <c r="L149" s="23" t="s">
        <v>105</v>
      </c>
      <c r="M149" s="58" t="str">
        <f>VLOOKUP(H149,银行退!H:L,5,FALSE)</f>
        <v>2017-07-18</v>
      </c>
    </row>
    <row r="150" spans="1:13">
      <c r="A150" s="23" t="s">
        <v>101</v>
      </c>
      <c r="B150" s="23" t="s">
        <v>6464</v>
      </c>
      <c r="C150" s="23" t="s">
        <v>6485</v>
      </c>
      <c r="D150" s="23" t="s">
        <v>102</v>
      </c>
      <c r="E150" s="23" t="s">
        <v>103</v>
      </c>
      <c r="F150" s="23" t="s">
        <v>3971</v>
      </c>
      <c r="G150" s="23" t="s">
        <v>6486</v>
      </c>
      <c r="H150" s="49" t="str">
        <f t="shared" si="5"/>
        <v>62170038600343672251000</v>
      </c>
      <c r="I150" s="23" t="s">
        <v>112</v>
      </c>
      <c r="J150" s="23" t="s">
        <v>104</v>
      </c>
      <c r="K150" s="23">
        <v>1000</v>
      </c>
      <c r="L150" s="23" t="s">
        <v>105</v>
      </c>
      <c r="M150" s="58" t="str">
        <f>VLOOKUP(H150,银行退!H:L,5,FALSE)</f>
        <v>2017-07-18</v>
      </c>
    </row>
    <row r="151" spans="1:13">
      <c r="A151" s="23" t="s">
        <v>101</v>
      </c>
      <c r="B151" s="23" t="s">
        <v>6487</v>
      </c>
      <c r="C151" s="23" t="s">
        <v>6488</v>
      </c>
      <c r="D151" s="23" t="s">
        <v>102</v>
      </c>
      <c r="E151" s="23" t="s">
        <v>103</v>
      </c>
      <c r="F151" s="23" t="s">
        <v>3980</v>
      </c>
      <c r="G151" s="23" t="s">
        <v>6489</v>
      </c>
      <c r="H151" s="49" t="str">
        <f t="shared" si="5"/>
        <v>6217995620003464829446.39</v>
      </c>
      <c r="I151" s="23" t="s">
        <v>115</v>
      </c>
      <c r="J151" s="23" t="s">
        <v>104</v>
      </c>
      <c r="K151" s="23">
        <v>446.39</v>
      </c>
      <c r="L151" s="23" t="s">
        <v>106</v>
      </c>
      <c r="M151" s="58" t="str">
        <f>VLOOKUP(H151,银行退!H:L,5,FALSE)</f>
        <v>2017-07-18</v>
      </c>
    </row>
    <row r="152" spans="1:13">
      <c r="A152" s="23" t="s">
        <v>101</v>
      </c>
      <c r="B152" s="23" t="s">
        <v>6487</v>
      </c>
      <c r="C152" s="23" t="s">
        <v>221</v>
      </c>
      <c r="D152" s="23" t="s">
        <v>102</v>
      </c>
      <c r="E152" s="23" t="s">
        <v>103</v>
      </c>
      <c r="F152" s="23" t="s">
        <v>4059</v>
      </c>
      <c r="G152" s="23" t="s">
        <v>6490</v>
      </c>
      <c r="H152" s="49" t="str">
        <f t="shared" si="5"/>
        <v>6228483861105951216300</v>
      </c>
      <c r="I152" s="23" t="s">
        <v>110</v>
      </c>
      <c r="J152" s="23" t="s">
        <v>104</v>
      </c>
      <c r="K152" s="23">
        <v>300</v>
      </c>
      <c r="L152" s="23" t="s">
        <v>111</v>
      </c>
      <c r="M152" s="58" t="str">
        <f>VLOOKUP(H152,银行退!H:L,5,FALSE)</f>
        <v>2017-07-18</v>
      </c>
    </row>
    <row r="153" spans="1:13">
      <c r="A153" s="23" t="s">
        <v>101</v>
      </c>
      <c r="B153" s="23" t="s">
        <v>6487</v>
      </c>
      <c r="C153" s="23" t="s">
        <v>6491</v>
      </c>
      <c r="D153" s="23" t="s">
        <v>102</v>
      </c>
      <c r="E153" s="23" t="s">
        <v>103</v>
      </c>
      <c r="F153" s="23" t="s">
        <v>4004</v>
      </c>
      <c r="G153" s="23" t="s">
        <v>6492</v>
      </c>
      <c r="H153" s="49" t="str">
        <f t="shared" si="5"/>
        <v>6223692040279301244.92</v>
      </c>
      <c r="I153" s="23" t="s">
        <v>113</v>
      </c>
      <c r="J153" s="23" t="s">
        <v>104</v>
      </c>
      <c r="K153" s="23">
        <v>244.92</v>
      </c>
      <c r="L153" s="23" t="s">
        <v>6493</v>
      </c>
      <c r="M153" s="58" t="str">
        <f>VLOOKUP(H153,银行退!H:L,5,FALSE)</f>
        <v>2017-07-18</v>
      </c>
    </row>
    <row r="154" spans="1:13">
      <c r="A154" s="23" t="s">
        <v>101</v>
      </c>
      <c r="B154" s="23" t="s">
        <v>6487</v>
      </c>
      <c r="C154" s="23" t="s">
        <v>6494</v>
      </c>
      <c r="D154" s="23" t="s">
        <v>102</v>
      </c>
      <c r="E154" s="23" t="s">
        <v>103</v>
      </c>
      <c r="F154" s="23" t="s">
        <v>3949</v>
      </c>
      <c r="G154" s="23" t="s">
        <v>6495</v>
      </c>
      <c r="H154" s="49" t="str">
        <f t="shared" si="5"/>
        <v>6223082900470186281.52</v>
      </c>
      <c r="I154" s="23" t="s">
        <v>109</v>
      </c>
      <c r="J154" s="23" t="s">
        <v>104</v>
      </c>
      <c r="K154" s="23">
        <v>81.52</v>
      </c>
      <c r="L154" s="23" t="s">
        <v>105</v>
      </c>
      <c r="M154" s="58" t="str">
        <f>VLOOKUP(H154,银行退!H:L,5,FALSE)</f>
        <v>2017-07-18</v>
      </c>
    </row>
    <row r="155" spans="1:13">
      <c r="A155" s="23" t="s">
        <v>101</v>
      </c>
      <c r="B155" s="23" t="s">
        <v>6487</v>
      </c>
      <c r="C155" s="23" t="s">
        <v>6496</v>
      </c>
      <c r="D155" s="23" t="s">
        <v>102</v>
      </c>
      <c r="E155" s="23" t="s">
        <v>103</v>
      </c>
      <c r="F155" s="23" t="s">
        <v>2930</v>
      </c>
      <c r="G155" s="23" t="s">
        <v>6377</v>
      </c>
      <c r="H155" s="49" t="str">
        <f t="shared" si="5"/>
        <v>622308270037217821500</v>
      </c>
      <c r="I155" s="23" t="s">
        <v>109</v>
      </c>
      <c r="J155" s="23" t="s">
        <v>104</v>
      </c>
      <c r="K155" s="23">
        <v>1500</v>
      </c>
      <c r="L155" s="23" t="s">
        <v>105</v>
      </c>
      <c r="M155" s="58" t="str">
        <f>VLOOKUP(H155,银行退!H:L,5,FALSE)</f>
        <v>2017-07-12</v>
      </c>
    </row>
    <row r="156" spans="1:13">
      <c r="A156" s="23" t="s">
        <v>101</v>
      </c>
      <c r="B156" s="23" t="s">
        <v>6487</v>
      </c>
      <c r="C156" s="23" t="s">
        <v>6497</v>
      </c>
      <c r="D156" s="23" t="s">
        <v>102</v>
      </c>
      <c r="E156" s="23" t="s">
        <v>103</v>
      </c>
      <c r="F156" s="23" t="s">
        <v>4016</v>
      </c>
      <c r="G156" s="23" t="s">
        <v>217</v>
      </c>
      <c r="H156" s="49" t="str">
        <f t="shared" si="5"/>
        <v>6217852700008661603428.22</v>
      </c>
      <c r="I156" s="23" t="s">
        <v>164</v>
      </c>
      <c r="J156" s="23" t="s">
        <v>104</v>
      </c>
      <c r="K156" s="23">
        <v>428.22</v>
      </c>
      <c r="L156" s="23" t="s">
        <v>215</v>
      </c>
      <c r="M156" s="58" t="str">
        <f>VLOOKUP(H156,银行退!H:L,5,FALSE)</f>
        <v>2017-07-18</v>
      </c>
    </row>
    <row r="157" spans="1:13">
      <c r="A157" s="23" t="s">
        <v>101</v>
      </c>
      <c r="B157" s="23" t="s">
        <v>6487</v>
      </c>
      <c r="C157" s="23" t="s">
        <v>6498</v>
      </c>
      <c r="D157" s="23" t="s">
        <v>102</v>
      </c>
      <c r="E157" s="23" t="s">
        <v>103</v>
      </c>
      <c r="F157" s="23" t="s">
        <v>4068</v>
      </c>
      <c r="G157" s="23" t="s">
        <v>6499</v>
      </c>
      <c r="H157" s="49" t="str">
        <f t="shared" si="5"/>
        <v>622150730001454814178.92</v>
      </c>
      <c r="I157" s="23" t="s">
        <v>115</v>
      </c>
      <c r="J157" s="23" t="s">
        <v>104</v>
      </c>
      <c r="K157" s="23">
        <v>78.92</v>
      </c>
      <c r="L157" s="23" t="s">
        <v>106</v>
      </c>
      <c r="M157" s="58" t="str">
        <f>VLOOKUP(H157,银行退!H:L,5,FALSE)</f>
        <v>2017-07-18</v>
      </c>
    </row>
    <row r="158" spans="1:13">
      <c r="A158" s="23" t="s">
        <v>101</v>
      </c>
      <c r="B158" s="23" t="s">
        <v>6487</v>
      </c>
      <c r="C158" s="23" t="s">
        <v>6500</v>
      </c>
      <c r="D158" s="23" t="s">
        <v>102</v>
      </c>
      <c r="E158" s="23" t="s">
        <v>103</v>
      </c>
      <c r="F158" s="23" t="s">
        <v>4075</v>
      </c>
      <c r="G158" s="23" t="s">
        <v>6501</v>
      </c>
      <c r="H158" s="49" t="str">
        <f t="shared" si="5"/>
        <v>6231900000119541411145</v>
      </c>
      <c r="I158" s="23" t="s">
        <v>113</v>
      </c>
      <c r="J158" s="23" t="s">
        <v>104</v>
      </c>
      <c r="K158" s="23">
        <v>145</v>
      </c>
      <c r="L158" s="23" t="s">
        <v>116</v>
      </c>
      <c r="M158" s="58" t="str">
        <f>VLOOKUP(H158,银行退!H:L,5,FALSE)</f>
        <v>2017-07-18</v>
      </c>
    </row>
    <row r="159" spans="1:13">
      <c r="A159" s="23" t="s">
        <v>101</v>
      </c>
      <c r="B159" s="23" t="s">
        <v>6487</v>
      </c>
      <c r="C159" s="23" t="s">
        <v>6502</v>
      </c>
      <c r="D159" s="23" t="s">
        <v>102</v>
      </c>
      <c r="E159" s="23" t="s">
        <v>103</v>
      </c>
      <c r="F159" s="23" t="s">
        <v>3857</v>
      </c>
      <c r="G159" s="23" t="s">
        <v>6503</v>
      </c>
      <c r="H159" s="49" t="str">
        <f t="shared" si="5"/>
        <v>6231900000025464666500</v>
      </c>
      <c r="I159" s="23" t="s">
        <v>113</v>
      </c>
      <c r="J159" s="23" t="s">
        <v>104</v>
      </c>
      <c r="K159" s="23">
        <v>500</v>
      </c>
      <c r="L159" s="23" t="s">
        <v>6504</v>
      </c>
      <c r="M159" s="58" t="str">
        <f>VLOOKUP(H159,银行退!H:L,5,FALSE)</f>
        <v>2017-07-18</v>
      </c>
    </row>
    <row r="160" spans="1:13">
      <c r="A160" s="23" t="s">
        <v>101</v>
      </c>
      <c r="B160" s="23" t="s">
        <v>6487</v>
      </c>
      <c r="C160" s="23" t="s">
        <v>6505</v>
      </c>
      <c r="D160" s="23" t="s">
        <v>102</v>
      </c>
      <c r="E160" s="23" t="s">
        <v>103</v>
      </c>
      <c r="F160" s="23" t="s">
        <v>4141</v>
      </c>
      <c r="G160" s="23" t="s">
        <v>6506</v>
      </c>
      <c r="H160" s="49" t="str">
        <f t="shared" si="5"/>
        <v>621226251600038147894.5</v>
      </c>
      <c r="I160" s="23" t="s">
        <v>109</v>
      </c>
      <c r="J160" s="23" t="s">
        <v>104</v>
      </c>
      <c r="K160" s="23">
        <v>94.5</v>
      </c>
      <c r="L160" s="23" t="s">
        <v>105</v>
      </c>
      <c r="M160" s="58" t="str">
        <f>VLOOKUP(H160,银行退!H:L,5,FALSE)</f>
        <v>2017-07-19</v>
      </c>
    </row>
    <row r="161" spans="1:13">
      <c r="A161" s="23" t="s">
        <v>101</v>
      </c>
      <c r="B161" s="23" t="s">
        <v>6487</v>
      </c>
      <c r="C161" s="23" t="s">
        <v>6507</v>
      </c>
      <c r="D161" s="23" t="s">
        <v>102</v>
      </c>
      <c r="E161" s="23" t="s">
        <v>103</v>
      </c>
      <c r="F161" s="23" t="s">
        <v>4162</v>
      </c>
      <c r="G161" s="23" t="s">
        <v>6508</v>
      </c>
      <c r="H161" s="49" t="str">
        <f t="shared" si="5"/>
        <v>622700717156009710244.5</v>
      </c>
      <c r="I161" s="23" t="s">
        <v>112</v>
      </c>
      <c r="J161" s="23" t="s">
        <v>104</v>
      </c>
      <c r="K161" s="23">
        <v>44.5</v>
      </c>
      <c r="L161" s="23" t="s">
        <v>105</v>
      </c>
      <c r="M161" s="58" t="str">
        <f>VLOOKUP(H161,银行退!H:L,5,FALSE)</f>
        <v>2017-07-19</v>
      </c>
    </row>
    <row r="162" spans="1:13">
      <c r="A162" s="23" t="s">
        <v>101</v>
      </c>
      <c r="B162" s="23" t="s">
        <v>6487</v>
      </c>
      <c r="C162" s="23" t="s">
        <v>6509</v>
      </c>
      <c r="D162" s="23" t="s">
        <v>102</v>
      </c>
      <c r="E162" s="23" t="s">
        <v>103</v>
      </c>
      <c r="F162" s="23" t="s">
        <v>4147</v>
      </c>
      <c r="G162" s="23" t="s">
        <v>6510</v>
      </c>
      <c r="H162" s="49" t="str">
        <f t="shared" si="5"/>
        <v>6217003900004471043131.24</v>
      </c>
      <c r="I162" s="23" t="s">
        <v>112</v>
      </c>
      <c r="J162" s="23" t="s">
        <v>104</v>
      </c>
      <c r="K162" s="23">
        <v>131.24</v>
      </c>
      <c r="L162" s="23" t="s">
        <v>105</v>
      </c>
      <c r="M162" s="58" t="str">
        <f>VLOOKUP(H162,银行退!H:L,5,FALSE)</f>
        <v>2017-07-19</v>
      </c>
    </row>
    <row r="163" spans="1:13">
      <c r="A163" s="23" t="s">
        <v>101</v>
      </c>
      <c r="B163" s="23" t="s">
        <v>6487</v>
      </c>
      <c r="C163" s="23" t="s">
        <v>6511</v>
      </c>
      <c r="D163" s="23" t="s">
        <v>102</v>
      </c>
      <c r="E163" s="23" t="s">
        <v>103</v>
      </c>
      <c r="F163" s="23" t="s">
        <v>4165</v>
      </c>
      <c r="G163" s="23" t="s">
        <v>6512</v>
      </c>
      <c r="H163" s="49" t="str">
        <f t="shared" si="5"/>
        <v>6228480860550196312434.03</v>
      </c>
      <c r="I163" s="23" t="s">
        <v>110</v>
      </c>
      <c r="J163" s="23" t="s">
        <v>104</v>
      </c>
      <c r="K163" s="23">
        <v>434.03</v>
      </c>
      <c r="L163" s="23" t="s">
        <v>111</v>
      </c>
      <c r="M163" s="58" t="str">
        <f>VLOOKUP(H163,银行退!H:L,5,FALSE)</f>
        <v>2017-07-19</v>
      </c>
    </row>
    <row r="164" spans="1:13">
      <c r="A164" s="23" t="s">
        <v>101</v>
      </c>
      <c r="B164" s="23" t="s">
        <v>6487</v>
      </c>
      <c r="C164" s="23" t="s">
        <v>6513</v>
      </c>
      <c r="D164" s="23" t="s">
        <v>102</v>
      </c>
      <c r="E164" s="23" t="s">
        <v>103</v>
      </c>
      <c r="F164" s="23" t="s">
        <v>4153</v>
      </c>
      <c r="G164" s="23" t="s">
        <v>6514</v>
      </c>
      <c r="H164" s="49" t="str">
        <f t="shared" si="5"/>
        <v>622622220166666190.5</v>
      </c>
      <c r="I164" s="23" t="s">
        <v>6326</v>
      </c>
      <c r="J164" s="23" t="s">
        <v>104</v>
      </c>
      <c r="K164" s="23">
        <v>90.5</v>
      </c>
      <c r="L164" s="23" t="s">
        <v>105</v>
      </c>
      <c r="M164" s="58" t="str">
        <f>VLOOKUP(H164,银行退!H:L,5,FALSE)</f>
        <v>2017-07-19</v>
      </c>
    </row>
    <row r="165" spans="1:13">
      <c r="A165" s="23" t="s">
        <v>101</v>
      </c>
      <c r="B165" s="23" t="s">
        <v>6487</v>
      </c>
      <c r="C165" s="23" t="s">
        <v>6515</v>
      </c>
      <c r="D165" s="23" t="s">
        <v>102</v>
      </c>
      <c r="E165" s="23" t="s">
        <v>103</v>
      </c>
      <c r="F165" s="23" t="s">
        <v>4197</v>
      </c>
      <c r="G165" s="23" t="s">
        <v>6516</v>
      </c>
      <c r="H165" s="49" t="str">
        <f t="shared" si="5"/>
        <v>625996006083289686.98</v>
      </c>
      <c r="I165" s="23" t="s">
        <v>110</v>
      </c>
      <c r="J165" s="23" t="s">
        <v>104</v>
      </c>
      <c r="K165" s="23">
        <v>86.98</v>
      </c>
      <c r="L165" s="23" t="s">
        <v>111</v>
      </c>
      <c r="M165" s="58" t="str">
        <f>VLOOKUP(H165,银行退!H:L,5,FALSE)</f>
        <v>2017-07-19</v>
      </c>
    </row>
    <row r="166" spans="1:13">
      <c r="A166" s="23" t="s">
        <v>101</v>
      </c>
      <c r="B166" s="23" t="s">
        <v>6487</v>
      </c>
      <c r="C166" s="23" t="s">
        <v>6517</v>
      </c>
      <c r="D166" s="23" t="s">
        <v>102</v>
      </c>
      <c r="E166" s="23" t="s">
        <v>103</v>
      </c>
      <c r="F166" s="23" t="s">
        <v>4232</v>
      </c>
      <c r="G166" s="23" t="s">
        <v>6518</v>
      </c>
      <c r="H166" s="49" t="str">
        <f t="shared" si="5"/>
        <v>6259960141667204600</v>
      </c>
      <c r="I166" s="23" t="s">
        <v>110</v>
      </c>
      <c r="J166" s="23" t="s">
        <v>104</v>
      </c>
      <c r="K166" s="23">
        <v>600</v>
      </c>
      <c r="L166" s="23" t="s">
        <v>111</v>
      </c>
      <c r="M166" s="58" t="str">
        <f>VLOOKUP(H166,银行退!H:L,5,FALSE)</f>
        <v>2017-07-19</v>
      </c>
    </row>
    <row r="167" spans="1:13">
      <c r="A167" s="23" t="s">
        <v>101</v>
      </c>
      <c r="B167" s="23" t="s">
        <v>6487</v>
      </c>
      <c r="C167" s="23" t="s">
        <v>6519</v>
      </c>
      <c r="D167" s="23" t="s">
        <v>102</v>
      </c>
      <c r="E167" s="23" t="s">
        <v>103</v>
      </c>
      <c r="F167" s="23" t="s">
        <v>4364</v>
      </c>
      <c r="G167" s="23" t="s">
        <v>6520</v>
      </c>
      <c r="H167" s="49" t="str">
        <f t="shared" si="5"/>
        <v>62122625090009455909.5</v>
      </c>
      <c r="I167" s="23" t="s">
        <v>109</v>
      </c>
      <c r="J167" s="23" t="s">
        <v>104</v>
      </c>
      <c r="K167" s="23">
        <v>9.5</v>
      </c>
      <c r="L167" s="23" t="s">
        <v>105</v>
      </c>
      <c r="M167" s="58" t="str">
        <f>VLOOKUP(H167,银行退!H:L,5,FALSE)</f>
        <v>2017-07-19</v>
      </c>
    </row>
    <row r="168" spans="1:13">
      <c r="A168" s="23" t="s">
        <v>101</v>
      </c>
      <c r="B168" s="23" t="s">
        <v>6487</v>
      </c>
      <c r="C168" s="23" t="s">
        <v>6521</v>
      </c>
      <c r="D168" s="23" t="s">
        <v>102</v>
      </c>
      <c r="E168" s="23" t="s">
        <v>103</v>
      </c>
      <c r="F168" s="23" t="s">
        <v>4251</v>
      </c>
      <c r="G168" s="23" t="s">
        <v>6522</v>
      </c>
      <c r="H168" s="49" t="str">
        <f t="shared" si="5"/>
        <v>62172324100008798795</v>
      </c>
      <c r="I168" s="23" t="s">
        <v>109</v>
      </c>
      <c r="J168" s="23" t="s">
        <v>104</v>
      </c>
      <c r="K168" s="23">
        <v>5</v>
      </c>
      <c r="L168" s="23" t="s">
        <v>105</v>
      </c>
      <c r="M168" s="58" t="str">
        <f>VLOOKUP(H168,银行退!H:L,5,FALSE)</f>
        <v>2017-07-19</v>
      </c>
    </row>
    <row r="169" spans="1:13">
      <c r="A169" s="23" t="s">
        <v>101</v>
      </c>
      <c r="B169" s="23" t="s">
        <v>6487</v>
      </c>
      <c r="C169" s="23" t="s">
        <v>6523</v>
      </c>
      <c r="D169" s="23" t="s">
        <v>102</v>
      </c>
      <c r="E169" s="23" t="s">
        <v>103</v>
      </c>
      <c r="F169" s="23" t="s">
        <v>4030</v>
      </c>
      <c r="G169" s="23" t="s">
        <v>6524</v>
      </c>
      <c r="H169" s="49" t="str">
        <f t="shared" si="5"/>
        <v>4984511297936997350</v>
      </c>
      <c r="I169" s="23" t="s">
        <v>6525</v>
      </c>
      <c r="J169" s="23" t="s">
        <v>104</v>
      </c>
      <c r="K169" s="23">
        <v>350</v>
      </c>
      <c r="L169" s="23" t="s">
        <v>105</v>
      </c>
      <c r="M169" s="58" t="str">
        <f>VLOOKUP(H169,银行退!H:L,5,FALSE)</f>
        <v>2017-07-18</v>
      </c>
    </row>
    <row r="170" spans="1:13">
      <c r="A170" s="23" t="s">
        <v>101</v>
      </c>
      <c r="B170" s="23" t="s">
        <v>6487</v>
      </c>
      <c r="C170" s="23" t="s">
        <v>6526</v>
      </c>
      <c r="D170" s="23" t="s">
        <v>102</v>
      </c>
      <c r="E170" s="23" t="s">
        <v>103</v>
      </c>
      <c r="F170" s="23" t="s">
        <v>4285</v>
      </c>
      <c r="G170" s="23" t="s">
        <v>6527</v>
      </c>
      <c r="H170" s="49" t="str">
        <f t="shared" si="5"/>
        <v>622597005248564678.5</v>
      </c>
      <c r="I170" s="23" t="s">
        <v>109</v>
      </c>
      <c r="J170" s="23" t="s">
        <v>104</v>
      </c>
      <c r="K170" s="23">
        <v>78.5</v>
      </c>
      <c r="L170" s="23" t="s">
        <v>105</v>
      </c>
      <c r="M170" s="58" t="str">
        <f>VLOOKUP(H170,银行退!H:L,5,FALSE)</f>
        <v>2017-07-19</v>
      </c>
    </row>
    <row r="171" spans="1:13">
      <c r="A171" s="23" t="s">
        <v>101</v>
      </c>
      <c r="B171" s="23" t="s">
        <v>6487</v>
      </c>
      <c r="C171" s="23" t="s">
        <v>6528</v>
      </c>
      <c r="D171" s="23" t="s">
        <v>102</v>
      </c>
      <c r="E171" s="23" t="s">
        <v>103</v>
      </c>
      <c r="F171" s="23" t="s">
        <v>4188</v>
      </c>
      <c r="G171" s="23" t="s">
        <v>6529</v>
      </c>
      <c r="H171" s="49" t="str">
        <f t="shared" si="5"/>
        <v>6210178002000761255638</v>
      </c>
      <c r="I171" s="23" t="s">
        <v>113</v>
      </c>
      <c r="J171" s="23" t="s">
        <v>104</v>
      </c>
      <c r="K171" s="23">
        <v>638</v>
      </c>
      <c r="L171" s="23" t="s">
        <v>116</v>
      </c>
      <c r="M171" s="58" t="str">
        <f>VLOOKUP(H171,银行退!H:L,5,FALSE)</f>
        <v>2017-07-19</v>
      </c>
    </row>
    <row r="172" spans="1:13">
      <c r="A172" s="23" t="s">
        <v>101</v>
      </c>
      <c r="B172" s="23" t="s">
        <v>6487</v>
      </c>
      <c r="C172" s="23" t="s">
        <v>6530</v>
      </c>
      <c r="D172" s="23" t="s">
        <v>102</v>
      </c>
      <c r="E172" s="23" t="s">
        <v>103</v>
      </c>
      <c r="F172" s="23" t="s">
        <v>4260</v>
      </c>
      <c r="G172" s="23" t="s">
        <v>6531</v>
      </c>
      <c r="H172" s="49" t="str">
        <f t="shared" si="5"/>
        <v>62230827004201222244.5</v>
      </c>
      <c r="I172" s="23" t="s">
        <v>109</v>
      </c>
      <c r="J172" s="23" t="s">
        <v>104</v>
      </c>
      <c r="K172" s="23">
        <v>244.5</v>
      </c>
      <c r="L172" s="23" t="s">
        <v>105</v>
      </c>
      <c r="M172" s="58" t="str">
        <f>VLOOKUP(H172,银行退!H:L,5,FALSE)</f>
        <v>2017-07-19</v>
      </c>
    </row>
    <row r="173" spans="1:13">
      <c r="A173" s="23" t="s">
        <v>101</v>
      </c>
      <c r="B173" s="23" t="s">
        <v>6487</v>
      </c>
      <c r="C173" s="23" t="s">
        <v>6532</v>
      </c>
      <c r="D173" s="23" t="s">
        <v>102</v>
      </c>
      <c r="E173" s="23" t="s">
        <v>103</v>
      </c>
      <c r="F173" s="23" t="s">
        <v>200</v>
      </c>
      <c r="G173" s="23" t="s">
        <v>6533</v>
      </c>
      <c r="H173" s="49" t="str">
        <f t="shared" si="5"/>
        <v>6251641061007211100</v>
      </c>
      <c r="I173" s="23" t="s">
        <v>6534</v>
      </c>
      <c r="J173" s="23" t="s">
        <v>104</v>
      </c>
      <c r="K173" s="23">
        <v>100</v>
      </c>
      <c r="L173" s="23" t="s">
        <v>6535</v>
      </c>
      <c r="M173" s="58" t="str">
        <f>VLOOKUP(H173,银行退!H:L,5,FALSE)</f>
        <v>20170707</v>
      </c>
    </row>
    <row r="174" spans="1:13">
      <c r="A174" s="23" t="s">
        <v>101</v>
      </c>
      <c r="B174" s="23" t="s">
        <v>6487</v>
      </c>
      <c r="C174" s="23" t="s">
        <v>6536</v>
      </c>
      <c r="D174" s="23" t="s">
        <v>102</v>
      </c>
      <c r="E174" s="23" t="s">
        <v>103</v>
      </c>
      <c r="F174" s="23" t="s">
        <v>4065</v>
      </c>
      <c r="G174" s="23" t="s">
        <v>6537</v>
      </c>
      <c r="H174" s="49" t="str">
        <f t="shared" si="5"/>
        <v>6228930001149681557200</v>
      </c>
      <c r="I174" s="23" t="s">
        <v>6538</v>
      </c>
      <c r="J174" s="23" t="s">
        <v>104</v>
      </c>
      <c r="K174" s="23">
        <v>200</v>
      </c>
      <c r="L174" s="23" t="s">
        <v>105</v>
      </c>
      <c r="M174" s="58" t="str">
        <f>VLOOKUP(H174,银行退!H:L,5,FALSE)</f>
        <v>2017-07-18</v>
      </c>
    </row>
    <row r="175" spans="1:13">
      <c r="A175" s="23" t="s">
        <v>101</v>
      </c>
      <c r="B175" s="23" t="s">
        <v>6487</v>
      </c>
      <c r="C175" s="23" t="s">
        <v>6539</v>
      </c>
      <c r="D175" s="23" t="s">
        <v>102</v>
      </c>
      <c r="E175" s="23" t="s">
        <v>103</v>
      </c>
      <c r="F175" s="23" t="s">
        <v>4248</v>
      </c>
      <c r="G175" s="23" t="s">
        <v>6540</v>
      </c>
      <c r="H175" s="49" t="str">
        <f t="shared" si="5"/>
        <v>62179064000105658783408.1</v>
      </c>
      <c r="I175" s="23" t="s">
        <v>164</v>
      </c>
      <c r="J175" s="23" t="s">
        <v>104</v>
      </c>
      <c r="K175" s="23">
        <v>3408.1</v>
      </c>
      <c r="L175" s="23" t="s">
        <v>6369</v>
      </c>
      <c r="M175" s="58" t="str">
        <f>VLOOKUP(H175,银行退!H:L,5,FALSE)</f>
        <v>2017-07-19</v>
      </c>
    </row>
    <row r="176" spans="1:13">
      <c r="A176" s="23" t="s">
        <v>101</v>
      </c>
      <c r="B176" s="23" t="s">
        <v>6487</v>
      </c>
      <c r="C176" s="23" t="s">
        <v>6541</v>
      </c>
      <c r="D176" s="23" t="s">
        <v>102</v>
      </c>
      <c r="E176" s="23" t="s">
        <v>103</v>
      </c>
      <c r="F176" s="23" t="s">
        <v>4329</v>
      </c>
      <c r="G176" s="23" t="s">
        <v>6542</v>
      </c>
      <c r="H176" s="49" t="str">
        <f t="shared" si="5"/>
        <v>6259980004390892400</v>
      </c>
      <c r="I176" s="23" t="s">
        <v>110</v>
      </c>
      <c r="J176" s="23" t="s">
        <v>104</v>
      </c>
      <c r="K176" s="23">
        <v>400</v>
      </c>
      <c r="L176" s="23" t="s">
        <v>111</v>
      </c>
      <c r="M176" s="58" t="str">
        <f>VLOOKUP(H176,银行退!H:L,5,FALSE)</f>
        <v>2017-07-19</v>
      </c>
    </row>
    <row r="177" spans="1:13">
      <c r="A177" s="23" t="s">
        <v>101</v>
      </c>
      <c r="B177" s="23" t="s">
        <v>6487</v>
      </c>
      <c r="C177" s="23" t="s">
        <v>6543</v>
      </c>
      <c r="D177" s="23" t="s">
        <v>102</v>
      </c>
      <c r="E177" s="23" t="s">
        <v>103</v>
      </c>
      <c r="F177" s="23" t="s">
        <v>4329</v>
      </c>
      <c r="G177" s="23" t="s">
        <v>6542</v>
      </c>
      <c r="H177" s="49" t="str">
        <f t="shared" si="5"/>
        <v>62599800043908923178.53</v>
      </c>
      <c r="I177" s="23" t="s">
        <v>110</v>
      </c>
      <c r="J177" s="23" t="s">
        <v>104</v>
      </c>
      <c r="K177" s="23">
        <v>3178.53</v>
      </c>
      <c r="L177" s="23" t="s">
        <v>111</v>
      </c>
      <c r="M177" s="58" t="str">
        <f>VLOOKUP(H177,银行退!H:L,5,FALSE)</f>
        <v>2017-07-19</v>
      </c>
    </row>
    <row r="178" spans="1:13">
      <c r="A178" s="23" t="s">
        <v>101</v>
      </c>
      <c r="B178" s="23" t="s">
        <v>6544</v>
      </c>
      <c r="C178" s="23" t="s">
        <v>6545</v>
      </c>
      <c r="D178" s="23" t="s">
        <v>102</v>
      </c>
      <c r="E178" s="23" t="s">
        <v>103</v>
      </c>
      <c r="F178" s="23" t="s">
        <v>4446</v>
      </c>
      <c r="G178" s="23" t="s">
        <v>6546</v>
      </c>
      <c r="H178" s="49" t="str">
        <f t="shared" si="5"/>
        <v>6217003860036900320200</v>
      </c>
      <c r="I178" s="23" t="s">
        <v>112</v>
      </c>
      <c r="J178" s="23" t="s">
        <v>104</v>
      </c>
      <c r="K178" s="23">
        <v>200</v>
      </c>
      <c r="L178" s="23" t="s">
        <v>105</v>
      </c>
      <c r="M178" s="58" t="str">
        <f>VLOOKUP(H178,银行退!H:L,5,FALSE)</f>
        <v>2017-07-20</v>
      </c>
    </row>
    <row r="179" spans="1:13">
      <c r="A179" s="23" t="s">
        <v>101</v>
      </c>
      <c r="B179" s="23" t="s">
        <v>6544</v>
      </c>
      <c r="C179" s="23" t="s">
        <v>6547</v>
      </c>
      <c r="D179" s="23" t="s">
        <v>102</v>
      </c>
      <c r="E179" s="23" t="s">
        <v>103</v>
      </c>
      <c r="F179" s="23" t="s">
        <v>4470</v>
      </c>
      <c r="G179" s="23" t="s">
        <v>6548</v>
      </c>
      <c r="H179" s="49" t="str">
        <f t="shared" si="5"/>
        <v>62122625040011165491100.74</v>
      </c>
      <c r="I179" s="23" t="s">
        <v>109</v>
      </c>
      <c r="J179" s="23" t="s">
        <v>104</v>
      </c>
      <c r="K179" s="23">
        <v>1100.74</v>
      </c>
      <c r="L179" s="23" t="s">
        <v>105</v>
      </c>
      <c r="M179" s="58" t="str">
        <f>VLOOKUP(H179,银行退!H:L,5,FALSE)</f>
        <v>2017-07-20</v>
      </c>
    </row>
    <row r="180" spans="1:13">
      <c r="A180" s="23" t="s">
        <v>101</v>
      </c>
      <c r="B180" s="23" t="s">
        <v>6544</v>
      </c>
      <c r="C180" s="23" t="s">
        <v>6549</v>
      </c>
      <c r="D180" s="23" t="s">
        <v>102</v>
      </c>
      <c r="E180" s="23" t="s">
        <v>103</v>
      </c>
      <c r="F180" s="23" t="s">
        <v>4323</v>
      </c>
      <c r="G180" s="23" t="s">
        <v>6550</v>
      </c>
      <c r="H180" s="49" t="str">
        <f t="shared" si="5"/>
        <v>6217852700014250094500</v>
      </c>
      <c r="I180" s="23" t="s">
        <v>164</v>
      </c>
      <c r="J180" s="23" t="s">
        <v>104</v>
      </c>
      <c r="K180" s="23">
        <v>500</v>
      </c>
      <c r="L180" s="23" t="s">
        <v>215</v>
      </c>
      <c r="M180" s="58" t="str">
        <f>VLOOKUP(H180,银行退!H:L,5,FALSE)</f>
        <v>2017-07-19</v>
      </c>
    </row>
    <row r="181" spans="1:13">
      <c r="A181" s="23" t="s">
        <v>101</v>
      </c>
      <c r="B181" s="23" t="s">
        <v>6544</v>
      </c>
      <c r="C181" s="23" t="s">
        <v>6551</v>
      </c>
      <c r="D181" s="23" t="s">
        <v>102</v>
      </c>
      <c r="E181" s="23" t="s">
        <v>103</v>
      </c>
      <c r="F181" s="23" t="s">
        <v>196</v>
      </c>
      <c r="G181" s="23" t="s">
        <v>6552</v>
      </c>
      <c r="H181" s="49" t="str">
        <f t="shared" si="5"/>
        <v>6214663860342744235.8</v>
      </c>
      <c r="I181" s="23" t="s">
        <v>112</v>
      </c>
      <c r="J181" s="23" t="s">
        <v>104</v>
      </c>
      <c r="K181" s="23">
        <v>235.8</v>
      </c>
      <c r="L181" s="23" t="s">
        <v>105</v>
      </c>
      <c r="M181" s="58" t="str">
        <f>VLOOKUP(H181,银行退!H:L,5,FALSE)</f>
        <v>2017-07-19</v>
      </c>
    </row>
    <row r="182" spans="1:13">
      <c r="A182" s="23" t="s">
        <v>101</v>
      </c>
      <c r="B182" s="23" t="s">
        <v>6544</v>
      </c>
      <c r="C182" s="23" t="s">
        <v>6553</v>
      </c>
      <c r="D182" s="23" t="s">
        <v>102</v>
      </c>
      <c r="E182" s="23" t="s">
        <v>103</v>
      </c>
      <c r="F182" s="23" t="s">
        <v>4405</v>
      </c>
      <c r="G182" s="23" t="s">
        <v>6554</v>
      </c>
      <c r="H182" s="49" t="str">
        <f t="shared" si="5"/>
        <v>6227003860590336514412.38</v>
      </c>
      <c r="I182" s="23" t="s">
        <v>112</v>
      </c>
      <c r="J182" s="23" t="s">
        <v>104</v>
      </c>
      <c r="K182" s="23">
        <v>412.38</v>
      </c>
      <c r="L182" s="23" t="s">
        <v>105</v>
      </c>
      <c r="M182" s="58" t="str">
        <f>VLOOKUP(H182,银行退!H:L,5,FALSE)</f>
        <v>2017-07-19</v>
      </c>
    </row>
    <row r="183" spans="1:13">
      <c r="A183" s="23" t="s">
        <v>101</v>
      </c>
      <c r="B183" s="23" t="s">
        <v>6544</v>
      </c>
      <c r="C183" s="23" t="s">
        <v>6555</v>
      </c>
      <c r="D183" s="23" t="s">
        <v>102</v>
      </c>
      <c r="E183" s="23" t="s">
        <v>103</v>
      </c>
      <c r="F183" s="23" t="s">
        <v>4502</v>
      </c>
      <c r="G183" s="23" t="s">
        <v>6556</v>
      </c>
      <c r="H183" s="49" t="str">
        <f t="shared" si="5"/>
        <v>62284808686578953711605</v>
      </c>
      <c r="I183" s="23" t="s">
        <v>110</v>
      </c>
      <c r="J183" s="23" t="s">
        <v>104</v>
      </c>
      <c r="K183" s="23">
        <v>1605</v>
      </c>
      <c r="L183" s="23" t="s">
        <v>111</v>
      </c>
      <c r="M183" s="58" t="str">
        <f>VLOOKUP(H183,银行退!H:L,5,FALSE)</f>
        <v>2017-07-20</v>
      </c>
    </row>
    <row r="184" spans="1:13">
      <c r="A184" s="23" t="s">
        <v>101</v>
      </c>
      <c r="B184" s="23" t="s">
        <v>6544</v>
      </c>
      <c r="C184" s="23" t="s">
        <v>6557</v>
      </c>
      <c r="D184" s="23" t="s">
        <v>102</v>
      </c>
      <c r="E184" s="23" t="s">
        <v>103</v>
      </c>
      <c r="F184" s="23" t="s">
        <v>3356</v>
      </c>
      <c r="G184" s="23" t="s">
        <v>6558</v>
      </c>
      <c r="H184" s="49" t="str">
        <f t="shared" si="5"/>
        <v>6228483868587751873452.51</v>
      </c>
      <c r="I184" s="23" t="s">
        <v>110</v>
      </c>
      <c r="J184" s="23" t="s">
        <v>104</v>
      </c>
      <c r="K184" s="23">
        <v>452.51</v>
      </c>
      <c r="L184" s="23" t="s">
        <v>111</v>
      </c>
      <c r="M184" s="58" t="str">
        <f>VLOOKUP(H184,银行退!H:L,5,FALSE)</f>
        <v>2017-07-20</v>
      </c>
    </row>
    <row r="185" spans="1:13">
      <c r="A185" s="23" t="s">
        <v>101</v>
      </c>
      <c r="B185" s="23" t="s">
        <v>6544</v>
      </c>
      <c r="C185" s="23" t="s">
        <v>6559</v>
      </c>
      <c r="D185" s="23" t="s">
        <v>102</v>
      </c>
      <c r="E185" s="23" t="s">
        <v>103</v>
      </c>
      <c r="F185" s="23" t="s">
        <v>4464</v>
      </c>
      <c r="G185" s="23" t="s">
        <v>6560</v>
      </c>
      <c r="H185" s="49" t="str">
        <f t="shared" si="5"/>
        <v>62284808661876875651000</v>
      </c>
      <c r="I185" s="23" t="s">
        <v>110</v>
      </c>
      <c r="J185" s="23" t="s">
        <v>104</v>
      </c>
      <c r="K185" s="23">
        <v>1000</v>
      </c>
      <c r="L185" s="23" t="s">
        <v>111</v>
      </c>
      <c r="M185" s="58" t="str">
        <f>VLOOKUP(H185,银行退!H:L,5,FALSE)</f>
        <v>2017-07-20</v>
      </c>
    </row>
    <row r="186" spans="1:13">
      <c r="A186" s="23" t="s">
        <v>101</v>
      </c>
      <c r="B186" s="23" t="s">
        <v>6544</v>
      </c>
      <c r="C186" s="23" t="s">
        <v>6561</v>
      </c>
      <c r="D186" s="23" t="s">
        <v>102</v>
      </c>
      <c r="E186" s="23" t="s">
        <v>103</v>
      </c>
      <c r="F186" s="23" t="s">
        <v>4493</v>
      </c>
      <c r="G186" s="23" t="s">
        <v>6562</v>
      </c>
      <c r="H186" s="49" t="str">
        <f t="shared" si="5"/>
        <v>6222022409001777763521.4</v>
      </c>
      <c r="I186" s="23" t="s">
        <v>109</v>
      </c>
      <c r="J186" s="23" t="s">
        <v>104</v>
      </c>
      <c r="K186" s="23">
        <v>521.4</v>
      </c>
      <c r="L186" s="23" t="s">
        <v>105</v>
      </c>
      <c r="M186" s="58" t="str">
        <f>VLOOKUP(H186,银行退!H:L,5,FALSE)</f>
        <v>2017-07-20</v>
      </c>
    </row>
    <row r="187" spans="1:13">
      <c r="A187" s="23" t="s">
        <v>101</v>
      </c>
      <c r="B187" s="23" t="s">
        <v>6544</v>
      </c>
      <c r="C187" s="23" t="s">
        <v>6563</v>
      </c>
      <c r="D187" s="23" t="s">
        <v>102</v>
      </c>
      <c r="E187" s="23" t="s">
        <v>103</v>
      </c>
      <c r="F187" s="23" t="s">
        <v>4568</v>
      </c>
      <c r="G187" s="23" t="s">
        <v>6564</v>
      </c>
      <c r="H187" s="49" t="str">
        <f t="shared" si="5"/>
        <v>51495853564894101000</v>
      </c>
      <c r="I187" s="23" t="s">
        <v>164</v>
      </c>
      <c r="J187" s="23" t="s">
        <v>104</v>
      </c>
      <c r="K187" s="23">
        <v>1000</v>
      </c>
      <c r="L187" s="23" t="s">
        <v>6369</v>
      </c>
      <c r="M187" s="58" t="str">
        <f>VLOOKUP(H187,银行退!H:L,5,FALSE)</f>
        <v>2017-07-20</v>
      </c>
    </row>
    <row r="188" spans="1:13">
      <c r="A188" s="23" t="s">
        <v>101</v>
      </c>
      <c r="B188" s="23" t="s">
        <v>6544</v>
      </c>
      <c r="C188" s="23" t="s">
        <v>6565</v>
      </c>
      <c r="D188" s="23" t="s">
        <v>102</v>
      </c>
      <c r="E188" s="23" t="s">
        <v>103</v>
      </c>
      <c r="F188" s="23" t="s">
        <v>4568</v>
      </c>
      <c r="G188" s="23" t="s">
        <v>6564</v>
      </c>
      <c r="H188" s="49" t="str">
        <f t="shared" si="5"/>
        <v>51495853564894101000</v>
      </c>
      <c r="I188" s="23" t="s">
        <v>164</v>
      </c>
      <c r="J188" s="23" t="s">
        <v>104</v>
      </c>
      <c r="K188" s="23">
        <v>1000</v>
      </c>
      <c r="L188" s="23" t="s">
        <v>6369</v>
      </c>
      <c r="M188" s="58" t="str">
        <f>VLOOKUP(H188,银行退!H:L,5,FALSE)</f>
        <v>2017-07-20</v>
      </c>
    </row>
    <row r="189" spans="1:13">
      <c r="A189" s="23" t="s">
        <v>101</v>
      </c>
      <c r="B189" s="23" t="s">
        <v>6544</v>
      </c>
      <c r="C189" s="23" t="s">
        <v>6566</v>
      </c>
      <c r="D189" s="23" t="s">
        <v>102</v>
      </c>
      <c r="E189" s="23" t="s">
        <v>103</v>
      </c>
      <c r="F189" s="23" t="s">
        <v>4534</v>
      </c>
      <c r="G189" s="23" t="s">
        <v>6567</v>
      </c>
      <c r="H189" s="49" t="str">
        <f t="shared" si="5"/>
        <v>6212262505000827085294.5</v>
      </c>
      <c r="I189" s="23" t="s">
        <v>109</v>
      </c>
      <c r="J189" s="23" t="s">
        <v>104</v>
      </c>
      <c r="K189" s="23">
        <v>294.5</v>
      </c>
      <c r="L189" s="23" t="s">
        <v>105</v>
      </c>
      <c r="M189" s="58" t="str">
        <f>VLOOKUP(H189,银行退!H:L,5,FALSE)</f>
        <v>2017-07-20</v>
      </c>
    </row>
    <row r="190" spans="1:13">
      <c r="A190" s="23" t="s">
        <v>101</v>
      </c>
      <c r="B190" s="23" t="s">
        <v>6544</v>
      </c>
      <c r="C190" s="23" t="s">
        <v>6568</v>
      </c>
      <c r="D190" s="23" t="s">
        <v>102</v>
      </c>
      <c r="E190" s="23" t="s">
        <v>103</v>
      </c>
      <c r="F190" s="23" t="s">
        <v>4540</v>
      </c>
      <c r="G190" s="23" t="s">
        <v>6569</v>
      </c>
      <c r="H190" s="49" t="str">
        <f t="shared" si="5"/>
        <v>62101372837660491053</v>
      </c>
      <c r="I190" s="23" t="s">
        <v>6570</v>
      </c>
      <c r="J190" s="23" t="s">
        <v>104</v>
      </c>
      <c r="K190" s="23">
        <v>1053</v>
      </c>
      <c r="L190" s="23" t="s">
        <v>105</v>
      </c>
      <c r="M190" s="58" t="str">
        <f>VLOOKUP(H190,银行退!H:L,5,FALSE)</f>
        <v>2017-07-20</v>
      </c>
    </row>
    <row r="191" spans="1:13">
      <c r="A191" s="23" t="s">
        <v>101</v>
      </c>
      <c r="B191" s="23" t="s">
        <v>6544</v>
      </c>
      <c r="C191" s="23" t="s">
        <v>6571</v>
      </c>
      <c r="D191" s="23" t="s">
        <v>102</v>
      </c>
      <c r="E191" s="23" t="s">
        <v>103</v>
      </c>
      <c r="F191" s="23" t="s">
        <v>4641</v>
      </c>
      <c r="G191" s="23" t="s">
        <v>6572</v>
      </c>
      <c r="H191" s="49" t="str">
        <f t="shared" si="5"/>
        <v>6228480868678354275102.34</v>
      </c>
      <c r="I191" s="23" t="s">
        <v>110</v>
      </c>
      <c r="J191" s="23" t="s">
        <v>104</v>
      </c>
      <c r="K191" s="23">
        <v>102.34</v>
      </c>
      <c r="L191" s="23" t="s">
        <v>111</v>
      </c>
      <c r="M191" s="58" t="str">
        <f>VLOOKUP(H191,银行退!H:L,5,FALSE)</f>
        <v>2017-07-20</v>
      </c>
    </row>
    <row r="192" spans="1:13">
      <c r="A192" s="23" t="s">
        <v>101</v>
      </c>
      <c r="B192" s="23" t="s">
        <v>6544</v>
      </c>
      <c r="C192" s="23" t="s">
        <v>6573</v>
      </c>
      <c r="D192" s="23" t="s">
        <v>102</v>
      </c>
      <c r="E192" s="23" t="s">
        <v>103</v>
      </c>
      <c r="F192" s="23" t="s">
        <v>4601</v>
      </c>
      <c r="G192" s="23" t="s">
        <v>6574</v>
      </c>
      <c r="H192" s="49" t="str">
        <f t="shared" si="5"/>
        <v>6259611580112109318</v>
      </c>
      <c r="I192" s="23" t="s">
        <v>6441</v>
      </c>
      <c r="J192" s="23" t="s">
        <v>104</v>
      </c>
      <c r="K192" s="23">
        <v>318</v>
      </c>
      <c r="L192" s="23" t="s">
        <v>105</v>
      </c>
      <c r="M192" s="58" t="str">
        <f>VLOOKUP(H192,银行退!H:L,5,FALSE)</f>
        <v>2017-07-20</v>
      </c>
    </row>
    <row r="193" spans="1:13">
      <c r="A193" s="23" t="s">
        <v>101</v>
      </c>
      <c r="B193" s="23" t="s">
        <v>6544</v>
      </c>
      <c r="C193" s="23" t="s">
        <v>6575</v>
      </c>
      <c r="D193" s="23" t="s">
        <v>102</v>
      </c>
      <c r="E193" s="23" t="s">
        <v>103</v>
      </c>
      <c r="F193" s="23" t="s">
        <v>4679</v>
      </c>
      <c r="G193" s="23" t="s">
        <v>6576</v>
      </c>
      <c r="H193" s="49" t="str">
        <f t="shared" si="5"/>
        <v>6228480861176793714962.5</v>
      </c>
      <c r="I193" s="23" t="s">
        <v>110</v>
      </c>
      <c r="J193" s="23" t="s">
        <v>104</v>
      </c>
      <c r="K193" s="23">
        <v>962.5</v>
      </c>
      <c r="L193" s="23" t="s">
        <v>111</v>
      </c>
      <c r="M193" s="58" t="str">
        <f>VLOOKUP(H193,银行退!H:L,5,FALSE)</f>
        <v>2017-07-20</v>
      </c>
    </row>
    <row r="194" spans="1:13">
      <c r="A194" s="23" t="s">
        <v>101</v>
      </c>
      <c r="B194" s="23" t="s">
        <v>6577</v>
      </c>
      <c r="C194" s="23" t="s">
        <v>6578</v>
      </c>
      <c r="D194" s="23" t="s">
        <v>102</v>
      </c>
      <c r="E194" s="23" t="s">
        <v>103</v>
      </c>
      <c r="F194" s="23" t="s">
        <v>4685</v>
      </c>
      <c r="G194" s="23" t="s">
        <v>6579</v>
      </c>
      <c r="H194" s="49" t="str">
        <f t="shared" si="5"/>
        <v>622848086804278607951.7</v>
      </c>
      <c r="I194" s="23" t="s">
        <v>110</v>
      </c>
      <c r="J194" s="23" t="s">
        <v>104</v>
      </c>
      <c r="K194" s="23">
        <v>51.7</v>
      </c>
      <c r="L194" s="23" t="s">
        <v>111</v>
      </c>
      <c r="M194" s="58" t="str">
        <f>VLOOKUP(H194,银行退!H:L,5,FALSE)</f>
        <v>2017-07-20</v>
      </c>
    </row>
    <row r="195" spans="1:13">
      <c r="A195" s="23" t="s">
        <v>101</v>
      </c>
      <c r="B195" s="23" t="s">
        <v>6577</v>
      </c>
      <c r="C195" s="23" t="s">
        <v>6580</v>
      </c>
      <c r="D195" s="23" t="s">
        <v>102</v>
      </c>
      <c r="E195" s="23" t="s">
        <v>103</v>
      </c>
      <c r="F195" s="23" t="s">
        <v>4732</v>
      </c>
      <c r="G195" s="23" t="s">
        <v>6581</v>
      </c>
      <c r="H195" s="49" t="str">
        <f t="shared" si="5"/>
        <v>6231900000055409771167.62</v>
      </c>
      <c r="I195" s="23" t="s">
        <v>113</v>
      </c>
      <c r="J195" s="23" t="s">
        <v>104</v>
      </c>
      <c r="K195" s="23">
        <v>167.62</v>
      </c>
      <c r="L195" s="23" t="s">
        <v>213</v>
      </c>
      <c r="M195" s="58" t="str">
        <f>VLOOKUP(H195,银行退!H:L,5,FALSE)</f>
        <v>2017-07-20</v>
      </c>
    </row>
    <row r="196" spans="1:13">
      <c r="A196" s="23" t="s">
        <v>101</v>
      </c>
      <c r="B196" s="23" t="s">
        <v>6577</v>
      </c>
      <c r="C196" s="23" t="s">
        <v>6582</v>
      </c>
      <c r="D196" s="23" t="s">
        <v>102</v>
      </c>
      <c r="E196" s="23" t="s">
        <v>103</v>
      </c>
      <c r="F196" s="23" t="s">
        <v>4673</v>
      </c>
      <c r="G196" s="23" t="s">
        <v>6583</v>
      </c>
      <c r="H196" s="49" t="str">
        <f t="shared" si="5"/>
        <v>6236683860003338030800</v>
      </c>
      <c r="I196" s="23" t="s">
        <v>112</v>
      </c>
      <c r="J196" s="23" t="s">
        <v>104</v>
      </c>
      <c r="K196" s="23">
        <v>800</v>
      </c>
      <c r="L196" s="23" t="s">
        <v>105</v>
      </c>
      <c r="M196" s="58" t="str">
        <f>VLOOKUP(H196,银行退!H:L,5,FALSE)</f>
        <v>2017-07-20</v>
      </c>
    </row>
    <row r="197" spans="1:13">
      <c r="A197" s="23" t="s">
        <v>101</v>
      </c>
      <c r="B197" s="23" t="s">
        <v>6577</v>
      </c>
      <c r="C197" s="23" t="s">
        <v>6584</v>
      </c>
      <c r="D197" s="23" t="s">
        <v>102</v>
      </c>
      <c r="E197" s="23" t="s">
        <v>103</v>
      </c>
      <c r="F197" s="23" t="s">
        <v>4285</v>
      </c>
      <c r="G197" s="23" t="s">
        <v>6585</v>
      </c>
      <c r="H197" s="49" t="str">
        <f t="shared" si="5"/>
        <v>6225970052485646120</v>
      </c>
      <c r="I197" s="23" t="s">
        <v>109</v>
      </c>
      <c r="J197" s="23" t="s">
        <v>104</v>
      </c>
      <c r="K197" s="23">
        <v>120</v>
      </c>
      <c r="L197" s="23" t="s">
        <v>105</v>
      </c>
      <c r="M197" s="58" t="str">
        <f>VLOOKUP(H197,银行退!H:L,5,FALSE)</f>
        <v>2017-07-20</v>
      </c>
    </row>
    <row r="198" spans="1:13">
      <c r="A198" s="23" t="s">
        <v>101</v>
      </c>
      <c r="B198" s="23" t="s">
        <v>6577</v>
      </c>
      <c r="C198" s="23" t="s">
        <v>6586</v>
      </c>
      <c r="D198" s="23" t="s">
        <v>102</v>
      </c>
      <c r="E198" s="23" t="s">
        <v>103</v>
      </c>
      <c r="F198" s="23" t="s">
        <v>4454</v>
      </c>
      <c r="G198" s="23" t="s">
        <v>6587</v>
      </c>
      <c r="H198" s="49" t="str">
        <f t="shared" si="5"/>
        <v>6210178002030354832337.68</v>
      </c>
      <c r="I198" s="23" t="s">
        <v>113</v>
      </c>
      <c r="J198" s="23" t="s">
        <v>104</v>
      </c>
      <c r="K198" s="23">
        <v>337.68</v>
      </c>
      <c r="L198" s="23" t="s">
        <v>114</v>
      </c>
      <c r="M198" s="58" t="str">
        <f>VLOOKUP(H198,银行退!H:L,5,FALSE)</f>
        <v>2017-07-20</v>
      </c>
    </row>
    <row r="199" spans="1:13">
      <c r="A199" s="23" t="s">
        <v>101</v>
      </c>
      <c r="B199" s="23" t="s">
        <v>6577</v>
      </c>
      <c r="C199" s="23" t="s">
        <v>6588</v>
      </c>
      <c r="D199" s="23" t="s">
        <v>102</v>
      </c>
      <c r="E199" s="23" t="s">
        <v>103</v>
      </c>
      <c r="F199" s="23" t="s">
        <v>4690</v>
      </c>
      <c r="G199" s="23" t="s">
        <v>6589</v>
      </c>
      <c r="H199" s="49" t="str">
        <f t="shared" si="5"/>
        <v>6228483308594105474235</v>
      </c>
      <c r="I199" s="23" t="s">
        <v>110</v>
      </c>
      <c r="J199" s="23" t="s">
        <v>104</v>
      </c>
      <c r="K199" s="23">
        <v>235</v>
      </c>
      <c r="L199" s="23" t="s">
        <v>111</v>
      </c>
      <c r="M199" s="58" t="str">
        <f>VLOOKUP(H199,银行退!H:L,5,FALSE)</f>
        <v>2017-07-20</v>
      </c>
    </row>
    <row r="200" spans="1:13">
      <c r="A200" s="23" t="s">
        <v>101</v>
      </c>
      <c r="B200" s="23" t="s">
        <v>6577</v>
      </c>
      <c r="C200" s="23" t="s">
        <v>6590</v>
      </c>
      <c r="D200" s="23" t="s">
        <v>102</v>
      </c>
      <c r="E200" s="23" t="s">
        <v>103</v>
      </c>
      <c r="F200" s="23" t="s">
        <v>4696</v>
      </c>
      <c r="G200" s="23" t="s">
        <v>6591</v>
      </c>
      <c r="H200" s="49" t="str">
        <f t="shared" si="5"/>
        <v>6228483868217339370205</v>
      </c>
      <c r="I200" s="23" t="s">
        <v>110</v>
      </c>
      <c r="J200" s="23" t="s">
        <v>104</v>
      </c>
      <c r="K200" s="23">
        <v>205</v>
      </c>
      <c r="L200" s="23" t="s">
        <v>111</v>
      </c>
      <c r="M200" s="58" t="str">
        <f>VLOOKUP(H200,银行退!H:L,5,FALSE)</f>
        <v>2017-07-20</v>
      </c>
    </row>
    <row r="201" spans="1:13">
      <c r="A201" s="23" t="s">
        <v>101</v>
      </c>
      <c r="B201" s="23" t="s">
        <v>6577</v>
      </c>
      <c r="C201" s="23" t="s">
        <v>6592</v>
      </c>
      <c r="D201" s="23" t="s">
        <v>102</v>
      </c>
      <c r="E201" s="23" t="s">
        <v>103</v>
      </c>
      <c r="F201" s="49" t="s">
        <v>6626</v>
      </c>
      <c r="G201" s="23" t="s">
        <v>6593</v>
      </c>
      <c r="H201" s="49" t="str">
        <f t="shared" si="5"/>
        <v>6227003880060093486550</v>
      </c>
      <c r="I201" s="23" t="s">
        <v>112</v>
      </c>
      <c r="J201" s="23" t="s">
        <v>104</v>
      </c>
      <c r="K201" s="23">
        <v>550</v>
      </c>
      <c r="L201" s="23" t="s">
        <v>105</v>
      </c>
      <c r="M201" s="58" t="e">
        <f>VLOOKUP(H201,银行退!H:L,5,FALSE)</f>
        <v>#N/A</v>
      </c>
    </row>
    <row r="202" spans="1:13">
      <c r="A202" s="23" t="s">
        <v>101</v>
      </c>
      <c r="B202" s="23" t="s">
        <v>6577</v>
      </c>
      <c r="C202" s="23" t="s">
        <v>6594</v>
      </c>
      <c r="D202" s="23" t="s">
        <v>102</v>
      </c>
      <c r="E202" s="23" t="s">
        <v>103</v>
      </c>
      <c r="F202" s="49" t="s">
        <v>6627</v>
      </c>
      <c r="G202" s="23" t="s">
        <v>6595</v>
      </c>
      <c r="H202" s="49" t="str">
        <f t="shared" si="5"/>
        <v>6217977091000112369800</v>
      </c>
      <c r="I202" s="23" t="s">
        <v>115</v>
      </c>
      <c r="J202" s="23" t="s">
        <v>104</v>
      </c>
      <c r="K202" s="23">
        <v>800</v>
      </c>
      <c r="L202" s="23" t="s">
        <v>6596</v>
      </c>
      <c r="M202" s="58" t="e">
        <f>VLOOKUP(H202,银行退!H:L,5,FALSE)</f>
        <v>#N/A</v>
      </c>
    </row>
    <row r="203" spans="1:13">
      <c r="A203" s="23" t="s">
        <v>101</v>
      </c>
      <c r="B203" s="23" t="s">
        <v>6577</v>
      </c>
      <c r="C203" s="23" t="s">
        <v>6597</v>
      </c>
      <c r="D203" s="23" t="s">
        <v>102</v>
      </c>
      <c r="E203" s="23" t="s">
        <v>103</v>
      </c>
      <c r="F203" s="49" t="s">
        <v>6628</v>
      </c>
      <c r="G203" s="23" t="s">
        <v>6598</v>
      </c>
      <c r="H203" s="49" t="str">
        <f t="shared" si="5"/>
        <v>622848386860175057040</v>
      </c>
      <c r="I203" s="23" t="s">
        <v>110</v>
      </c>
      <c r="J203" s="23" t="s">
        <v>104</v>
      </c>
      <c r="K203" s="23">
        <v>40</v>
      </c>
      <c r="L203" s="23" t="s">
        <v>111</v>
      </c>
      <c r="M203" s="58" t="e">
        <f>VLOOKUP(H203,银行退!H:L,5,FALSE)</f>
        <v>#N/A</v>
      </c>
    </row>
    <row r="204" spans="1:13">
      <c r="A204" s="23" t="s">
        <v>101</v>
      </c>
      <c r="B204" s="23" t="s">
        <v>6577</v>
      </c>
      <c r="C204" s="23" t="s">
        <v>6599</v>
      </c>
      <c r="D204" s="23" t="s">
        <v>102</v>
      </c>
      <c r="E204" s="23" t="s">
        <v>103</v>
      </c>
      <c r="F204" s="49" t="s">
        <v>6629</v>
      </c>
      <c r="G204" s="23" t="s">
        <v>6600</v>
      </c>
      <c r="H204" s="49" t="str">
        <f t="shared" si="5"/>
        <v>623190000007619302410</v>
      </c>
      <c r="I204" s="23" t="s">
        <v>113</v>
      </c>
      <c r="J204" s="23" t="s">
        <v>104</v>
      </c>
      <c r="K204" s="23">
        <v>10</v>
      </c>
      <c r="L204" s="23" t="s">
        <v>114</v>
      </c>
      <c r="M204" s="58" t="e">
        <f>VLOOKUP(H204,银行退!H:L,5,FALSE)</f>
        <v>#N/A</v>
      </c>
    </row>
    <row r="205" spans="1:13">
      <c r="A205" s="23" t="s">
        <v>101</v>
      </c>
      <c r="B205" s="23" t="s">
        <v>6577</v>
      </c>
      <c r="C205" s="23" t="s">
        <v>6601</v>
      </c>
      <c r="D205" s="23" t="s">
        <v>102</v>
      </c>
      <c r="E205" s="23" t="s">
        <v>103</v>
      </c>
      <c r="F205" s="49" t="s">
        <v>6630</v>
      </c>
      <c r="G205" s="23" t="s">
        <v>6602</v>
      </c>
      <c r="H205" s="49" t="str">
        <f t="shared" si="5"/>
        <v>623058000001810241310</v>
      </c>
      <c r="I205" s="23" t="s">
        <v>108</v>
      </c>
      <c r="J205" s="23" t="s">
        <v>104</v>
      </c>
      <c r="K205" s="23">
        <v>10</v>
      </c>
      <c r="L205" s="23" t="s">
        <v>107</v>
      </c>
      <c r="M205" s="58" t="e">
        <f>VLOOKUP(H205,银行退!H:L,5,FALSE)</f>
        <v>#N/A</v>
      </c>
    </row>
    <row r="206" spans="1:13">
      <c r="A206" s="23" t="s">
        <v>101</v>
      </c>
      <c r="B206" s="23" t="s">
        <v>6577</v>
      </c>
      <c r="C206" s="23" t="s">
        <v>6603</v>
      </c>
      <c r="D206" s="23" t="s">
        <v>102</v>
      </c>
      <c r="E206" s="23" t="s">
        <v>103</v>
      </c>
      <c r="F206" s="49" t="s">
        <v>6631</v>
      </c>
      <c r="G206" s="23" t="s">
        <v>6604</v>
      </c>
      <c r="H206" s="49" t="str">
        <f t="shared" si="5"/>
        <v>6228480868243840378957.5</v>
      </c>
      <c r="I206" s="23" t="s">
        <v>110</v>
      </c>
      <c r="J206" s="23" t="s">
        <v>104</v>
      </c>
      <c r="K206" s="23">
        <v>957.5</v>
      </c>
      <c r="L206" s="23" t="s">
        <v>111</v>
      </c>
      <c r="M206" s="58" t="e">
        <f>VLOOKUP(H206,银行退!H:L,5,FALSE)</f>
        <v>#N/A</v>
      </c>
    </row>
    <row r="207" spans="1:13">
      <c r="A207" s="23" t="s">
        <v>101</v>
      </c>
      <c r="B207" s="23" t="s">
        <v>6577</v>
      </c>
      <c r="C207" s="23" t="s">
        <v>6605</v>
      </c>
      <c r="D207" s="23" t="s">
        <v>102</v>
      </c>
      <c r="E207" s="23" t="s">
        <v>103</v>
      </c>
      <c r="F207" s="49" t="s">
        <v>6632</v>
      </c>
      <c r="G207" s="23" t="s">
        <v>214</v>
      </c>
      <c r="H207" s="49" t="str">
        <f t="shared" si="5"/>
        <v>6282680010382898500</v>
      </c>
      <c r="I207" s="23" t="s">
        <v>110</v>
      </c>
      <c r="J207" s="23" t="s">
        <v>104</v>
      </c>
      <c r="K207" s="23">
        <v>500</v>
      </c>
      <c r="L207" s="23" t="s">
        <v>111</v>
      </c>
      <c r="M207" s="58" t="e">
        <f>VLOOKUP(H207,银行退!H:L,5,FALSE)</f>
        <v>#N/A</v>
      </c>
    </row>
    <row r="208" spans="1:13">
      <c r="A208" s="23" t="s">
        <v>101</v>
      </c>
      <c r="B208" s="23" t="s">
        <v>6577</v>
      </c>
      <c r="C208" s="23" t="s">
        <v>6606</v>
      </c>
      <c r="D208" s="23" t="s">
        <v>102</v>
      </c>
      <c r="E208" s="23" t="s">
        <v>103</v>
      </c>
      <c r="F208" s="49" t="s">
        <v>6633</v>
      </c>
      <c r="G208" s="23" t="s">
        <v>6607</v>
      </c>
      <c r="H208" s="49" t="str">
        <f t="shared" ref="H208:H214" si="6">F208&amp;K208</f>
        <v>6217007140006219233215.2</v>
      </c>
      <c r="I208" s="23" t="s">
        <v>112</v>
      </c>
      <c r="J208" s="23" t="s">
        <v>104</v>
      </c>
      <c r="K208" s="23">
        <v>215.2</v>
      </c>
      <c r="L208" s="23" t="s">
        <v>105</v>
      </c>
      <c r="M208" s="58" t="e">
        <f>VLOOKUP(H208,银行退!H:L,5,FALSE)</f>
        <v>#N/A</v>
      </c>
    </row>
    <row r="209" spans="1:13">
      <c r="A209" s="23" t="s">
        <v>101</v>
      </c>
      <c r="B209" s="23" t="s">
        <v>6577</v>
      </c>
      <c r="C209" s="23" t="s">
        <v>6608</v>
      </c>
      <c r="D209" s="23" t="s">
        <v>102</v>
      </c>
      <c r="E209" s="23" t="s">
        <v>103</v>
      </c>
      <c r="F209" s="23" t="s">
        <v>194</v>
      </c>
      <c r="G209" s="23" t="s">
        <v>214</v>
      </c>
      <c r="H209" s="49" t="str">
        <f t="shared" si="6"/>
        <v>6282680010382898200</v>
      </c>
      <c r="I209" s="23" t="s">
        <v>110</v>
      </c>
      <c r="J209" s="23" t="s">
        <v>104</v>
      </c>
      <c r="K209" s="23">
        <v>200</v>
      </c>
      <c r="L209" s="23" t="s">
        <v>111</v>
      </c>
      <c r="M209" s="58" t="e">
        <f>VLOOKUP(H209,银行退!H:L,5,FALSE)</f>
        <v>#N/A</v>
      </c>
    </row>
    <row r="210" spans="1:13">
      <c r="A210" s="23" t="s">
        <v>101</v>
      </c>
      <c r="B210" s="23" t="s">
        <v>6577</v>
      </c>
      <c r="C210" s="23" t="s">
        <v>6609</v>
      </c>
      <c r="D210" s="23" t="s">
        <v>102</v>
      </c>
      <c r="E210" s="23" t="s">
        <v>103</v>
      </c>
      <c r="F210" s="49" t="s">
        <v>6634</v>
      </c>
      <c r="G210" s="23" t="s">
        <v>6610</v>
      </c>
      <c r="H210" s="49" t="str">
        <f t="shared" si="6"/>
        <v>6223691100031164251.26</v>
      </c>
      <c r="I210" s="23" t="s">
        <v>113</v>
      </c>
      <c r="J210" s="23" t="s">
        <v>104</v>
      </c>
      <c r="K210" s="23">
        <v>251.26</v>
      </c>
      <c r="L210" s="23" t="s">
        <v>6611</v>
      </c>
      <c r="M210" s="58" t="e">
        <f>VLOOKUP(H210,银行退!H:L,5,FALSE)</f>
        <v>#N/A</v>
      </c>
    </row>
    <row r="211" spans="1:13">
      <c r="A211" s="23" t="s">
        <v>101</v>
      </c>
      <c r="B211" s="23" t="s">
        <v>6577</v>
      </c>
      <c r="C211" s="23" t="s">
        <v>6612</v>
      </c>
      <c r="D211" s="23" t="s">
        <v>102</v>
      </c>
      <c r="E211" s="23" t="s">
        <v>103</v>
      </c>
      <c r="F211" s="49" t="s">
        <v>6635</v>
      </c>
      <c r="G211" s="23" t="s">
        <v>6613</v>
      </c>
      <c r="H211" s="49" t="str">
        <f t="shared" si="6"/>
        <v>62172325050004987012148.05</v>
      </c>
      <c r="I211" s="23" t="s">
        <v>109</v>
      </c>
      <c r="J211" s="23" t="s">
        <v>104</v>
      </c>
      <c r="K211" s="23">
        <v>2148.0500000000002</v>
      </c>
      <c r="L211" s="23" t="s">
        <v>105</v>
      </c>
      <c r="M211" s="58" t="e">
        <f>VLOOKUP(H211,银行退!H:L,5,FALSE)</f>
        <v>#N/A</v>
      </c>
    </row>
    <row r="212" spans="1:13">
      <c r="A212" s="23" t="s">
        <v>101</v>
      </c>
      <c r="B212" s="23" t="s">
        <v>6577</v>
      </c>
      <c r="C212" s="23" t="s">
        <v>6614</v>
      </c>
      <c r="D212" s="23" t="s">
        <v>102</v>
      </c>
      <c r="E212" s="23" t="s">
        <v>103</v>
      </c>
      <c r="F212" s="49" t="s">
        <v>6636</v>
      </c>
      <c r="G212" s="23" t="s">
        <v>6615</v>
      </c>
      <c r="H212" s="49" t="str">
        <f t="shared" si="6"/>
        <v>622412006937894414.32</v>
      </c>
      <c r="I212" s="23" t="s">
        <v>6570</v>
      </c>
      <c r="J212" s="23" t="s">
        <v>104</v>
      </c>
      <c r="K212" s="23">
        <v>14.32</v>
      </c>
      <c r="L212" s="23" t="s">
        <v>105</v>
      </c>
      <c r="M212" s="58" t="e">
        <f>VLOOKUP(H212,银行退!H:L,5,FALSE)</f>
        <v>#N/A</v>
      </c>
    </row>
    <row r="213" spans="1:13">
      <c r="A213" s="23" t="s">
        <v>101</v>
      </c>
      <c r="B213" s="23" t="s">
        <v>6577</v>
      </c>
      <c r="C213" s="23" t="s">
        <v>6616</v>
      </c>
      <c r="D213" s="23" t="s">
        <v>102</v>
      </c>
      <c r="E213" s="23" t="s">
        <v>103</v>
      </c>
      <c r="F213" s="23" t="s">
        <v>6620</v>
      </c>
      <c r="G213" s="23" t="s">
        <v>6600</v>
      </c>
      <c r="H213" s="49" t="str">
        <f t="shared" si="6"/>
        <v>6231900000076193024500</v>
      </c>
      <c r="I213" s="23" t="s">
        <v>113</v>
      </c>
      <c r="J213" s="23" t="s">
        <v>104</v>
      </c>
      <c r="K213" s="23">
        <v>500</v>
      </c>
      <c r="L213" s="23" t="s">
        <v>6617</v>
      </c>
      <c r="M213" s="58" t="e">
        <f>VLOOKUP(H213,银行退!H:L,5,FALSE)</f>
        <v>#N/A</v>
      </c>
    </row>
    <row r="214" spans="1:13">
      <c r="A214" s="23" t="s">
        <v>101</v>
      </c>
      <c r="B214" s="23" t="s">
        <v>6577</v>
      </c>
      <c r="C214" s="23" t="s">
        <v>6618</v>
      </c>
      <c r="D214" s="23" t="s">
        <v>102</v>
      </c>
      <c r="E214" s="23" t="s">
        <v>103</v>
      </c>
      <c r="F214" s="49" t="s">
        <v>6637</v>
      </c>
      <c r="G214" s="23" t="s">
        <v>6619</v>
      </c>
      <c r="H214" s="49" t="str">
        <f t="shared" si="6"/>
        <v>621226250201074509214.88</v>
      </c>
      <c r="I214" s="23" t="s">
        <v>109</v>
      </c>
      <c r="J214" s="23" t="s">
        <v>104</v>
      </c>
      <c r="K214" s="23">
        <v>14.88</v>
      </c>
      <c r="L214" s="23" t="s">
        <v>105</v>
      </c>
      <c r="M214" s="58" t="e">
        <f>VLOOKUP(H214,银行退!H:L,5,FALSE)</f>
        <v>#N/A</v>
      </c>
    </row>
  </sheetData>
  <autoFilter ref="A1:N214"/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25"/>
  <sheetViews>
    <sheetView topLeftCell="B1" workbookViewId="0">
      <selection activeCell="C1" sqref="C1:C1048576"/>
    </sheetView>
  </sheetViews>
  <sheetFormatPr defaultRowHeight="13.5"/>
  <cols>
    <col min="1" max="1" width="13.875" bestFit="1" customWidth="1"/>
    <col min="2" max="2" width="21.125" customWidth="1"/>
    <col min="3" max="3" width="8.75" style="23" bestFit="1" customWidth="1"/>
    <col min="4" max="4" width="5.125" customWidth="1"/>
    <col min="5" max="5" width="22" style="23" customWidth="1"/>
    <col min="6" max="6" width="10.25" customWidth="1"/>
    <col min="8" max="8" width="21.625" bestFit="1" customWidth="1"/>
    <col min="9" max="9" width="9" bestFit="1" customWidth="1"/>
    <col min="10" max="10" width="11.625" bestFit="1" customWidth="1"/>
    <col min="11" max="11" width="29" customWidth="1"/>
  </cols>
  <sheetData>
    <row r="1" spans="1:12">
      <c r="A1" s="61" t="s">
        <v>119</v>
      </c>
      <c r="B1" s="61" t="s">
        <v>33</v>
      </c>
      <c r="C1" s="62" t="s">
        <v>120</v>
      </c>
      <c r="D1" s="61" t="s">
        <v>121</v>
      </c>
      <c r="E1" s="62" t="s">
        <v>122</v>
      </c>
      <c r="F1" s="61" t="s">
        <v>123</v>
      </c>
      <c r="G1" s="61" t="s">
        <v>6638</v>
      </c>
      <c r="H1" s="61" t="s">
        <v>6639</v>
      </c>
      <c r="I1" s="61" t="s">
        <v>124</v>
      </c>
      <c r="J1" s="61" t="s">
        <v>10553</v>
      </c>
      <c r="K1" s="61" t="s">
        <v>125</v>
      </c>
      <c r="L1" s="64" t="s">
        <v>10827</v>
      </c>
    </row>
    <row r="2" spans="1:12" hidden="1">
      <c r="A2" t="s">
        <v>7024</v>
      </c>
      <c r="B2" t="s">
        <v>7025</v>
      </c>
      <c r="C2" s="63">
        <v>832</v>
      </c>
      <c r="D2" s="59" t="s">
        <v>6642</v>
      </c>
      <c r="E2" s="49" t="s">
        <v>10829</v>
      </c>
      <c r="F2" t="s">
        <v>6643</v>
      </c>
      <c r="G2" t="s">
        <v>6644</v>
      </c>
      <c r="H2" s="23" t="str">
        <f>E2&amp;C2</f>
        <v>6253624010758801832</v>
      </c>
      <c r="I2" t="s">
        <v>6645</v>
      </c>
      <c r="J2" t="str">
        <f>LEFT(B2,10)</f>
        <v>2017-07-03</v>
      </c>
      <c r="K2" s="19" t="s">
        <v>10819</v>
      </c>
      <c r="L2" t="e">
        <f>VLOOKUP(H2,银行退!H:L,5,FALSE)</f>
        <v>#N/A</v>
      </c>
    </row>
    <row r="3" spans="1:12" hidden="1">
      <c r="A3" t="s">
        <v>7022</v>
      </c>
      <c r="B3" t="s">
        <v>7023</v>
      </c>
      <c r="C3" s="63">
        <v>400</v>
      </c>
      <c r="D3" s="59" t="s">
        <v>6642</v>
      </c>
      <c r="E3" s="23" t="s">
        <v>194</v>
      </c>
      <c r="F3" t="s">
        <v>6841</v>
      </c>
      <c r="G3" t="s">
        <v>6650</v>
      </c>
      <c r="H3" s="23" t="str">
        <f t="shared" ref="H3:H66" si="0">E3&amp;C3</f>
        <v>6282680010382898400</v>
      </c>
      <c r="I3" t="s">
        <v>6651</v>
      </c>
      <c r="J3" t="str">
        <f t="shared" ref="J3:J66" si="1">LEFT(B3,10)</f>
        <v>2017-07-03</v>
      </c>
      <c r="K3" t="s">
        <v>6665</v>
      </c>
      <c r="L3" t="str">
        <f>VLOOKUP(H3,银行退!H:L,5,FALSE)</f>
        <v>20170701</v>
      </c>
    </row>
    <row r="4" spans="1:12" hidden="1">
      <c r="A4" t="s">
        <v>7018</v>
      </c>
      <c r="B4" t="s">
        <v>7019</v>
      </c>
      <c r="C4" s="63">
        <v>430</v>
      </c>
      <c r="D4" s="59" t="s">
        <v>6642</v>
      </c>
      <c r="E4" s="23" t="s">
        <v>7020</v>
      </c>
      <c r="F4" t="s">
        <v>7021</v>
      </c>
      <c r="G4" t="s">
        <v>6650</v>
      </c>
      <c r="H4" s="23" t="str">
        <f t="shared" si="0"/>
        <v>6223691716946920430</v>
      </c>
      <c r="I4" t="s">
        <v>6651</v>
      </c>
      <c r="J4" t="str">
        <f t="shared" si="1"/>
        <v>2017-07-03</v>
      </c>
      <c r="K4" t="s">
        <v>6699</v>
      </c>
      <c r="L4" t="e">
        <f>VLOOKUP(H4,银行退!H:L,5,FALSE)</f>
        <v>#N/A</v>
      </c>
    </row>
    <row r="5" spans="1:12" hidden="1">
      <c r="A5" t="s">
        <v>7014</v>
      </c>
      <c r="B5" t="s">
        <v>7015</v>
      </c>
      <c r="C5" s="63">
        <v>5243</v>
      </c>
      <c r="D5" s="59" t="s">
        <v>6642</v>
      </c>
      <c r="E5" s="23" t="s">
        <v>7016</v>
      </c>
      <c r="F5" t="s">
        <v>7017</v>
      </c>
      <c r="G5" t="s">
        <v>6650</v>
      </c>
      <c r="H5" s="23" t="str">
        <f t="shared" si="0"/>
        <v>62319000001250630875243</v>
      </c>
      <c r="I5" t="s">
        <v>6651</v>
      </c>
      <c r="J5" t="str">
        <f t="shared" si="1"/>
        <v>2017-07-03</v>
      </c>
      <c r="K5" t="s">
        <v>6699</v>
      </c>
      <c r="L5" t="str">
        <f>VLOOKUP(H5,银行退!H:L,5,FALSE)</f>
        <v>20170701</v>
      </c>
    </row>
    <row r="6" spans="1:12" hidden="1">
      <c r="A6" t="s">
        <v>7010</v>
      </c>
      <c r="B6" t="s">
        <v>7011</v>
      </c>
      <c r="C6" s="63">
        <v>450</v>
      </c>
      <c r="D6" s="59" t="s">
        <v>6642</v>
      </c>
      <c r="E6" s="23" t="s">
        <v>7012</v>
      </c>
      <c r="F6" t="s">
        <v>7013</v>
      </c>
      <c r="G6" t="s">
        <v>6650</v>
      </c>
      <c r="H6" s="23" t="str">
        <f t="shared" si="0"/>
        <v>62230829003075383450</v>
      </c>
      <c r="I6" t="s">
        <v>6651</v>
      </c>
      <c r="J6" t="str">
        <f t="shared" si="1"/>
        <v>2017-07-03</v>
      </c>
      <c r="K6" t="s">
        <v>6644</v>
      </c>
      <c r="L6" t="str">
        <f>VLOOKUP(H6,银行退!H:L,5,FALSE)</f>
        <v>20170701</v>
      </c>
    </row>
    <row r="7" spans="1:12" hidden="1">
      <c r="A7" t="s">
        <v>7006</v>
      </c>
      <c r="B7" t="s">
        <v>7007</v>
      </c>
      <c r="C7" s="63">
        <v>866</v>
      </c>
      <c r="D7" s="59" t="s">
        <v>6642</v>
      </c>
      <c r="E7" s="23" t="s">
        <v>7008</v>
      </c>
      <c r="F7" t="s">
        <v>7009</v>
      </c>
      <c r="G7" t="s">
        <v>6650</v>
      </c>
      <c r="H7" s="23" t="str">
        <f t="shared" si="0"/>
        <v>6217003860015530015866</v>
      </c>
      <c r="I7" t="s">
        <v>6651</v>
      </c>
      <c r="J7" t="str">
        <f t="shared" si="1"/>
        <v>2017-07-03</v>
      </c>
      <c r="K7" t="s">
        <v>6644</v>
      </c>
      <c r="L7" t="str">
        <f>VLOOKUP(H7,银行退!H:L,5,FALSE)</f>
        <v>20170703</v>
      </c>
    </row>
    <row r="8" spans="1:12" hidden="1">
      <c r="A8" t="s">
        <v>7002</v>
      </c>
      <c r="B8" t="s">
        <v>7003</v>
      </c>
      <c r="C8" s="63">
        <v>271</v>
      </c>
      <c r="D8" s="59" t="s">
        <v>6642</v>
      </c>
      <c r="E8" s="23" t="s">
        <v>7004</v>
      </c>
      <c r="F8" t="s">
        <v>7005</v>
      </c>
      <c r="G8" t="s">
        <v>6650</v>
      </c>
      <c r="H8" s="23" t="str">
        <f t="shared" si="0"/>
        <v>6228480868012628079271</v>
      </c>
      <c r="I8" t="s">
        <v>6651</v>
      </c>
      <c r="J8" t="str">
        <f t="shared" si="1"/>
        <v>2017-07-03</v>
      </c>
      <c r="K8" t="s">
        <v>6665</v>
      </c>
      <c r="L8" t="str">
        <f>VLOOKUP(H8,银行退!H:L,5,FALSE)</f>
        <v>20170703</v>
      </c>
    </row>
    <row r="9" spans="1:12" hidden="1">
      <c r="A9" t="s">
        <v>6998</v>
      </c>
      <c r="B9" t="s">
        <v>6999</v>
      </c>
      <c r="C9" s="63">
        <v>4004</v>
      </c>
      <c r="D9" s="59" t="s">
        <v>6642</v>
      </c>
      <c r="E9" s="23" t="s">
        <v>7000</v>
      </c>
      <c r="F9" t="s">
        <v>7001</v>
      </c>
      <c r="G9" t="s">
        <v>6650</v>
      </c>
      <c r="H9" s="23" t="str">
        <f t="shared" si="0"/>
        <v>62319000000626821544004</v>
      </c>
      <c r="I9" t="s">
        <v>6651</v>
      </c>
      <c r="J9" t="str">
        <f t="shared" si="1"/>
        <v>2017-07-03</v>
      </c>
      <c r="K9" t="s">
        <v>6699</v>
      </c>
      <c r="L9" t="str">
        <f>VLOOKUP(H9,银行退!H:L,5,FALSE)</f>
        <v>20170703</v>
      </c>
    </row>
    <row r="10" spans="1:12" hidden="1">
      <c r="A10" t="s">
        <v>6993</v>
      </c>
      <c r="B10" t="s">
        <v>6994</v>
      </c>
      <c r="C10" s="63">
        <v>98</v>
      </c>
      <c r="D10" s="59" t="s">
        <v>6642</v>
      </c>
      <c r="E10" s="23" t="s">
        <v>6995</v>
      </c>
      <c r="F10" t="s">
        <v>6996</v>
      </c>
      <c r="G10" t="s">
        <v>6650</v>
      </c>
      <c r="H10" s="23" t="str">
        <f t="shared" si="0"/>
        <v>623190000000803190498</v>
      </c>
      <c r="I10" t="s">
        <v>6651</v>
      </c>
      <c r="J10" t="str">
        <f t="shared" si="1"/>
        <v>2017-07-03</v>
      </c>
      <c r="K10" t="s">
        <v>6997</v>
      </c>
      <c r="L10" t="str">
        <f>VLOOKUP(H10,银行退!H:L,5,FALSE)</f>
        <v>20170703</v>
      </c>
    </row>
    <row r="11" spans="1:12" hidden="1">
      <c r="A11" t="s">
        <v>6991</v>
      </c>
      <c r="B11" t="s">
        <v>6992</v>
      </c>
      <c r="C11" s="63">
        <v>59</v>
      </c>
      <c r="D11" s="59" t="s">
        <v>6642</v>
      </c>
      <c r="E11" s="23" t="s">
        <v>7030</v>
      </c>
      <c r="F11" t="s">
        <v>6736</v>
      </c>
      <c r="G11" t="s">
        <v>6644</v>
      </c>
      <c r="H11" s="23" t="str">
        <f t="shared" si="0"/>
        <v>622600995538800059</v>
      </c>
      <c r="I11" t="s">
        <v>6645</v>
      </c>
      <c r="J11" t="str">
        <f t="shared" si="1"/>
        <v>2017-07-03</v>
      </c>
      <c r="K11" t="s">
        <v>10554</v>
      </c>
      <c r="L11" t="str">
        <f>VLOOKUP(H11,银行退!H:L,5,FALSE)</f>
        <v>20170703</v>
      </c>
    </row>
    <row r="12" spans="1:12" hidden="1">
      <c r="A12" t="s">
        <v>6989</v>
      </c>
      <c r="B12" t="s">
        <v>6990</v>
      </c>
      <c r="C12" s="63">
        <v>68</v>
      </c>
      <c r="D12" s="59" t="s">
        <v>6642</v>
      </c>
      <c r="E12" s="23" t="s">
        <v>6983</v>
      </c>
      <c r="F12" t="s">
        <v>6984</v>
      </c>
      <c r="G12" t="s">
        <v>6650</v>
      </c>
      <c r="H12" s="23" t="str">
        <f t="shared" si="0"/>
        <v>404117010358969768</v>
      </c>
      <c r="I12" t="s">
        <v>6651</v>
      </c>
      <c r="J12" t="str">
        <f t="shared" si="1"/>
        <v>2017-07-03</v>
      </c>
      <c r="K12" t="s">
        <v>6665</v>
      </c>
      <c r="L12" t="str">
        <f>VLOOKUP(H12,银行退!H:L,5,FALSE)</f>
        <v>20170703</v>
      </c>
    </row>
    <row r="13" spans="1:12" hidden="1">
      <c r="A13" t="s">
        <v>6987</v>
      </c>
      <c r="B13" t="s">
        <v>6988</v>
      </c>
      <c r="C13" s="63">
        <v>500</v>
      </c>
      <c r="D13" s="59" t="s">
        <v>6642</v>
      </c>
      <c r="E13" s="23" t="s">
        <v>6979</v>
      </c>
      <c r="F13" t="s">
        <v>6980</v>
      </c>
      <c r="G13" t="s">
        <v>6650</v>
      </c>
      <c r="H13" s="23" t="str">
        <f t="shared" si="0"/>
        <v>6259960065744880500</v>
      </c>
      <c r="I13" t="s">
        <v>6651</v>
      </c>
      <c r="J13" t="str">
        <f t="shared" si="1"/>
        <v>2017-07-03</v>
      </c>
      <c r="K13" t="s">
        <v>6665</v>
      </c>
      <c r="L13" t="str">
        <f>VLOOKUP(H13,银行退!H:L,5,FALSE)</f>
        <v>20170703</v>
      </c>
    </row>
    <row r="14" spans="1:12" hidden="1">
      <c r="A14" t="s">
        <v>6985</v>
      </c>
      <c r="B14" t="s">
        <v>6986</v>
      </c>
      <c r="C14" s="63">
        <v>603</v>
      </c>
      <c r="D14" s="59" t="s">
        <v>6642</v>
      </c>
      <c r="E14" s="23" t="s">
        <v>6983</v>
      </c>
      <c r="F14" t="s">
        <v>6984</v>
      </c>
      <c r="G14" t="s">
        <v>6650</v>
      </c>
      <c r="H14" s="23" t="str">
        <f t="shared" si="0"/>
        <v>4041170103589697603</v>
      </c>
      <c r="I14" t="s">
        <v>6651</v>
      </c>
      <c r="J14" t="str">
        <f t="shared" si="1"/>
        <v>2017-07-03</v>
      </c>
      <c r="K14" t="s">
        <v>6665</v>
      </c>
      <c r="L14" t="str">
        <f>VLOOKUP(H14,银行退!H:L,5,FALSE)</f>
        <v>20170703</v>
      </c>
    </row>
    <row r="15" spans="1:12" hidden="1">
      <c r="A15" t="s">
        <v>6981</v>
      </c>
      <c r="B15" t="s">
        <v>6982</v>
      </c>
      <c r="C15" s="63">
        <v>10</v>
      </c>
      <c r="D15" s="59" t="s">
        <v>6642</v>
      </c>
      <c r="E15" s="23" t="s">
        <v>6983</v>
      </c>
      <c r="F15" t="s">
        <v>6984</v>
      </c>
      <c r="G15" t="s">
        <v>6650</v>
      </c>
      <c r="H15" s="23" t="str">
        <f t="shared" si="0"/>
        <v>404117010358969710</v>
      </c>
      <c r="I15" t="s">
        <v>6651</v>
      </c>
      <c r="J15" t="str">
        <f t="shared" si="1"/>
        <v>2017-07-03</v>
      </c>
      <c r="K15" t="s">
        <v>6665</v>
      </c>
      <c r="L15" t="str">
        <f>VLOOKUP(H15,银行退!H:L,5,FALSE)</f>
        <v>20170703</v>
      </c>
    </row>
    <row r="16" spans="1:12" hidden="1">
      <c r="A16" t="s">
        <v>6977</v>
      </c>
      <c r="B16" t="s">
        <v>6978</v>
      </c>
      <c r="C16" s="63">
        <v>100</v>
      </c>
      <c r="D16" s="59" t="s">
        <v>6642</v>
      </c>
      <c r="E16" s="23" t="s">
        <v>6979</v>
      </c>
      <c r="F16" t="s">
        <v>6980</v>
      </c>
      <c r="G16" t="s">
        <v>6650</v>
      </c>
      <c r="H16" s="23" t="str">
        <f t="shared" si="0"/>
        <v>6259960065744880100</v>
      </c>
      <c r="I16" t="s">
        <v>6651</v>
      </c>
      <c r="J16" t="str">
        <f t="shared" si="1"/>
        <v>2017-07-03</v>
      </c>
      <c r="K16" t="s">
        <v>6665</v>
      </c>
      <c r="L16" t="str">
        <f>VLOOKUP(H16,银行退!H:L,5,FALSE)</f>
        <v>20170703</v>
      </c>
    </row>
    <row r="17" spans="1:12" hidden="1">
      <c r="A17" t="s">
        <v>6972</v>
      </c>
      <c r="B17" t="s">
        <v>6973</v>
      </c>
      <c r="C17" s="63">
        <v>172</v>
      </c>
      <c r="D17" s="59" t="s">
        <v>6642</v>
      </c>
      <c r="E17" s="23" t="s">
        <v>6974</v>
      </c>
      <c r="F17" t="s">
        <v>6975</v>
      </c>
      <c r="G17" t="s">
        <v>6650</v>
      </c>
      <c r="H17" s="23" t="str">
        <f t="shared" si="0"/>
        <v>6223691520114764172</v>
      </c>
      <c r="I17" t="s">
        <v>6651</v>
      </c>
      <c r="J17" t="str">
        <f t="shared" si="1"/>
        <v>2017-07-03</v>
      </c>
      <c r="K17" t="s">
        <v>6976</v>
      </c>
      <c r="L17" t="str">
        <f>VLOOKUP(H17,银行退!H:L,5,FALSE)</f>
        <v>20170703</v>
      </c>
    </row>
    <row r="18" spans="1:12" hidden="1">
      <c r="A18" t="s">
        <v>6968</v>
      </c>
      <c r="B18" t="s">
        <v>6969</v>
      </c>
      <c r="C18" s="63">
        <v>1000</v>
      </c>
      <c r="D18" s="59" t="s">
        <v>6642</v>
      </c>
      <c r="E18" s="23" t="s">
        <v>6970</v>
      </c>
      <c r="F18" t="s">
        <v>6971</v>
      </c>
      <c r="G18" t="s">
        <v>6650</v>
      </c>
      <c r="H18" s="23" t="str">
        <f t="shared" si="0"/>
        <v>62284808686093577771000</v>
      </c>
      <c r="I18" t="s">
        <v>6651</v>
      </c>
      <c r="J18" t="str">
        <f t="shared" si="1"/>
        <v>2017-07-03</v>
      </c>
      <c r="K18" t="s">
        <v>6665</v>
      </c>
      <c r="L18" t="str">
        <f>VLOOKUP(H18,银行退!H:L,5,FALSE)</f>
        <v>20170703</v>
      </c>
    </row>
    <row r="19" spans="1:12" hidden="1">
      <c r="A19" t="s">
        <v>6964</v>
      </c>
      <c r="B19" t="s">
        <v>6965</v>
      </c>
      <c r="C19" s="63">
        <v>60</v>
      </c>
      <c r="D19" s="59" t="s">
        <v>6642</v>
      </c>
      <c r="E19" s="23" t="s">
        <v>6966</v>
      </c>
      <c r="F19" t="s">
        <v>6967</v>
      </c>
      <c r="G19" t="s">
        <v>6650</v>
      </c>
      <c r="H19" s="23" t="str">
        <f t="shared" si="0"/>
        <v>621799730004039818560</v>
      </c>
      <c r="I19" t="s">
        <v>6651</v>
      </c>
      <c r="J19" t="str">
        <f t="shared" si="1"/>
        <v>2017-07-03</v>
      </c>
      <c r="K19" t="s">
        <v>6691</v>
      </c>
      <c r="L19" t="str">
        <f>VLOOKUP(H19,银行退!H:L,5,FALSE)</f>
        <v>20170703</v>
      </c>
    </row>
    <row r="20" spans="1:12" hidden="1">
      <c r="A20" t="s">
        <v>6959</v>
      </c>
      <c r="B20" t="s">
        <v>6960</v>
      </c>
      <c r="C20" s="63">
        <v>396</v>
      </c>
      <c r="D20" s="59" t="s">
        <v>6642</v>
      </c>
      <c r="E20" s="23" t="s">
        <v>6961</v>
      </c>
      <c r="F20" t="s">
        <v>6962</v>
      </c>
      <c r="G20" t="s">
        <v>6650</v>
      </c>
      <c r="H20" s="23" t="str">
        <f t="shared" si="0"/>
        <v>6210178002018794884396</v>
      </c>
      <c r="I20" t="s">
        <v>6651</v>
      </c>
      <c r="J20" t="str">
        <f t="shared" si="1"/>
        <v>2017-07-04</v>
      </c>
      <c r="K20" t="s">
        <v>6963</v>
      </c>
      <c r="L20" t="str">
        <f>VLOOKUP(H20,银行退!H:L,5,FALSE)</f>
        <v>20170703</v>
      </c>
    </row>
    <row r="21" spans="1:12" hidden="1">
      <c r="A21" t="s">
        <v>6954</v>
      </c>
      <c r="B21" t="s">
        <v>6955</v>
      </c>
      <c r="C21" s="63">
        <v>533</v>
      </c>
      <c r="D21" s="59" t="s">
        <v>6642</v>
      </c>
      <c r="E21" s="23" t="s">
        <v>6956</v>
      </c>
      <c r="F21" t="s">
        <v>6957</v>
      </c>
      <c r="G21" t="s">
        <v>6650</v>
      </c>
      <c r="H21" s="23" t="str">
        <f t="shared" si="0"/>
        <v>6210178002000626318533</v>
      </c>
      <c r="I21" t="s">
        <v>6651</v>
      </c>
      <c r="J21" t="str">
        <f t="shared" si="1"/>
        <v>2017-07-04</v>
      </c>
      <c r="K21" t="s">
        <v>6958</v>
      </c>
      <c r="L21" t="str">
        <f>VLOOKUP(H21,银行退!H:L,5,FALSE)</f>
        <v>20170703</v>
      </c>
    </row>
    <row r="22" spans="1:12" hidden="1">
      <c r="A22" t="s">
        <v>6950</v>
      </c>
      <c r="B22" t="s">
        <v>6951</v>
      </c>
      <c r="C22" s="63">
        <v>1038</v>
      </c>
      <c r="D22" s="59" t="s">
        <v>6642</v>
      </c>
      <c r="E22" s="23" t="s">
        <v>6952</v>
      </c>
      <c r="F22" t="s">
        <v>6953</v>
      </c>
      <c r="G22" t="s">
        <v>6650</v>
      </c>
      <c r="H22" s="23" t="str">
        <f t="shared" si="0"/>
        <v>62284808608770443101038</v>
      </c>
      <c r="I22" t="s">
        <v>6651</v>
      </c>
      <c r="J22" t="str">
        <f t="shared" si="1"/>
        <v>2017-07-04</v>
      </c>
      <c r="K22" t="s">
        <v>6665</v>
      </c>
      <c r="L22" t="str">
        <f>VLOOKUP(H22,银行退!H:L,5,FALSE)</f>
        <v>20170704</v>
      </c>
    </row>
    <row r="23" spans="1:12" hidden="1">
      <c r="A23" t="s">
        <v>6946</v>
      </c>
      <c r="B23" t="s">
        <v>6947</v>
      </c>
      <c r="C23" s="63">
        <v>238</v>
      </c>
      <c r="D23" s="59" t="s">
        <v>6642</v>
      </c>
      <c r="E23" s="23" t="s">
        <v>6948</v>
      </c>
      <c r="F23" t="s">
        <v>6949</v>
      </c>
      <c r="G23" t="s">
        <v>6650</v>
      </c>
      <c r="H23" s="23" t="str">
        <f t="shared" si="0"/>
        <v>6217997020000781275238</v>
      </c>
      <c r="I23" t="s">
        <v>6651</v>
      </c>
      <c r="J23" t="str">
        <f t="shared" si="1"/>
        <v>2017-07-04</v>
      </c>
      <c r="K23" t="s">
        <v>6691</v>
      </c>
      <c r="L23" t="str">
        <f>VLOOKUP(H23,银行退!H:L,5,FALSE)</f>
        <v>20170704</v>
      </c>
    </row>
    <row r="24" spans="1:12" hidden="1">
      <c r="A24" t="s">
        <v>6943</v>
      </c>
      <c r="B24" t="s">
        <v>6944</v>
      </c>
      <c r="C24" s="63">
        <v>120</v>
      </c>
      <c r="D24" s="59" t="s">
        <v>6642</v>
      </c>
      <c r="E24" s="23" t="s">
        <v>6937</v>
      </c>
      <c r="F24" t="s">
        <v>6945</v>
      </c>
      <c r="G24" t="s">
        <v>6650</v>
      </c>
      <c r="H24" s="23" t="str">
        <f t="shared" si="0"/>
        <v>6221550878173537120</v>
      </c>
      <c r="I24" t="s">
        <v>6651</v>
      </c>
      <c r="J24" t="str">
        <f t="shared" si="1"/>
        <v>2017-07-04</v>
      </c>
      <c r="K24" t="s">
        <v>6685</v>
      </c>
      <c r="L24" t="str">
        <f>VLOOKUP(H24,银行退!H:L,5,FALSE)</f>
        <v>20170704</v>
      </c>
    </row>
    <row r="25" spans="1:12" hidden="1">
      <c r="A25" t="s">
        <v>6939</v>
      </c>
      <c r="B25" t="s">
        <v>6940</v>
      </c>
      <c r="C25" s="63">
        <v>322</v>
      </c>
      <c r="D25" s="59" t="s">
        <v>6642</v>
      </c>
      <c r="E25" s="23" t="s">
        <v>6941</v>
      </c>
      <c r="F25" t="s">
        <v>6942</v>
      </c>
      <c r="G25" t="s">
        <v>6650</v>
      </c>
      <c r="H25" s="23" t="str">
        <f t="shared" si="0"/>
        <v>6210178002017697690322</v>
      </c>
      <c r="I25" t="s">
        <v>6651</v>
      </c>
      <c r="J25" t="str">
        <f t="shared" si="1"/>
        <v>2017-07-04</v>
      </c>
      <c r="K25" t="s">
        <v>6699</v>
      </c>
      <c r="L25" t="str">
        <f>VLOOKUP(H25,银行退!H:L,5,FALSE)</f>
        <v>20170703</v>
      </c>
    </row>
    <row r="26" spans="1:12" hidden="1">
      <c r="A26" t="s">
        <v>6935</v>
      </c>
      <c r="B26" t="s">
        <v>6936</v>
      </c>
      <c r="C26" s="63">
        <v>120</v>
      </c>
      <c r="D26" s="59" t="s">
        <v>6642</v>
      </c>
      <c r="E26" s="23" t="s">
        <v>6937</v>
      </c>
      <c r="F26" t="s">
        <v>6938</v>
      </c>
      <c r="G26" t="s">
        <v>6650</v>
      </c>
      <c r="H26" s="23" t="str">
        <f t="shared" si="0"/>
        <v>6221550878173537120</v>
      </c>
      <c r="I26" t="s">
        <v>6651</v>
      </c>
      <c r="J26" t="str">
        <f t="shared" si="1"/>
        <v>2017-07-04</v>
      </c>
      <c r="K26" t="s">
        <v>6685</v>
      </c>
      <c r="L26" t="str">
        <f>VLOOKUP(H26,银行退!H:L,5,FALSE)</f>
        <v>20170704</v>
      </c>
    </row>
    <row r="27" spans="1:12" hidden="1">
      <c r="A27" t="s">
        <v>6933</v>
      </c>
      <c r="B27" t="s">
        <v>6934</v>
      </c>
      <c r="C27" s="63">
        <v>765</v>
      </c>
      <c r="D27" s="59" t="s">
        <v>6642</v>
      </c>
      <c r="E27" s="23" t="s">
        <v>7029</v>
      </c>
      <c r="F27" t="s">
        <v>6643</v>
      </c>
      <c r="G27" t="s">
        <v>6644</v>
      </c>
      <c r="H27" s="23" t="str">
        <f t="shared" si="0"/>
        <v>6283174240479210765</v>
      </c>
      <c r="I27" t="s">
        <v>6645</v>
      </c>
      <c r="J27" t="str">
        <f t="shared" si="1"/>
        <v>2017-07-04</v>
      </c>
      <c r="K27" s="19" t="s">
        <v>10820</v>
      </c>
      <c r="L27" t="str">
        <f>VLOOKUP(H27,银行退!H:L,5,FALSE)</f>
        <v>20170703</v>
      </c>
    </row>
    <row r="28" spans="1:12" hidden="1">
      <c r="A28" t="s">
        <v>6929</v>
      </c>
      <c r="B28" t="s">
        <v>6930</v>
      </c>
      <c r="C28" s="63">
        <v>131</v>
      </c>
      <c r="D28" s="59" t="s">
        <v>6642</v>
      </c>
      <c r="E28" s="23" t="s">
        <v>6931</v>
      </c>
      <c r="F28" t="s">
        <v>6932</v>
      </c>
      <c r="G28" t="s">
        <v>6650</v>
      </c>
      <c r="H28" s="23" t="str">
        <f t="shared" si="0"/>
        <v>6226388005044825131</v>
      </c>
      <c r="I28" t="s">
        <v>6651</v>
      </c>
      <c r="J28" t="str">
        <f t="shared" si="1"/>
        <v>2017-07-05</v>
      </c>
      <c r="K28" t="s">
        <v>6644</v>
      </c>
      <c r="L28" t="str">
        <f>VLOOKUP(H28,银行退!H:L,5,FALSE)</f>
        <v>20170704</v>
      </c>
    </row>
    <row r="29" spans="1:12" hidden="1">
      <c r="A29" t="s">
        <v>6924</v>
      </c>
      <c r="B29" t="s">
        <v>6925</v>
      </c>
      <c r="C29" s="63">
        <v>63</v>
      </c>
      <c r="D29" s="59" t="s">
        <v>6642</v>
      </c>
      <c r="E29" s="23" t="s">
        <v>6926</v>
      </c>
      <c r="F29" t="s">
        <v>6927</v>
      </c>
      <c r="G29" t="s">
        <v>6650</v>
      </c>
      <c r="H29" s="23" t="str">
        <f t="shared" si="0"/>
        <v>621790270000216201263</v>
      </c>
      <c r="I29" t="s">
        <v>6651</v>
      </c>
      <c r="J29" t="str">
        <f t="shared" si="1"/>
        <v>2017-07-05</v>
      </c>
      <c r="K29" t="s">
        <v>6928</v>
      </c>
      <c r="L29" t="str">
        <f>VLOOKUP(H29,银行退!H:L,5,FALSE)</f>
        <v>20170704</v>
      </c>
    </row>
    <row r="30" spans="1:12" hidden="1">
      <c r="A30" t="s">
        <v>6922</v>
      </c>
      <c r="B30" t="s">
        <v>6923</v>
      </c>
      <c r="C30" s="63">
        <v>700</v>
      </c>
      <c r="D30" s="59" t="s">
        <v>6642</v>
      </c>
      <c r="E30" s="23" t="s">
        <v>195</v>
      </c>
      <c r="F30" t="s">
        <v>180</v>
      </c>
      <c r="G30" t="s">
        <v>6650</v>
      </c>
      <c r="H30" s="23" t="str">
        <f t="shared" si="0"/>
        <v>6228481928591937579700</v>
      </c>
      <c r="I30" t="s">
        <v>6651</v>
      </c>
      <c r="J30" t="str">
        <f t="shared" si="1"/>
        <v>2017-07-05</v>
      </c>
      <c r="K30" t="s">
        <v>6665</v>
      </c>
      <c r="L30" t="str">
        <f>VLOOKUP(H30,银行退!H:L,5,FALSE)</f>
        <v>20170705</v>
      </c>
    </row>
    <row r="31" spans="1:12" hidden="1">
      <c r="A31" t="s">
        <v>6918</v>
      </c>
      <c r="B31" t="s">
        <v>6919</v>
      </c>
      <c r="C31" s="63">
        <v>43</v>
      </c>
      <c r="D31" s="59" t="s">
        <v>6642</v>
      </c>
      <c r="E31" s="23" t="s">
        <v>6920</v>
      </c>
      <c r="F31" t="s">
        <v>6921</v>
      </c>
      <c r="G31" t="s">
        <v>6650</v>
      </c>
      <c r="H31" s="23" t="str">
        <f t="shared" si="0"/>
        <v>623668386000505467643</v>
      </c>
      <c r="I31" t="s">
        <v>6651</v>
      </c>
      <c r="J31" t="str">
        <f t="shared" si="1"/>
        <v>2017-07-05</v>
      </c>
      <c r="K31" t="s">
        <v>6644</v>
      </c>
      <c r="L31" t="str">
        <f>VLOOKUP(H31,银行退!H:L,5,FALSE)</f>
        <v>20170705</v>
      </c>
    </row>
    <row r="32" spans="1:12" hidden="1">
      <c r="A32" t="s">
        <v>6914</v>
      </c>
      <c r="B32" t="s">
        <v>6915</v>
      </c>
      <c r="C32" s="63">
        <v>9</v>
      </c>
      <c r="D32" s="59" t="s">
        <v>6642</v>
      </c>
      <c r="E32" s="23" t="s">
        <v>6916</v>
      </c>
      <c r="F32" t="s">
        <v>6917</v>
      </c>
      <c r="G32" t="s">
        <v>6650</v>
      </c>
      <c r="H32" s="23" t="str">
        <f t="shared" si="0"/>
        <v>62170038600198911329</v>
      </c>
      <c r="I32" t="s">
        <v>6651</v>
      </c>
      <c r="J32" t="str">
        <f t="shared" si="1"/>
        <v>2017-07-05</v>
      </c>
      <c r="K32" t="s">
        <v>6644</v>
      </c>
      <c r="L32" t="str">
        <f>VLOOKUP(H32,银行退!H:L,5,FALSE)</f>
        <v>20170705</v>
      </c>
    </row>
    <row r="33" spans="1:12" hidden="1">
      <c r="A33" t="s">
        <v>6912</v>
      </c>
      <c r="B33" t="s">
        <v>6913</v>
      </c>
      <c r="C33" s="63">
        <v>401</v>
      </c>
      <c r="D33" s="59" t="s">
        <v>6642</v>
      </c>
      <c r="E33" s="23" t="s">
        <v>7028</v>
      </c>
      <c r="F33" t="s">
        <v>6643</v>
      </c>
      <c r="G33" t="s">
        <v>6644</v>
      </c>
      <c r="H33" s="23" t="str">
        <f t="shared" si="0"/>
        <v>6259656240548143401</v>
      </c>
      <c r="I33" t="s">
        <v>6645</v>
      </c>
      <c r="J33" t="str">
        <f t="shared" si="1"/>
        <v>2017-07-05</v>
      </c>
      <c r="K33" s="19" t="s">
        <v>10821</v>
      </c>
      <c r="L33" t="str">
        <f>VLOOKUP(H33,银行退!H:L,5,FALSE)</f>
        <v>20170704</v>
      </c>
    </row>
    <row r="34" spans="1:12" hidden="1">
      <c r="A34" t="s">
        <v>6908</v>
      </c>
      <c r="B34" t="s">
        <v>6909</v>
      </c>
      <c r="C34" s="63">
        <v>657</v>
      </c>
      <c r="D34" s="59" t="s">
        <v>6642</v>
      </c>
      <c r="E34" s="23" t="s">
        <v>6910</v>
      </c>
      <c r="F34" t="s">
        <v>6911</v>
      </c>
      <c r="G34" t="s">
        <v>6650</v>
      </c>
      <c r="H34" s="23" t="str">
        <f t="shared" si="0"/>
        <v>6217997300045028746657</v>
      </c>
      <c r="I34" t="s">
        <v>6651</v>
      </c>
      <c r="J34" t="str">
        <f t="shared" si="1"/>
        <v>2017-07-05</v>
      </c>
      <c r="K34" t="s">
        <v>6691</v>
      </c>
      <c r="L34" t="str">
        <f>VLOOKUP(H34,银行退!H:L,5,FALSE)</f>
        <v>20170705</v>
      </c>
    </row>
    <row r="35" spans="1:12" hidden="1">
      <c r="A35" t="s">
        <v>6904</v>
      </c>
      <c r="B35" t="s">
        <v>6905</v>
      </c>
      <c r="C35" s="63">
        <v>104</v>
      </c>
      <c r="D35" s="59" t="s">
        <v>6642</v>
      </c>
      <c r="E35" s="23" t="s">
        <v>6906</v>
      </c>
      <c r="F35" t="s">
        <v>6907</v>
      </c>
      <c r="G35" t="s">
        <v>6650</v>
      </c>
      <c r="H35" s="23" t="str">
        <f t="shared" si="0"/>
        <v>6228483861124236912104</v>
      </c>
      <c r="I35" t="s">
        <v>6651</v>
      </c>
      <c r="J35" t="str">
        <f t="shared" si="1"/>
        <v>2017-07-05</v>
      </c>
      <c r="K35" t="s">
        <v>6665</v>
      </c>
      <c r="L35" t="str">
        <f>VLOOKUP(H35,银行退!H:L,5,FALSE)</f>
        <v>20170705</v>
      </c>
    </row>
    <row r="36" spans="1:12" hidden="1">
      <c r="A36" t="s">
        <v>6900</v>
      </c>
      <c r="B36" t="s">
        <v>6901</v>
      </c>
      <c r="C36" s="63">
        <v>496</v>
      </c>
      <c r="D36" s="59" t="s">
        <v>6642</v>
      </c>
      <c r="E36" s="23" t="s">
        <v>6902</v>
      </c>
      <c r="F36" t="s">
        <v>6903</v>
      </c>
      <c r="G36" t="s">
        <v>6650</v>
      </c>
      <c r="H36" s="23" t="str">
        <f t="shared" si="0"/>
        <v>6259970010684677496</v>
      </c>
      <c r="I36" t="s">
        <v>6651</v>
      </c>
      <c r="J36" t="str">
        <f t="shared" si="1"/>
        <v>2017-07-05</v>
      </c>
      <c r="K36" t="s">
        <v>6665</v>
      </c>
      <c r="L36" t="str">
        <f>VLOOKUP(H36,银行退!H:L,5,FALSE)</f>
        <v>20170705</v>
      </c>
    </row>
    <row r="37" spans="1:12" hidden="1">
      <c r="A37" t="s">
        <v>6895</v>
      </c>
      <c r="B37" t="s">
        <v>6896</v>
      </c>
      <c r="C37" s="63">
        <v>459</v>
      </c>
      <c r="D37" s="59" t="s">
        <v>6642</v>
      </c>
      <c r="E37" s="23" t="s">
        <v>6897</v>
      </c>
      <c r="F37" t="s">
        <v>6898</v>
      </c>
      <c r="G37" t="s">
        <v>6650</v>
      </c>
      <c r="H37" s="23" t="str">
        <f t="shared" si="0"/>
        <v>6210178002012197837459</v>
      </c>
      <c r="I37" t="s">
        <v>6651</v>
      </c>
      <c r="J37" t="str">
        <f t="shared" si="1"/>
        <v>2017-07-05</v>
      </c>
      <c r="K37" t="s">
        <v>6899</v>
      </c>
      <c r="L37" t="str">
        <f>VLOOKUP(H37,银行退!H:L,5,FALSE)</f>
        <v>20170705</v>
      </c>
    </row>
    <row r="38" spans="1:12" hidden="1">
      <c r="A38" t="s">
        <v>6891</v>
      </c>
      <c r="B38" t="s">
        <v>6892</v>
      </c>
      <c r="C38" s="63">
        <v>250</v>
      </c>
      <c r="D38" s="59" t="s">
        <v>6642</v>
      </c>
      <c r="E38" s="23" t="s">
        <v>6893</v>
      </c>
      <c r="F38" t="s">
        <v>6894</v>
      </c>
      <c r="G38" t="s">
        <v>6650</v>
      </c>
      <c r="H38" s="23" t="str">
        <f t="shared" si="0"/>
        <v>6259960100423185250</v>
      </c>
      <c r="I38" t="s">
        <v>6651</v>
      </c>
      <c r="J38" t="str">
        <f t="shared" si="1"/>
        <v>2017-07-05</v>
      </c>
      <c r="K38" t="s">
        <v>6665</v>
      </c>
      <c r="L38" t="str">
        <f>VLOOKUP(H38,银行退!H:L,5,FALSE)</f>
        <v>20170705</v>
      </c>
    </row>
    <row r="39" spans="1:12" hidden="1">
      <c r="A39" t="s">
        <v>6887</v>
      </c>
      <c r="B39" t="s">
        <v>6888</v>
      </c>
      <c r="C39" s="63">
        <v>729</v>
      </c>
      <c r="D39" s="59" t="s">
        <v>6642</v>
      </c>
      <c r="E39" s="23" t="s">
        <v>6889</v>
      </c>
      <c r="F39" t="s">
        <v>6890</v>
      </c>
      <c r="G39" t="s">
        <v>6650</v>
      </c>
      <c r="H39" s="23" t="str">
        <f t="shared" si="0"/>
        <v>6217232505000705337729</v>
      </c>
      <c r="I39" t="s">
        <v>6651</v>
      </c>
      <c r="J39" t="str">
        <f t="shared" si="1"/>
        <v>2017-07-05</v>
      </c>
      <c r="K39" t="s">
        <v>6644</v>
      </c>
      <c r="L39" t="str">
        <f>VLOOKUP(H39,银行退!H:L,5,FALSE)</f>
        <v>20170705</v>
      </c>
    </row>
    <row r="40" spans="1:12" hidden="1">
      <c r="A40" t="s">
        <v>6883</v>
      </c>
      <c r="B40" t="s">
        <v>6884</v>
      </c>
      <c r="C40" s="63">
        <v>649</v>
      </c>
      <c r="D40" s="59" t="s">
        <v>6642</v>
      </c>
      <c r="E40" s="23" t="s">
        <v>6885</v>
      </c>
      <c r="F40" t="s">
        <v>6886</v>
      </c>
      <c r="G40" t="s">
        <v>6650</v>
      </c>
      <c r="H40" s="23" t="str">
        <f t="shared" si="0"/>
        <v>6226381002146156649</v>
      </c>
      <c r="I40" t="s">
        <v>6651</v>
      </c>
      <c r="J40" t="str">
        <f t="shared" si="1"/>
        <v>2017-07-05</v>
      </c>
      <c r="K40" t="s">
        <v>6644</v>
      </c>
      <c r="L40" t="str">
        <f>VLOOKUP(H40,银行退!H:L,5,FALSE)</f>
        <v>20170704</v>
      </c>
    </row>
    <row r="41" spans="1:12" hidden="1">
      <c r="A41" t="s">
        <v>6879</v>
      </c>
      <c r="B41" t="s">
        <v>6880</v>
      </c>
      <c r="C41" s="63">
        <v>371</v>
      </c>
      <c r="D41" s="59" t="s">
        <v>6642</v>
      </c>
      <c r="E41" s="23" t="s">
        <v>6881</v>
      </c>
      <c r="F41" t="s">
        <v>181</v>
      </c>
      <c r="G41" t="s">
        <v>6650</v>
      </c>
      <c r="H41" s="23" t="str">
        <f t="shared" si="0"/>
        <v>6224690037529109371</v>
      </c>
      <c r="I41" t="s">
        <v>6651</v>
      </c>
      <c r="J41" t="str">
        <f t="shared" si="1"/>
        <v>2017-07-05</v>
      </c>
      <c r="K41" t="s">
        <v>6882</v>
      </c>
      <c r="L41" t="str">
        <f>VLOOKUP(H41,银行退!H:L,5,FALSE)</f>
        <v>20170705</v>
      </c>
    </row>
    <row r="42" spans="1:12" hidden="1">
      <c r="A42" t="s">
        <v>6875</v>
      </c>
      <c r="B42" t="s">
        <v>6876</v>
      </c>
      <c r="C42" s="63">
        <v>527</v>
      </c>
      <c r="D42" s="59" t="s">
        <v>6642</v>
      </c>
      <c r="E42" s="23" t="s">
        <v>6877</v>
      </c>
      <c r="F42" t="s">
        <v>6878</v>
      </c>
      <c r="G42" t="s">
        <v>6650</v>
      </c>
      <c r="H42" s="23" t="str">
        <f t="shared" si="0"/>
        <v>6228463340007554117527</v>
      </c>
      <c r="I42" t="s">
        <v>6651</v>
      </c>
      <c r="J42" t="str">
        <f t="shared" si="1"/>
        <v>2017-07-05</v>
      </c>
      <c r="K42" t="s">
        <v>6665</v>
      </c>
      <c r="L42" t="str">
        <f>VLOOKUP(H42,银行退!H:L,5,FALSE)</f>
        <v>20170705</v>
      </c>
    </row>
    <row r="43" spans="1:12" hidden="1">
      <c r="A43" t="s">
        <v>6871</v>
      </c>
      <c r="B43" t="s">
        <v>6872</v>
      </c>
      <c r="C43" s="63">
        <v>9</v>
      </c>
      <c r="D43" s="59" t="s">
        <v>6642</v>
      </c>
      <c r="E43" s="23" t="s">
        <v>6873</v>
      </c>
      <c r="F43" t="s">
        <v>6874</v>
      </c>
      <c r="G43" t="s">
        <v>6650</v>
      </c>
      <c r="H43" s="23" t="str">
        <f t="shared" si="0"/>
        <v>62122625020244337439</v>
      </c>
      <c r="I43" t="s">
        <v>6651</v>
      </c>
      <c r="J43" t="str">
        <f t="shared" si="1"/>
        <v>2017-07-06</v>
      </c>
      <c r="K43" t="s">
        <v>6644</v>
      </c>
      <c r="L43" t="str">
        <f>VLOOKUP(H43,银行退!H:L,5,FALSE)</f>
        <v>20170705</v>
      </c>
    </row>
    <row r="44" spans="1:12" hidden="1">
      <c r="A44" t="s">
        <v>6866</v>
      </c>
      <c r="B44" t="s">
        <v>6867</v>
      </c>
      <c r="C44" s="63">
        <v>64</v>
      </c>
      <c r="D44" s="59" t="s">
        <v>6642</v>
      </c>
      <c r="E44" s="23" t="s">
        <v>6868</v>
      </c>
      <c r="F44" t="s">
        <v>6869</v>
      </c>
      <c r="G44" t="s">
        <v>6650</v>
      </c>
      <c r="H44" s="23" t="str">
        <f t="shared" si="0"/>
        <v>623190000009439160064</v>
      </c>
      <c r="I44" t="s">
        <v>6651</v>
      </c>
      <c r="J44" t="str">
        <f t="shared" si="1"/>
        <v>2017-07-06</v>
      </c>
      <c r="K44" t="s">
        <v>6870</v>
      </c>
      <c r="L44" t="str">
        <f>VLOOKUP(H44,银行退!H:L,5,FALSE)</f>
        <v>20170705</v>
      </c>
    </row>
    <row r="45" spans="1:12" hidden="1">
      <c r="A45" t="s">
        <v>6862</v>
      </c>
      <c r="B45" t="s">
        <v>6863</v>
      </c>
      <c r="C45" s="63">
        <v>602</v>
      </c>
      <c r="D45" s="59" t="s">
        <v>6642</v>
      </c>
      <c r="E45" s="23" t="s">
        <v>6864</v>
      </c>
      <c r="F45" t="s">
        <v>6865</v>
      </c>
      <c r="G45" t="s">
        <v>6650</v>
      </c>
      <c r="H45" s="23" t="str">
        <f t="shared" si="0"/>
        <v>6223691725174423602</v>
      </c>
      <c r="I45" t="s">
        <v>6651</v>
      </c>
      <c r="J45" t="str">
        <f t="shared" si="1"/>
        <v>2017-07-06</v>
      </c>
      <c r="K45" t="s">
        <v>6699</v>
      </c>
      <c r="L45" t="str">
        <f>VLOOKUP(H45,银行退!H:L,5,FALSE)</f>
        <v>20170705</v>
      </c>
    </row>
    <row r="46" spans="1:12" hidden="1">
      <c r="A46" t="s">
        <v>6858</v>
      </c>
      <c r="B46" t="s">
        <v>6859</v>
      </c>
      <c r="C46" s="63">
        <v>56</v>
      </c>
      <c r="D46" s="59" t="s">
        <v>6642</v>
      </c>
      <c r="E46" s="23" t="s">
        <v>6860</v>
      </c>
      <c r="F46" t="s">
        <v>6861</v>
      </c>
      <c r="G46" t="s">
        <v>6650</v>
      </c>
      <c r="H46" s="23" t="str">
        <f t="shared" si="0"/>
        <v>622848086865941167256</v>
      </c>
      <c r="I46" t="s">
        <v>6651</v>
      </c>
      <c r="J46" t="str">
        <f t="shared" si="1"/>
        <v>2017-07-06</v>
      </c>
      <c r="K46" t="s">
        <v>6665</v>
      </c>
      <c r="L46" t="str">
        <f>VLOOKUP(H46,银行退!H:L,5,FALSE)</f>
        <v>20170706</v>
      </c>
    </row>
    <row r="47" spans="1:12" hidden="1">
      <c r="A47" t="s">
        <v>6854</v>
      </c>
      <c r="B47" t="s">
        <v>6855</v>
      </c>
      <c r="C47" s="63">
        <v>180</v>
      </c>
      <c r="D47" s="59" t="s">
        <v>6642</v>
      </c>
      <c r="E47" s="23" t="s">
        <v>6856</v>
      </c>
      <c r="F47" t="s">
        <v>6857</v>
      </c>
      <c r="G47" t="s">
        <v>6650</v>
      </c>
      <c r="H47" s="23" t="str">
        <f t="shared" si="0"/>
        <v>6228481198598845577180</v>
      </c>
      <c r="I47" t="s">
        <v>6651</v>
      </c>
      <c r="J47" t="str">
        <f t="shared" si="1"/>
        <v>2017-07-06</v>
      </c>
      <c r="K47" t="s">
        <v>6665</v>
      </c>
      <c r="L47" t="str">
        <f>VLOOKUP(H47,银行退!H:L,5,FALSE)</f>
        <v>20170706</v>
      </c>
    </row>
    <row r="48" spans="1:12" hidden="1">
      <c r="A48" t="s">
        <v>6850</v>
      </c>
      <c r="B48" t="s">
        <v>6851</v>
      </c>
      <c r="C48" s="63">
        <v>93</v>
      </c>
      <c r="D48" s="59" t="s">
        <v>6642</v>
      </c>
      <c r="E48" s="23" t="s">
        <v>6852</v>
      </c>
      <c r="F48" t="s">
        <v>6853</v>
      </c>
      <c r="G48" t="s">
        <v>6650</v>
      </c>
      <c r="H48" s="23" t="str">
        <f t="shared" si="0"/>
        <v>621799707100367070093</v>
      </c>
      <c r="I48" t="s">
        <v>6651</v>
      </c>
      <c r="J48" t="str">
        <f t="shared" si="1"/>
        <v>2017-07-06</v>
      </c>
      <c r="K48" t="s">
        <v>6691</v>
      </c>
      <c r="L48" t="str">
        <f>VLOOKUP(H48,银行退!H:L,5,FALSE)</f>
        <v>20170706</v>
      </c>
    </row>
    <row r="49" spans="1:12" hidden="1">
      <c r="A49" t="s">
        <v>6846</v>
      </c>
      <c r="B49" t="s">
        <v>6847</v>
      </c>
      <c r="C49" s="63">
        <v>349</v>
      </c>
      <c r="D49" s="59" t="s">
        <v>6642</v>
      </c>
      <c r="E49" s="23" t="s">
        <v>6848</v>
      </c>
      <c r="F49" t="s">
        <v>6849</v>
      </c>
      <c r="G49" t="s">
        <v>6650</v>
      </c>
      <c r="H49" s="23" t="str">
        <f t="shared" si="0"/>
        <v>6217003860009539030349</v>
      </c>
      <c r="I49" t="s">
        <v>6651</v>
      </c>
      <c r="J49" t="str">
        <f t="shared" si="1"/>
        <v>2017-07-06</v>
      </c>
      <c r="K49" t="s">
        <v>6644</v>
      </c>
      <c r="L49" t="str">
        <f>VLOOKUP(H49,银行退!H:L,5,FALSE)</f>
        <v>20170706</v>
      </c>
    </row>
    <row r="50" spans="1:12" hidden="1">
      <c r="A50" t="s">
        <v>6842</v>
      </c>
      <c r="B50" t="s">
        <v>6843</v>
      </c>
      <c r="C50" s="63">
        <v>17</v>
      </c>
      <c r="D50" s="59" t="s">
        <v>6642</v>
      </c>
      <c r="E50" s="23" t="s">
        <v>6844</v>
      </c>
      <c r="F50" t="s">
        <v>6845</v>
      </c>
      <c r="G50" t="s">
        <v>6650</v>
      </c>
      <c r="H50" s="23" t="str">
        <f t="shared" si="0"/>
        <v>621799730002354306217</v>
      </c>
      <c r="I50" t="s">
        <v>6651</v>
      </c>
      <c r="J50" t="str">
        <f t="shared" si="1"/>
        <v>2017-07-06</v>
      </c>
      <c r="K50" t="s">
        <v>6691</v>
      </c>
      <c r="L50" t="str">
        <f>VLOOKUP(H50,银行退!H:L,5,FALSE)</f>
        <v>20170706</v>
      </c>
    </row>
    <row r="51" spans="1:12" hidden="1">
      <c r="A51" t="s">
        <v>6839</v>
      </c>
      <c r="B51" t="s">
        <v>6840</v>
      </c>
      <c r="C51" s="63">
        <v>10</v>
      </c>
      <c r="D51" s="59" t="s">
        <v>6642</v>
      </c>
      <c r="E51" s="23" t="s">
        <v>194</v>
      </c>
      <c r="F51" t="s">
        <v>6841</v>
      </c>
      <c r="G51" t="s">
        <v>6650</v>
      </c>
      <c r="H51" s="23" t="str">
        <f t="shared" si="0"/>
        <v>628268001038289810</v>
      </c>
      <c r="I51" t="s">
        <v>6651</v>
      </c>
      <c r="J51" t="str">
        <f t="shared" si="1"/>
        <v>2017-07-06</v>
      </c>
      <c r="K51" t="s">
        <v>6665</v>
      </c>
      <c r="L51" t="str">
        <f>VLOOKUP(H51,银行退!H:L,5,FALSE)</f>
        <v>20170706</v>
      </c>
    </row>
    <row r="52" spans="1:12" hidden="1">
      <c r="A52" t="s">
        <v>6835</v>
      </c>
      <c r="B52" t="s">
        <v>6836</v>
      </c>
      <c r="C52" s="63">
        <v>616</v>
      </c>
      <c r="D52" s="59" t="s">
        <v>6642</v>
      </c>
      <c r="E52" s="23" t="s">
        <v>6837</v>
      </c>
      <c r="F52" t="s">
        <v>6838</v>
      </c>
      <c r="G52" t="s">
        <v>6650</v>
      </c>
      <c r="H52" s="23" t="str">
        <f t="shared" si="0"/>
        <v>6259960065245391616</v>
      </c>
      <c r="I52" t="s">
        <v>6651</v>
      </c>
      <c r="J52" t="str">
        <f t="shared" si="1"/>
        <v>2017-07-06</v>
      </c>
      <c r="K52" t="s">
        <v>6665</v>
      </c>
      <c r="L52" t="str">
        <f>VLOOKUP(H52,银行退!H:L,5,FALSE)</f>
        <v>20170706</v>
      </c>
    </row>
    <row r="53" spans="1:12" hidden="1">
      <c r="A53" t="s">
        <v>6831</v>
      </c>
      <c r="B53" t="s">
        <v>6832</v>
      </c>
      <c r="C53" s="63">
        <v>740</v>
      </c>
      <c r="D53" s="59" t="s">
        <v>6642</v>
      </c>
      <c r="E53" s="23" t="s">
        <v>6833</v>
      </c>
      <c r="F53" t="s">
        <v>6834</v>
      </c>
      <c r="G53" t="s">
        <v>6650</v>
      </c>
      <c r="H53" s="23" t="str">
        <f t="shared" si="0"/>
        <v>6221550466836313740</v>
      </c>
      <c r="I53" t="s">
        <v>6651</v>
      </c>
      <c r="J53" t="str">
        <f t="shared" si="1"/>
        <v>2017-07-06</v>
      </c>
      <c r="K53" t="s">
        <v>6685</v>
      </c>
      <c r="L53" t="str">
        <f>VLOOKUP(H53,银行退!H:L,5,FALSE)</f>
        <v>20170706</v>
      </c>
    </row>
    <row r="54" spans="1:12" hidden="1">
      <c r="A54" t="s">
        <v>6827</v>
      </c>
      <c r="B54" t="s">
        <v>6828</v>
      </c>
      <c r="C54" s="63">
        <v>494</v>
      </c>
      <c r="D54" s="59" t="s">
        <v>6642</v>
      </c>
      <c r="E54" s="23" t="s">
        <v>6829</v>
      </c>
      <c r="F54" t="s">
        <v>6830</v>
      </c>
      <c r="G54" t="s">
        <v>6650</v>
      </c>
      <c r="H54" s="23" t="str">
        <f t="shared" si="0"/>
        <v>6221887300043338845494</v>
      </c>
      <c r="I54" t="s">
        <v>6651</v>
      </c>
      <c r="J54" t="str">
        <f t="shared" si="1"/>
        <v>2017-07-06</v>
      </c>
      <c r="K54" t="s">
        <v>6691</v>
      </c>
      <c r="L54" t="str">
        <f>VLOOKUP(H54,银行退!H:L,5,FALSE)</f>
        <v>20170706</v>
      </c>
    </row>
    <row r="55" spans="1:12" hidden="1">
      <c r="A55" t="s">
        <v>6823</v>
      </c>
      <c r="B55" t="s">
        <v>6824</v>
      </c>
      <c r="C55" s="63">
        <v>184</v>
      </c>
      <c r="D55" s="59" t="s">
        <v>6642</v>
      </c>
      <c r="E55" s="23" t="s">
        <v>6825</v>
      </c>
      <c r="F55" t="s">
        <v>6826</v>
      </c>
      <c r="G55" t="s">
        <v>6650</v>
      </c>
      <c r="H55" s="23" t="str">
        <f t="shared" si="0"/>
        <v>6231900000030760157184</v>
      </c>
      <c r="I55" t="s">
        <v>6651</v>
      </c>
      <c r="J55" t="str">
        <f t="shared" si="1"/>
        <v>2017-07-06</v>
      </c>
      <c r="K55" t="s">
        <v>6688</v>
      </c>
      <c r="L55" t="str">
        <f>VLOOKUP(H55,银行退!H:L,5,FALSE)</f>
        <v>20170706</v>
      </c>
    </row>
    <row r="56" spans="1:12" hidden="1">
      <c r="A56" t="s">
        <v>6821</v>
      </c>
      <c r="B56" t="s">
        <v>6822</v>
      </c>
      <c r="C56" s="63">
        <v>440</v>
      </c>
      <c r="D56" s="59" t="s">
        <v>6642</v>
      </c>
      <c r="E56" s="23" t="s">
        <v>6819</v>
      </c>
      <c r="F56" t="s">
        <v>6820</v>
      </c>
      <c r="G56" t="s">
        <v>6650</v>
      </c>
      <c r="H56" s="23" t="str">
        <f t="shared" si="0"/>
        <v>6259960061818076440</v>
      </c>
      <c r="I56" t="s">
        <v>6651</v>
      </c>
      <c r="J56" t="str">
        <f t="shared" si="1"/>
        <v>2017-07-06</v>
      </c>
      <c r="K56" t="s">
        <v>6665</v>
      </c>
      <c r="L56" t="str">
        <f>VLOOKUP(H56,银行退!H:L,5,FALSE)</f>
        <v>20170706</v>
      </c>
    </row>
    <row r="57" spans="1:12" hidden="1">
      <c r="A57" t="s">
        <v>6817</v>
      </c>
      <c r="B57" t="s">
        <v>6818</v>
      </c>
      <c r="C57" s="63">
        <v>70</v>
      </c>
      <c r="D57" s="59" t="s">
        <v>6642</v>
      </c>
      <c r="E57" s="23" t="s">
        <v>6819</v>
      </c>
      <c r="F57" t="s">
        <v>6820</v>
      </c>
      <c r="G57" t="s">
        <v>6650</v>
      </c>
      <c r="H57" s="23" t="str">
        <f t="shared" si="0"/>
        <v>625996006181807670</v>
      </c>
      <c r="I57" t="s">
        <v>6651</v>
      </c>
      <c r="J57" t="str">
        <f t="shared" si="1"/>
        <v>2017-07-06</v>
      </c>
      <c r="K57" t="s">
        <v>6665</v>
      </c>
      <c r="L57" t="str">
        <f>VLOOKUP(H57,银行退!H:L,5,FALSE)</f>
        <v>20170706</v>
      </c>
    </row>
    <row r="58" spans="1:12" hidden="1">
      <c r="A58" t="s">
        <v>6812</v>
      </c>
      <c r="B58" t="s">
        <v>6813</v>
      </c>
      <c r="C58" s="63">
        <v>342</v>
      </c>
      <c r="D58" s="59" t="s">
        <v>6642</v>
      </c>
      <c r="E58" s="23" t="s">
        <v>6814</v>
      </c>
      <c r="F58" t="s">
        <v>6815</v>
      </c>
      <c r="G58" t="s">
        <v>6650</v>
      </c>
      <c r="H58" s="23" t="str">
        <f t="shared" si="0"/>
        <v>6231900021000440885342</v>
      </c>
      <c r="I58" t="s">
        <v>6651</v>
      </c>
      <c r="J58" t="str">
        <f t="shared" si="1"/>
        <v>2017-07-06</v>
      </c>
      <c r="K58" t="s">
        <v>6816</v>
      </c>
      <c r="L58" t="str">
        <f>VLOOKUP(H58,银行退!H:L,5,FALSE)</f>
        <v>20170706</v>
      </c>
    </row>
    <row r="59" spans="1:12" hidden="1">
      <c r="A59" t="s">
        <v>6808</v>
      </c>
      <c r="B59" t="s">
        <v>6809</v>
      </c>
      <c r="C59" s="63">
        <v>1000</v>
      </c>
      <c r="D59" s="59" t="s">
        <v>6642</v>
      </c>
      <c r="E59" s="23" t="s">
        <v>6810</v>
      </c>
      <c r="F59" t="s">
        <v>6811</v>
      </c>
      <c r="G59" t="s">
        <v>6650</v>
      </c>
      <c r="H59" s="23" t="str">
        <f t="shared" si="0"/>
        <v>62319000000476687571000</v>
      </c>
      <c r="I59" t="s">
        <v>6651</v>
      </c>
      <c r="J59" t="str">
        <f t="shared" si="1"/>
        <v>2017-07-07</v>
      </c>
      <c r="K59" t="s">
        <v>6699</v>
      </c>
      <c r="L59" t="str">
        <f>VLOOKUP(H59,银行退!H:L,5,FALSE)</f>
        <v>20170706</v>
      </c>
    </row>
    <row r="60" spans="1:12" hidden="1">
      <c r="A60" t="s">
        <v>6804</v>
      </c>
      <c r="B60" t="s">
        <v>6805</v>
      </c>
      <c r="C60" s="63">
        <v>1254</v>
      </c>
      <c r="D60" s="59" t="s">
        <v>6642</v>
      </c>
      <c r="E60" s="23" t="s">
        <v>6806</v>
      </c>
      <c r="F60" t="s">
        <v>6807</v>
      </c>
      <c r="G60" t="s">
        <v>6650</v>
      </c>
      <c r="H60" s="23" t="str">
        <f t="shared" si="0"/>
        <v>62284819385914782761254</v>
      </c>
      <c r="I60" t="s">
        <v>6651</v>
      </c>
      <c r="J60" t="str">
        <f t="shared" si="1"/>
        <v>2017-07-07</v>
      </c>
      <c r="K60" t="s">
        <v>6665</v>
      </c>
      <c r="L60" t="str">
        <f>VLOOKUP(H60,银行退!H:L,5,FALSE)</f>
        <v>20170707</v>
      </c>
    </row>
    <row r="61" spans="1:12" hidden="1">
      <c r="A61" t="s">
        <v>6800</v>
      </c>
      <c r="B61" t="s">
        <v>6801</v>
      </c>
      <c r="C61" s="63">
        <v>1600</v>
      </c>
      <c r="D61" s="59" t="s">
        <v>6642</v>
      </c>
      <c r="E61" s="23" t="s">
        <v>6802</v>
      </c>
      <c r="F61" t="s">
        <v>6803</v>
      </c>
      <c r="G61" t="s">
        <v>6650</v>
      </c>
      <c r="H61" s="23" t="str">
        <f t="shared" si="0"/>
        <v>62179973000333695161600</v>
      </c>
      <c r="I61" t="s">
        <v>6651</v>
      </c>
      <c r="J61" t="str">
        <f t="shared" si="1"/>
        <v>2017-07-07</v>
      </c>
      <c r="K61" t="s">
        <v>6691</v>
      </c>
      <c r="L61" t="str">
        <f>VLOOKUP(H61,银行退!H:L,5,FALSE)</f>
        <v>20170706</v>
      </c>
    </row>
    <row r="62" spans="1:12" hidden="1">
      <c r="A62" t="s">
        <v>6796</v>
      </c>
      <c r="B62" t="s">
        <v>6797</v>
      </c>
      <c r="C62" s="63">
        <v>16</v>
      </c>
      <c r="D62" s="59" t="s">
        <v>6642</v>
      </c>
      <c r="E62" s="23" t="s">
        <v>6798</v>
      </c>
      <c r="F62" t="s">
        <v>6799</v>
      </c>
      <c r="G62" t="s">
        <v>6650</v>
      </c>
      <c r="H62" s="23" t="str">
        <f t="shared" si="0"/>
        <v>622202240900278446116</v>
      </c>
      <c r="I62" t="s">
        <v>6651</v>
      </c>
      <c r="J62" t="str">
        <f t="shared" si="1"/>
        <v>2017-07-07</v>
      </c>
      <c r="K62" t="s">
        <v>6644</v>
      </c>
      <c r="L62" t="str">
        <f>VLOOKUP(H62,银行退!H:L,5,FALSE)</f>
        <v>20170707</v>
      </c>
    </row>
    <row r="63" spans="1:12" hidden="1">
      <c r="A63" t="s">
        <v>6791</v>
      </c>
      <c r="B63" t="s">
        <v>6792</v>
      </c>
      <c r="C63" s="63">
        <v>50</v>
      </c>
      <c r="D63" s="59" t="s">
        <v>6642</v>
      </c>
      <c r="E63" s="23" t="s">
        <v>6793</v>
      </c>
      <c r="F63" t="s">
        <v>6794</v>
      </c>
      <c r="G63" t="s">
        <v>6650</v>
      </c>
      <c r="H63" s="23" t="str">
        <f t="shared" si="0"/>
        <v>622369171906030750</v>
      </c>
      <c r="I63" t="s">
        <v>6651</v>
      </c>
      <c r="J63" t="str">
        <f t="shared" si="1"/>
        <v>2017-07-07</v>
      </c>
      <c r="K63" t="s">
        <v>6795</v>
      </c>
      <c r="L63" t="str">
        <f>VLOOKUP(H63,银行退!H:L,5,FALSE)</f>
        <v>20170707</v>
      </c>
    </row>
    <row r="64" spans="1:12" hidden="1">
      <c r="A64" t="s">
        <v>6786</v>
      </c>
      <c r="B64" t="s">
        <v>6787</v>
      </c>
      <c r="C64" s="63">
        <v>1330</v>
      </c>
      <c r="D64" s="59" t="s">
        <v>6642</v>
      </c>
      <c r="E64" s="23" t="s">
        <v>6788</v>
      </c>
      <c r="F64" t="s">
        <v>6789</v>
      </c>
      <c r="G64" t="s">
        <v>6650</v>
      </c>
      <c r="H64" s="23" t="str">
        <f t="shared" si="0"/>
        <v>62225205979963351330</v>
      </c>
      <c r="I64" t="s">
        <v>6651</v>
      </c>
      <c r="J64" t="str">
        <f t="shared" si="1"/>
        <v>2017-07-07</v>
      </c>
      <c r="K64" t="s">
        <v>6790</v>
      </c>
      <c r="L64" t="str">
        <f>VLOOKUP(H64,银行退!H:L,5,FALSE)</f>
        <v>20170707</v>
      </c>
    </row>
    <row r="65" spans="1:12" hidden="1">
      <c r="A65" t="s">
        <v>6781</v>
      </c>
      <c r="B65" t="s">
        <v>6782</v>
      </c>
      <c r="C65" s="63">
        <v>600</v>
      </c>
      <c r="D65" s="59" t="s">
        <v>6642</v>
      </c>
      <c r="E65" s="23" t="s">
        <v>6783</v>
      </c>
      <c r="F65" t="s">
        <v>6784</v>
      </c>
      <c r="G65" t="s">
        <v>6650</v>
      </c>
      <c r="H65" s="23" t="str">
        <f t="shared" si="0"/>
        <v>6231900000121556779600</v>
      </c>
      <c r="I65" t="s">
        <v>6651</v>
      </c>
      <c r="J65" t="str">
        <f t="shared" si="1"/>
        <v>2017-07-07</v>
      </c>
      <c r="K65" t="s">
        <v>6785</v>
      </c>
      <c r="L65" t="str">
        <f>VLOOKUP(H65,银行退!H:L,5,FALSE)</f>
        <v>20170707</v>
      </c>
    </row>
    <row r="66" spans="1:12" hidden="1">
      <c r="A66" t="s">
        <v>6779</v>
      </c>
      <c r="B66" t="s">
        <v>6780</v>
      </c>
      <c r="C66" s="63">
        <v>46</v>
      </c>
      <c r="D66" s="59" t="s">
        <v>6642</v>
      </c>
      <c r="E66" s="23" t="s">
        <v>7027</v>
      </c>
      <c r="F66" t="s">
        <v>6643</v>
      </c>
      <c r="G66" t="s">
        <v>6644</v>
      </c>
      <c r="H66" s="23" t="str">
        <f t="shared" si="0"/>
        <v>489592031214712646</v>
      </c>
      <c r="I66" t="s">
        <v>6645</v>
      </c>
      <c r="J66" t="str">
        <f t="shared" si="1"/>
        <v>2017-07-07</v>
      </c>
      <c r="K66" s="19" t="s">
        <v>10822</v>
      </c>
      <c r="L66" t="str">
        <f>VLOOKUP(H66,银行退!H:L,5,FALSE)</f>
        <v>20170706</v>
      </c>
    </row>
    <row r="67" spans="1:12" hidden="1">
      <c r="A67" t="s">
        <v>6775</v>
      </c>
      <c r="B67" t="s">
        <v>6776</v>
      </c>
      <c r="C67" s="63">
        <v>500</v>
      </c>
      <c r="D67" s="59" t="s">
        <v>6642</v>
      </c>
      <c r="E67" s="23" t="s">
        <v>6777</v>
      </c>
      <c r="F67" t="s">
        <v>6778</v>
      </c>
      <c r="G67" t="s">
        <v>6650</v>
      </c>
      <c r="H67" s="23" t="str">
        <f t="shared" ref="H67:H130" si="2">E67&amp;C67</f>
        <v>6228271191223708173500</v>
      </c>
      <c r="I67" t="s">
        <v>6651</v>
      </c>
      <c r="J67" t="str">
        <f t="shared" ref="J67:J130" si="3">LEFT(B67,10)</f>
        <v>2017-07-10</v>
      </c>
      <c r="K67" t="s">
        <v>6665</v>
      </c>
      <c r="L67" t="str">
        <f>VLOOKUP(H67,银行退!H:L,5,FALSE)</f>
        <v>20170707</v>
      </c>
    </row>
    <row r="68" spans="1:12" hidden="1">
      <c r="A68" t="s">
        <v>6773</v>
      </c>
      <c r="B68" t="s">
        <v>6774</v>
      </c>
      <c r="C68" s="63">
        <v>500</v>
      </c>
      <c r="D68" s="59" t="s">
        <v>6642</v>
      </c>
      <c r="E68" s="23" t="s">
        <v>6771</v>
      </c>
      <c r="F68" t="s">
        <v>6772</v>
      </c>
      <c r="G68" t="s">
        <v>6650</v>
      </c>
      <c r="H68" s="23" t="str">
        <f t="shared" si="2"/>
        <v>6282680024545373500</v>
      </c>
      <c r="I68" t="s">
        <v>6651</v>
      </c>
      <c r="J68" t="str">
        <f t="shared" si="3"/>
        <v>2017-07-10</v>
      </c>
      <c r="K68" t="s">
        <v>6665</v>
      </c>
      <c r="L68" t="str">
        <f>VLOOKUP(H68,银行退!H:L,5,FALSE)</f>
        <v>20170707</v>
      </c>
    </row>
    <row r="69" spans="1:12" hidden="1">
      <c r="A69" t="s">
        <v>6769</v>
      </c>
      <c r="B69" t="s">
        <v>6770</v>
      </c>
      <c r="C69" s="63">
        <v>400</v>
      </c>
      <c r="D69" s="59" t="s">
        <v>6642</v>
      </c>
      <c r="E69" s="23" t="s">
        <v>6771</v>
      </c>
      <c r="F69" t="s">
        <v>6772</v>
      </c>
      <c r="G69" t="s">
        <v>6650</v>
      </c>
      <c r="H69" s="23" t="str">
        <f t="shared" si="2"/>
        <v>6282680024545373400</v>
      </c>
      <c r="I69" t="s">
        <v>6651</v>
      </c>
      <c r="J69" t="str">
        <f t="shared" si="3"/>
        <v>2017-07-10</v>
      </c>
      <c r="K69" t="s">
        <v>6665</v>
      </c>
      <c r="L69" t="str">
        <f>VLOOKUP(H69,银行退!H:L,5,FALSE)</f>
        <v>20170707</v>
      </c>
    </row>
    <row r="70" spans="1:12" hidden="1">
      <c r="A70" t="s">
        <v>6765</v>
      </c>
      <c r="B70" t="s">
        <v>6766</v>
      </c>
      <c r="C70" s="63">
        <v>6</v>
      </c>
      <c r="D70" s="59" t="s">
        <v>6642</v>
      </c>
      <c r="E70" s="23" t="s">
        <v>6767</v>
      </c>
      <c r="F70" t="s">
        <v>6768</v>
      </c>
      <c r="G70" t="s">
        <v>6650</v>
      </c>
      <c r="H70" s="23" t="str">
        <f t="shared" si="2"/>
        <v>622308270064487226</v>
      </c>
      <c r="I70" t="s">
        <v>6651</v>
      </c>
      <c r="J70" t="str">
        <f t="shared" si="3"/>
        <v>2017-07-10</v>
      </c>
      <c r="K70" t="s">
        <v>6644</v>
      </c>
      <c r="L70" t="str">
        <f>VLOOKUP(H70,银行退!H:L,5,FALSE)</f>
        <v>20170707</v>
      </c>
    </row>
    <row r="71" spans="1:12" hidden="1">
      <c r="A71" t="s">
        <v>6760</v>
      </c>
      <c r="B71" t="s">
        <v>6761</v>
      </c>
      <c r="C71" s="63">
        <v>362</v>
      </c>
      <c r="D71" s="59" t="s">
        <v>6642</v>
      </c>
      <c r="E71" s="23" t="s">
        <v>6762</v>
      </c>
      <c r="F71" t="s">
        <v>6763</v>
      </c>
      <c r="G71" t="s">
        <v>6650</v>
      </c>
      <c r="H71" s="23" t="str">
        <f t="shared" si="2"/>
        <v>5229640596683885362</v>
      </c>
      <c r="I71" t="s">
        <v>6651</v>
      </c>
      <c r="J71" t="str">
        <f t="shared" si="3"/>
        <v>2017-07-10</v>
      </c>
      <c r="K71" t="s">
        <v>6764</v>
      </c>
      <c r="L71" t="str">
        <f>VLOOKUP(H71,银行退!H:L,5,FALSE)</f>
        <v>20170710</v>
      </c>
    </row>
    <row r="72" spans="1:12" hidden="1">
      <c r="A72" t="s">
        <v>6756</v>
      </c>
      <c r="B72" t="s">
        <v>6757</v>
      </c>
      <c r="C72" s="63">
        <v>233</v>
      </c>
      <c r="D72" s="59" t="s">
        <v>6642</v>
      </c>
      <c r="E72" s="23" t="s">
        <v>6758</v>
      </c>
      <c r="F72" t="s">
        <v>6759</v>
      </c>
      <c r="G72" t="s">
        <v>6650</v>
      </c>
      <c r="H72" s="23" t="str">
        <f t="shared" si="2"/>
        <v>6228481938599255577233</v>
      </c>
      <c r="I72" t="s">
        <v>6651</v>
      </c>
      <c r="J72" t="str">
        <f t="shared" si="3"/>
        <v>2017-07-10</v>
      </c>
      <c r="K72" t="s">
        <v>6665</v>
      </c>
      <c r="L72" t="str">
        <f>VLOOKUP(H72,银行退!H:L,5,FALSE)</f>
        <v>20170710</v>
      </c>
    </row>
    <row r="73" spans="1:12" hidden="1">
      <c r="A73" t="s">
        <v>6752</v>
      </c>
      <c r="B73" t="s">
        <v>6753</v>
      </c>
      <c r="C73" s="63">
        <v>112</v>
      </c>
      <c r="D73" s="59" t="s">
        <v>6642</v>
      </c>
      <c r="E73" s="23" t="s">
        <v>6754</v>
      </c>
      <c r="F73" t="s">
        <v>6755</v>
      </c>
      <c r="G73" t="s">
        <v>6650</v>
      </c>
      <c r="H73" s="23" t="str">
        <f t="shared" si="2"/>
        <v>6228480868297274979112</v>
      </c>
      <c r="I73" t="s">
        <v>6651</v>
      </c>
      <c r="J73" t="str">
        <f t="shared" si="3"/>
        <v>2017-07-10</v>
      </c>
      <c r="K73" t="s">
        <v>6665</v>
      </c>
      <c r="L73" t="str">
        <f>VLOOKUP(H73,银行退!H:L,5,FALSE)</f>
        <v>20170710</v>
      </c>
    </row>
    <row r="74" spans="1:12" hidden="1">
      <c r="A74" t="s">
        <v>6749</v>
      </c>
      <c r="B74" t="s">
        <v>6750</v>
      </c>
      <c r="C74" s="63">
        <v>47</v>
      </c>
      <c r="D74" s="59" t="s">
        <v>6642</v>
      </c>
      <c r="E74" s="23" t="s">
        <v>6747</v>
      </c>
      <c r="F74" t="s">
        <v>6751</v>
      </c>
      <c r="G74" t="s">
        <v>6650</v>
      </c>
      <c r="H74" s="23" t="str">
        <f t="shared" si="2"/>
        <v>622893000105987452347</v>
      </c>
      <c r="I74" t="s">
        <v>6651</v>
      </c>
      <c r="J74" t="str">
        <f t="shared" si="3"/>
        <v>2017-07-10</v>
      </c>
      <c r="K74" t="s">
        <v>6644</v>
      </c>
      <c r="L74" t="str">
        <f>VLOOKUP(H74,银行退!H:L,5,FALSE)</f>
        <v>20170710</v>
      </c>
    </row>
    <row r="75" spans="1:12" hidden="1">
      <c r="A75" t="s">
        <v>6745</v>
      </c>
      <c r="B75" t="s">
        <v>6746</v>
      </c>
      <c r="C75" s="63">
        <v>15</v>
      </c>
      <c r="D75" s="59" t="s">
        <v>6642</v>
      </c>
      <c r="E75" s="23" t="s">
        <v>6747</v>
      </c>
      <c r="F75" t="s">
        <v>6748</v>
      </c>
      <c r="G75" t="s">
        <v>6650</v>
      </c>
      <c r="H75" s="23" t="str">
        <f t="shared" si="2"/>
        <v>622893000105987452315</v>
      </c>
      <c r="I75" t="s">
        <v>6651</v>
      </c>
      <c r="J75" t="str">
        <f t="shared" si="3"/>
        <v>2017-07-10</v>
      </c>
      <c r="K75" t="s">
        <v>6644</v>
      </c>
      <c r="L75" t="str">
        <f>VLOOKUP(H75,银行退!H:L,5,FALSE)</f>
        <v>20170710</v>
      </c>
    </row>
    <row r="76" spans="1:12" hidden="1">
      <c r="A76" t="s">
        <v>6741</v>
      </c>
      <c r="B76" t="s">
        <v>6742</v>
      </c>
      <c r="C76" s="63">
        <v>155</v>
      </c>
      <c r="D76" s="59" t="s">
        <v>6642</v>
      </c>
      <c r="E76" s="23" t="s">
        <v>6743</v>
      </c>
      <c r="F76" t="s">
        <v>6744</v>
      </c>
      <c r="G76" t="s">
        <v>6650</v>
      </c>
      <c r="H76" s="23" t="str">
        <f t="shared" si="2"/>
        <v>6228481198216165374155</v>
      </c>
      <c r="I76" t="s">
        <v>6651</v>
      </c>
      <c r="J76" t="str">
        <f t="shared" si="3"/>
        <v>2017-07-10</v>
      </c>
      <c r="K76" t="s">
        <v>6665</v>
      </c>
      <c r="L76" t="str">
        <f>VLOOKUP(H76,银行退!H:L,5,FALSE)</f>
        <v>20170710</v>
      </c>
    </row>
    <row r="77" spans="1:12" hidden="1">
      <c r="A77" t="s">
        <v>6737</v>
      </c>
      <c r="B77" t="s">
        <v>6738</v>
      </c>
      <c r="C77" s="63">
        <v>112</v>
      </c>
      <c r="D77" s="59" t="s">
        <v>6642</v>
      </c>
      <c r="E77" s="23" t="s">
        <v>6739</v>
      </c>
      <c r="F77" t="s">
        <v>6740</v>
      </c>
      <c r="G77" t="s">
        <v>6650</v>
      </c>
      <c r="H77" s="23" t="str">
        <f t="shared" si="2"/>
        <v>6231900000125256715112</v>
      </c>
      <c r="I77" t="s">
        <v>6651</v>
      </c>
      <c r="J77" t="str">
        <f t="shared" si="3"/>
        <v>2017-07-10</v>
      </c>
      <c r="K77" t="s">
        <v>6652</v>
      </c>
      <c r="L77" t="str">
        <f>VLOOKUP(H77,银行退!H:L,5,FALSE)</f>
        <v>20170710</v>
      </c>
    </row>
    <row r="78" spans="1:12" hidden="1">
      <c r="A78" t="s">
        <v>6734</v>
      </c>
      <c r="B78" t="s">
        <v>6735</v>
      </c>
      <c r="C78" s="63">
        <v>750</v>
      </c>
      <c r="D78" s="59" t="s">
        <v>6642</v>
      </c>
      <c r="E78" s="23" t="s">
        <v>7031</v>
      </c>
      <c r="F78" t="s">
        <v>6736</v>
      </c>
      <c r="G78" t="s">
        <v>6644</v>
      </c>
      <c r="H78" s="23" t="str">
        <f t="shared" si="2"/>
        <v>6226230194594501750</v>
      </c>
      <c r="I78" t="s">
        <v>6645</v>
      </c>
      <c r="J78" t="str">
        <f t="shared" si="3"/>
        <v>2017-07-10</v>
      </c>
      <c r="K78" t="s">
        <v>10555</v>
      </c>
      <c r="L78" t="str">
        <f>VLOOKUP(H78,银行退!H:L,5,FALSE)</f>
        <v>20170710</v>
      </c>
    </row>
    <row r="79" spans="1:12" hidden="1">
      <c r="A79" t="s">
        <v>6732</v>
      </c>
      <c r="B79" t="s">
        <v>6733</v>
      </c>
      <c r="C79" s="63">
        <v>400</v>
      </c>
      <c r="D79" s="59" t="s">
        <v>6642</v>
      </c>
      <c r="E79" s="23" t="s">
        <v>7026</v>
      </c>
      <c r="F79" t="s">
        <v>6643</v>
      </c>
      <c r="G79" t="s">
        <v>6644</v>
      </c>
      <c r="H79" s="23" t="str">
        <f t="shared" si="2"/>
        <v>6259654240478759400</v>
      </c>
      <c r="I79" t="s">
        <v>6645</v>
      </c>
      <c r="J79" t="str">
        <f t="shared" si="3"/>
        <v>2017-07-10</v>
      </c>
      <c r="K79" s="19" t="s">
        <v>10823</v>
      </c>
      <c r="L79" t="str">
        <f>VLOOKUP(H79,银行退!H:L,5,FALSE)</f>
        <v>20170708</v>
      </c>
    </row>
    <row r="80" spans="1:12" hidden="1">
      <c r="A80" t="s">
        <v>6729</v>
      </c>
      <c r="B80" t="s">
        <v>6730</v>
      </c>
      <c r="C80" s="63">
        <v>42</v>
      </c>
      <c r="D80" s="59" t="s">
        <v>6642</v>
      </c>
      <c r="E80" s="23" t="s">
        <v>204</v>
      </c>
      <c r="F80" t="s">
        <v>6731</v>
      </c>
      <c r="G80" t="s">
        <v>6650</v>
      </c>
      <c r="H80" s="23" t="str">
        <f t="shared" si="2"/>
        <v>623190000006565867242</v>
      </c>
      <c r="I80" t="s">
        <v>6651</v>
      </c>
      <c r="J80" t="str">
        <f t="shared" si="3"/>
        <v>2017-07-11</v>
      </c>
      <c r="K80" t="s">
        <v>6699</v>
      </c>
      <c r="L80" t="str">
        <f>VLOOKUP(H80,银行退!H:L,5,FALSE)</f>
        <v>20170710</v>
      </c>
    </row>
    <row r="81" spans="1:12" hidden="1">
      <c r="A81" t="s">
        <v>6726</v>
      </c>
      <c r="B81" t="s">
        <v>6727</v>
      </c>
      <c r="C81" s="63">
        <v>3000</v>
      </c>
      <c r="D81" s="59" t="s">
        <v>6642</v>
      </c>
      <c r="E81" s="23" t="s">
        <v>206</v>
      </c>
      <c r="F81" t="s">
        <v>6728</v>
      </c>
      <c r="G81" t="s">
        <v>6650</v>
      </c>
      <c r="H81" s="23" t="str">
        <f t="shared" si="2"/>
        <v>62283601802836903000</v>
      </c>
      <c r="I81" t="s">
        <v>6651</v>
      </c>
      <c r="J81" t="str">
        <f t="shared" si="3"/>
        <v>2017-07-11</v>
      </c>
      <c r="K81" t="s">
        <v>6665</v>
      </c>
      <c r="L81" t="str">
        <f>VLOOKUP(H81,银行退!H:L,5,FALSE)</f>
        <v>20170710</v>
      </c>
    </row>
    <row r="82" spans="1:12" hidden="1">
      <c r="A82" t="s">
        <v>6723</v>
      </c>
      <c r="B82" t="s">
        <v>6724</v>
      </c>
      <c r="C82" s="63">
        <v>294</v>
      </c>
      <c r="D82" s="59" t="s">
        <v>6642</v>
      </c>
      <c r="E82" s="23" t="s">
        <v>208</v>
      </c>
      <c r="F82" t="s">
        <v>6725</v>
      </c>
      <c r="G82" t="s">
        <v>6650</v>
      </c>
      <c r="H82" s="23" t="str">
        <f t="shared" si="2"/>
        <v>6259960107237430294</v>
      </c>
      <c r="I82" t="s">
        <v>6651</v>
      </c>
      <c r="J82" t="str">
        <f t="shared" si="3"/>
        <v>2017-07-11</v>
      </c>
      <c r="K82" t="s">
        <v>6665</v>
      </c>
      <c r="L82" t="str">
        <f>VLOOKUP(H82,银行退!H:L,5,FALSE)</f>
        <v>20170710</v>
      </c>
    </row>
    <row r="83" spans="1:12" hidden="1">
      <c r="A83" t="s">
        <v>6720</v>
      </c>
      <c r="B83" t="s">
        <v>6721</v>
      </c>
      <c r="C83" s="63">
        <v>2000</v>
      </c>
      <c r="D83" s="59" t="s">
        <v>6642</v>
      </c>
      <c r="E83" s="23" t="s">
        <v>209</v>
      </c>
      <c r="F83" t="s">
        <v>6722</v>
      </c>
      <c r="G83" t="s">
        <v>6650</v>
      </c>
      <c r="H83" s="23" t="str">
        <f t="shared" si="2"/>
        <v>62366838600044746442000</v>
      </c>
      <c r="I83" t="s">
        <v>6651</v>
      </c>
      <c r="J83" t="str">
        <f t="shared" si="3"/>
        <v>2017-07-11</v>
      </c>
      <c r="K83" t="s">
        <v>6644</v>
      </c>
      <c r="L83" t="str">
        <f>VLOOKUP(H83,银行退!H:L,5,FALSE)</f>
        <v>20170710</v>
      </c>
    </row>
    <row r="84" spans="1:12" hidden="1">
      <c r="A84" t="s">
        <v>6718</v>
      </c>
      <c r="B84" t="s">
        <v>6719</v>
      </c>
      <c r="C84" s="63">
        <v>11</v>
      </c>
      <c r="D84" s="59" t="s">
        <v>6642</v>
      </c>
      <c r="E84" s="23" t="s">
        <v>2585</v>
      </c>
      <c r="F84" t="s">
        <v>6714</v>
      </c>
      <c r="G84" t="s">
        <v>6650</v>
      </c>
      <c r="H84" s="23" t="str">
        <f t="shared" si="2"/>
        <v>622620010170718111</v>
      </c>
      <c r="I84" t="s">
        <v>6651</v>
      </c>
      <c r="J84" t="str">
        <f t="shared" si="3"/>
        <v>2017-07-11</v>
      </c>
      <c r="K84" t="s">
        <v>6644</v>
      </c>
      <c r="L84" t="str">
        <f>VLOOKUP(H84,银行退!H:L,5,FALSE)</f>
        <v>2017-07-11</v>
      </c>
    </row>
    <row r="85" spans="1:12" hidden="1">
      <c r="A85" t="s">
        <v>6715</v>
      </c>
      <c r="B85" t="s">
        <v>6716</v>
      </c>
      <c r="C85" s="63">
        <v>47</v>
      </c>
      <c r="D85" s="59" t="s">
        <v>6642</v>
      </c>
      <c r="E85" s="23" t="s">
        <v>205</v>
      </c>
      <c r="F85" t="s">
        <v>6717</v>
      </c>
      <c r="G85" t="s">
        <v>6650</v>
      </c>
      <c r="H85" s="23" t="str">
        <f t="shared" si="2"/>
        <v>621226241000160844647</v>
      </c>
      <c r="I85" t="s">
        <v>6651</v>
      </c>
      <c r="J85" t="str">
        <f t="shared" si="3"/>
        <v>2017-07-11</v>
      </c>
      <c r="K85" t="s">
        <v>6644</v>
      </c>
      <c r="L85" t="str">
        <f>VLOOKUP(H85,银行退!H:L,5,FALSE)</f>
        <v>20170710</v>
      </c>
    </row>
    <row r="86" spans="1:12" hidden="1">
      <c r="A86" t="s">
        <v>6712</v>
      </c>
      <c r="B86" t="s">
        <v>6713</v>
      </c>
      <c r="C86" s="63">
        <v>0.1</v>
      </c>
      <c r="D86" s="59" t="s">
        <v>6642</v>
      </c>
      <c r="E86" s="23" t="s">
        <v>2585</v>
      </c>
      <c r="F86" t="s">
        <v>6714</v>
      </c>
      <c r="G86" t="s">
        <v>6650</v>
      </c>
      <c r="H86" s="23" t="str">
        <f t="shared" si="2"/>
        <v>62262001017071810.1</v>
      </c>
      <c r="I86" t="s">
        <v>6651</v>
      </c>
      <c r="J86" t="str">
        <f t="shared" si="3"/>
        <v>2017-07-11</v>
      </c>
      <c r="K86" t="s">
        <v>6644</v>
      </c>
      <c r="L86" t="str">
        <f>VLOOKUP(H86,银行退!H:L,5,FALSE)</f>
        <v>2017-07-11</v>
      </c>
    </row>
    <row r="87" spans="1:12" hidden="1">
      <c r="A87" t="s">
        <v>6709</v>
      </c>
      <c r="B87" t="s">
        <v>6710</v>
      </c>
      <c r="C87" s="63">
        <v>260</v>
      </c>
      <c r="D87" s="59" t="s">
        <v>6642</v>
      </c>
      <c r="E87" s="23" t="s">
        <v>202</v>
      </c>
      <c r="F87" t="s">
        <v>6711</v>
      </c>
      <c r="G87" t="s">
        <v>6650</v>
      </c>
      <c r="H87" s="23" t="str">
        <f t="shared" si="2"/>
        <v>6217790001080401181260</v>
      </c>
      <c r="I87" t="s">
        <v>6651</v>
      </c>
      <c r="J87" t="str">
        <f t="shared" si="3"/>
        <v>2017-07-11</v>
      </c>
      <c r="K87" t="s">
        <v>6644</v>
      </c>
      <c r="L87" t="str">
        <f>VLOOKUP(H87,银行退!H:L,5,FALSE)</f>
        <v>20170707</v>
      </c>
    </row>
    <row r="88" spans="1:12" hidden="1">
      <c r="A88" t="s">
        <v>6707</v>
      </c>
      <c r="B88" t="s">
        <v>6708</v>
      </c>
      <c r="C88" s="63">
        <v>287</v>
      </c>
      <c r="D88" s="59" t="s">
        <v>6642</v>
      </c>
      <c r="E88" s="23" t="s">
        <v>2628</v>
      </c>
      <c r="F88" t="s">
        <v>276</v>
      </c>
      <c r="G88" t="s">
        <v>6650</v>
      </c>
      <c r="H88" s="23" t="str">
        <f t="shared" si="2"/>
        <v>6217003860035050705287</v>
      </c>
      <c r="I88" t="s">
        <v>6651</v>
      </c>
      <c r="J88" t="str">
        <f t="shared" si="3"/>
        <v>2017-07-11</v>
      </c>
      <c r="K88" t="s">
        <v>6644</v>
      </c>
      <c r="L88" t="str">
        <f>VLOOKUP(H88,银行退!H:L,5,FALSE)</f>
        <v>2017-07-11</v>
      </c>
    </row>
    <row r="89" spans="1:12" hidden="1">
      <c r="A89" t="s">
        <v>6705</v>
      </c>
      <c r="B89" t="s">
        <v>6706</v>
      </c>
      <c r="C89" s="63">
        <v>573</v>
      </c>
      <c r="D89" s="59" t="s">
        <v>6642</v>
      </c>
      <c r="E89" s="23" t="s">
        <v>2653</v>
      </c>
      <c r="F89" t="s">
        <v>287</v>
      </c>
      <c r="G89" t="s">
        <v>6650</v>
      </c>
      <c r="H89" s="23" t="str">
        <f t="shared" si="2"/>
        <v>4637580006715738573</v>
      </c>
      <c r="I89" t="s">
        <v>6651</v>
      </c>
      <c r="J89" t="str">
        <f t="shared" si="3"/>
        <v>2017-07-11</v>
      </c>
      <c r="K89" t="s">
        <v>6665</v>
      </c>
      <c r="L89" t="str">
        <f>VLOOKUP(H89,银行退!H:L,5,FALSE)</f>
        <v>2017-07-11</v>
      </c>
    </row>
    <row r="90" spans="1:12" hidden="1">
      <c r="A90" t="s">
        <v>6703</v>
      </c>
      <c r="B90" t="s">
        <v>6704</v>
      </c>
      <c r="C90" s="63">
        <v>645</v>
      </c>
      <c r="D90" s="59" t="s">
        <v>6642</v>
      </c>
      <c r="E90" s="23" t="s">
        <v>2686</v>
      </c>
      <c r="F90" t="s">
        <v>298</v>
      </c>
      <c r="G90" t="s">
        <v>6650</v>
      </c>
      <c r="H90" s="23" t="str">
        <f t="shared" si="2"/>
        <v>6228483618145843070645</v>
      </c>
      <c r="I90" t="s">
        <v>6651</v>
      </c>
      <c r="J90" t="str">
        <f t="shared" si="3"/>
        <v>2017-07-11</v>
      </c>
      <c r="K90" t="s">
        <v>6665</v>
      </c>
      <c r="L90" t="str">
        <f>VLOOKUP(H90,银行退!H:L,5,FALSE)</f>
        <v>2017-07-11</v>
      </c>
    </row>
    <row r="91" spans="1:12" hidden="1">
      <c r="A91" t="s">
        <v>6700</v>
      </c>
      <c r="B91" t="s">
        <v>6701</v>
      </c>
      <c r="C91" s="63">
        <v>500</v>
      </c>
      <c r="D91" s="59" t="s">
        <v>6642</v>
      </c>
      <c r="E91" s="23" t="s">
        <v>210</v>
      </c>
      <c r="F91" t="s">
        <v>6702</v>
      </c>
      <c r="G91" t="s">
        <v>6650</v>
      </c>
      <c r="H91" s="23" t="str">
        <f t="shared" si="2"/>
        <v>6210332110006971936500</v>
      </c>
      <c r="I91" t="s">
        <v>6651</v>
      </c>
      <c r="J91" t="str">
        <f t="shared" si="3"/>
        <v>2017-07-11</v>
      </c>
      <c r="K91" t="s">
        <v>6644</v>
      </c>
      <c r="L91" t="str">
        <f>VLOOKUP(H91,银行退!H:L,5,FALSE)</f>
        <v>20170710</v>
      </c>
    </row>
    <row r="92" spans="1:12" hidden="1">
      <c r="A92" t="s">
        <v>6697</v>
      </c>
      <c r="B92" t="s">
        <v>6698</v>
      </c>
      <c r="C92" s="63">
        <v>800</v>
      </c>
      <c r="D92" s="59" t="s">
        <v>6642</v>
      </c>
      <c r="E92" s="23" t="s">
        <v>2595</v>
      </c>
      <c r="F92" t="s">
        <v>266</v>
      </c>
      <c r="G92" t="s">
        <v>6650</v>
      </c>
      <c r="H92" s="23" t="str">
        <f t="shared" si="2"/>
        <v>6223691836193593800</v>
      </c>
      <c r="I92" t="s">
        <v>6651</v>
      </c>
      <c r="J92" t="str">
        <f t="shared" si="3"/>
        <v>2017-07-11</v>
      </c>
      <c r="K92" t="s">
        <v>6699</v>
      </c>
      <c r="L92" t="str">
        <f>VLOOKUP(H92,银行退!H:L,5,FALSE)</f>
        <v>2017-07-11</v>
      </c>
    </row>
    <row r="93" spans="1:12" hidden="1">
      <c r="A93" t="s">
        <v>6694</v>
      </c>
      <c r="B93" t="s">
        <v>6695</v>
      </c>
      <c r="C93" s="63">
        <v>307</v>
      </c>
      <c r="D93" s="59" t="s">
        <v>6642</v>
      </c>
      <c r="E93" s="23" t="s">
        <v>2727</v>
      </c>
      <c r="F93" t="s">
        <v>6696</v>
      </c>
      <c r="G93" t="s">
        <v>6650</v>
      </c>
      <c r="H93" s="23" t="str">
        <f t="shared" si="2"/>
        <v>6270670394786396307</v>
      </c>
      <c r="I93" t="s">
        <v>6651</v>
      </c>
      <c r="J93" t="str">
        <f t="shared" si="3"/>
        <v>2017-07-11</v>
      </c>
      <c r="K93" t="s">
        <v>6685</v>
      </c>
      <c r="L93" t="str">
        <f>VLOOKUP(H93,银行退!H:L,5,FALSE)</f>
        <v>2017-07-11</v>
      </c>
    </row>
    <row r="94" spans="1:12" hidden="1">
      <c r="A94" t="s">
        <v>6692</v>
      </c>
      <c r="B94" t="s">
        <v>6693</v>
      </c>
      <c r="C94" s="63">
        <v>996</v>
      </c>
      <c r="D94" s="59" t="s">
        <v>6642</v>
      </c>
      <c r="E94" s="23" t="s">
        <v>2856</v>
      </c>
      <c r="F94" t="s">
        <v>352</v>
      </c>
      <c r="G94" t="s">
        <v>6650</v>
      </c>
      <c r="H94" s="23" t="str">
        <f t="shared" si="2"/>
        <v>6214600180014615129996</v>
      </c>
      <c r="I94" t="s">
        <v>6651</v>
      </c>
      <c r="J94" t="str">
        <f t="shared" si="3"/>
        <v>2017-07-12</v>
      </c>
      <c r="K94" t="s">
        <v>6644</v>
      </c>
      <c r="L94" t="str">
        <f>VLOOKUP(H94,银行退!H:L,5,FALSE)</f>
        <v>2017-07-12</v>
      </c>
    </row>
    <row r="95" spans="1:12" hidden="1">
      <c r="A95" t="s">
        <v>6689</v>
      </c>
      <c r="B95" t="s">
        <v>6690</v>
      </c>
      <c r="C95" s="63">
        <v>135</v>
      </c>
      <c r="D95" s="59" t="s">
        <v>6642</v>
      </c>
      <c r="E95" s="23" t="s">
        <v>2924</v>
      </c>
      <c r="F95" t="s">
        <v>373</v>
      </c>
      <c r="G95" t="s">
        <v>6650</v>
      </c>
      <c r="H95" s="23" t="str">
        <f t="shared" si="2"/>
        <v>6221887300013145725135</v>
      </c>
      <c r="I95" t="s">
        <v>6651</v>
      </c>
      <c r="J95" t="str">
        <f t="shared" si="3"/>
        <v>2017-07-12</v>
      </c>
      <c r="K95" t="s">
        <v>6691</v>
      </c>
      <c r="L95" t="str">
        <f>VLOOKUP(H95,银行退!H:L,5,FALSE)</f>
        <v>2017-07-12</v>
      </c>
    </row>
    <row r="96" spans="1:12" hidden="1">
      <c r="A96" t="s">
        <v>6686</v>
      </c>
      <c r="B96" t="s">
        <v>6687</v>
      </c>
      <c r="C96" s="63">
        <v>240</v>
      </c>
      <c r="D96" s="59" t="s">
        <v>6642</v>
      </c>
      <c r="E96" s="23" t="s">
        <v>2913</v>
      </c>
      <c r="F96" t="s">
        <v>370</v>
      </c>
      <c r="G96" t="s">
        <v>6650</v>
      </c>
      <c r="H96" s="23" t="str">
        <f t="shared" si="2"/>
        <v>6223691094102534240</v>
      </c>
      <c r="I96" t="s">
        <v>6651</v>
      </c>
      <c r="J96" t="str">
        <f t="shared" si="3"/>
        <v>2017-07-12</v>
      </c>
      <c r="K96" t="s">
        <v>6688</v>
      </c>
      <c r="L96" t="str">
        <f>VLOOKUP(H96,银行退!H:L,5,FALSE)</f>
        <v>2017-07-12</v>
      </c>
    </row>
    <row r="97" spans="1:12" hidden="1">
      <c r="A97" t="s">
        <v>6683</v>
      </c>
      <c r="B97" t="s">
        <v>6684</v>
      </c>
      <c r="C97" s="63">
        <v>300</v>
      </c>
      <c r="D97" s="59" t="s">
        <v>6642</v>
      </c>
      <c r="E97" s="23" t="s">
        <v>2847</v>
      </c>
      <c r="F97" t="s">
        <v>350</v>
      </c>
      <c r="G97" t="s">
        <v>6650</v>
      </c>
      <c r="H97" s="23" t="str">
        <f t="shared" si="2"/>
        <v>3568680097894155300</v>
      </c>
      <c r="I97" t="s">
        <v>6651</v>
      </c>
      <c r="J97" t="str">
        <f t="shared" si="3"/>
        <v>2017-07-12</v>
      </c>
      <c r="K97" t="s">
        <v>6685</v>
      </c>
      <c r="L97" t="str">
        <f>VLOOKUP(H97,银行退!H:L,5,FALSE)</f>
        <v>2017-07-12</v>
      </c>
    </row>
    <row r="98" spans="1:12" hidden="1">
      <c r="A98" t="s">
        <v>6680</v>
      </c>
      <c r="B98" t="s">
        <v>6681</v>
      </c>
      <c r="C98" s="63">
        <v>171</v>
      </c>
      <c r="D98" s="59" t="s">
        <v>6642</v>
      </c>
      <c r="E98" s="23" t="s">
        <v>2616</v>
      </c>
      <c r="F98" t="s">
        <v>273</v>
      </c>
      <c r="G98" t="s">
        <v>6650</v>
      </c>
      <c r="H98" s="23" t="str">
        <f t="shared" si="2"/>
        <v>6210178002008482615171</v>
      </c>
      <c r="I98" t="s">
        <v>6651</v>
      </c>
      <c r="J98" t="str">
        <f t="shared" si="3"/>
        <v>2017-07-12</v>
      </c>
      <c r="K98" t="s">
        <v>6682</v>
      </c>
      <c r="L98" t="str">
        <f>VLOOKUP(H98,银行退!H:L,5,FALSE)</f>
        <v>2017-07-11</v>
      </c>
    </row>
    <row r="99" spans="1:12" hidden="1">
      <c r="A99" t="s">
        <v>6678</v>
      </c>
      <c r="B99" t="s">
        <v>6679</v>
      </c>
      <c r="C99" s="63">
        <v>63</v>
      </c>
      <c r="D99" s="59" t="s">
        <v>6642</v>
      </c>
      <c r="E99" s="23" t="s">
        <v>2695</v>
      </c>
      <c r="F99" t="s">
        <v>302</v>
      </c>
      <c r="G99" t="s">
        <v>6650</v>
      </c>
      <c r="H99" s="23" t="str">
        <f t="shared" si="2"/>
        <v>621700386002019425263</v>
      </c>
      <c r="I99" t="s">
        <v>6651</v>
      </c>
      <c r="J99" t="str">
        <f t="shared" si="3"/>
        <v>2017-07-12</v>
      </c>
      <c r="K99" t="s">
        <v>6644</v>
      </c>
      <c r="L99" t="str">
        <f>VLOOKUP(H99,银行退!H:L,5,FALSE)</f>
        <v>2017-07-11</v>
      </c>
    </row>
    <row r="100" spans="1:12" hidden="1">
      <c r="A100" t="s">
        <v>6675</v>
      </c>
      <c r="B100" t="s">
        <v>6676</v>
      </c>
      <c r="C100" s="63">
        <v>92</v>
      </c>
      <c r="D100" s="59" t="s">
        <v>6642</v>
      </c>
      <c r="E100" s="23" t="s">
        <v>2808</v>
      </c>
      <c r="F100" t="s">
        <v>339</v>
      </c>
      <c r="G100" t="s">
        <v>6650</v>
      </c>
      <c r="H100" s="23" t="str">
        <f t="shared" si="2"/>
        <v>625919005851257992</v>
      </c>
      <c r="I100" t="s">
        <v>6651</v>
      </c>
      <c r="J100" t="str">
        <f t="shared" si="3"/>
        <v>2017-07-12</v>
      </c>
      <c r="K100" t="s">
        <v>6677</v>
      </c>
      <c r="L100" t="str">
        <f>VLOOKUP(H100,银行退!H:L,5,FALSE)</f>
        <v>2017-07-11</v>
      </c>
    </row>
    <row r="101" spans="1:12" hidden="1">
      <c r="A101" t="s">
        <v>6673</v>
      </c>
      <c r="B101" t="s">
        <v>6674</v>
      </c>
      <c r="C101" s="63">
        <v>2000</v>
      </c>
      <c r="D101" s="59" t="s">
        <v>6642</v>
      </c>
      <c r="E101" s="23" t="s">
        <v>2776</v>
      </c>
      <c r="F101" t="s">
        <v>327</v>
      </c>
      <c r="G101" t="s">
        <v>6650</v>
      </c>
      <c r="H101" s="23" t="str">
        <f t="shared" si="2"/>
        <v>62223002129202952000</v>
      </c>
      <c r="I101" t="s">
        <v>6651</v>
      </c>
      <c r="J101" t="str">
        <f t="shared" si="3"/>
        <v>2017-07-12</v>
      </c>
      <c r="K101" t="s">
        <v>6644</v>
      </c>
      <c r="L101" t="str">
        <f>VLOOKUP(H101,银行退!H:L,5,FALSE)</f>
        <v>2017-07-11</v>
      </c>
    </row>
    <row r="102" spans="1:12" hidden="1">
      <c r="A102" t="s">
        <v>6670</v>
      </c>
      <c r="B102" t="s">
        <v>6671</v>
      </c>
      <c r="C102" s="63">
        <v>61</v>
      </c>
      <c r="D102" s="59" t="s">
        <v>6642</v>
      </c>
      <c r="E102" s="23" t="s">
        <v>2967</v>
      </c>
      <c r="F102" t="s">
        <v>391</v>
      </c>
      <c r="G102" t="s">
        <v>6650</v>
      </c>
      <c r="H102" s="23" t="str">
        <f t="shared" si="2"/>
        <v>625906537066509161</v>
      </c>
      <c r="I102" t="s">
        <v>6651</v>
      </c>
      <c r="J102" t="str">
        <f t="shared" si="3"/>
        <v>2017-07-13</v>
      </c>
      <c r="K102" t="s">
        <v>6672</v>
      </c>
      <c r="L102" t="str">
        <f>VLOOKUP(H102,银行退!H:L,5,FALSE)</f>
        <v>2017-07-12</v>
      </c>
    </row>
    <row r="103" spans="1:12" hidden="1">
      <c r="A103" t="s">
        <v>6668</v>
      </c>
      <c r="B103" t="s">
        <v>6669</v>
      </c>
      <c r="C103" s="63">
        <v>27</v>
      </c>
      <c r="D103" s="59" t="s">
        <v>6642</v>
      </c>
      <c r="E103" s="23" t="s">
        <v>2982</v>
      </c>
      <c r="F103" t="s">
        <v>399</v>
      </c>
      <c r="G103" t="s">
        <v>6650</v>
      </c>
      <c r="H103" s="23" t="str">
        <f t="shared" si="2"/>
        <v>621700386002951196927</v>
      </c>
      <c r="I103" t="s">
        <v>6651</v>
      </c>
      <c r="J103" t="str">
        <f t="shared" si="3"/>
        <v>2017-07-13</v>
      </c>
      <c r="K103" t="s">
        <v>6644</v>
      </c>
      <c r="L103" t="str">
        <f>VLOOKUP(H103,银行退!H:L,5,FALSE)</f>
        <v>2017-07-12</v>
      </c>
    </row>
    <row r="104" spans="1:12" hidden="1">
      <c r="A104" t="s">
        <v>6666</v>
      </c>
      <c r="B104" t="s">
        <v>6667</v>
      </c>
      <c r="C104" s="63">
        <v>150</v>
      </c>
      <c r="D104" s="59" t="s">
        <v>6642</v>
      </c>
      <c r="E104" s="23" t="s">
        <v>3014</v>
      </c>
      <c r="F104" t="s">
        <v>410</v>
      </c>
      <c r="G104" t="s">
        <v>6650</v>
      </c>
      <c r="H104" s="23" t="str">
        <f t="shared" si="2"/>
        <v>6228484146290824165150</v>
      </c>
      <c r="I104" t="s">
        <v>6651</v>
      </c>
      <c r="J104" t="str">
        <f t="shared" si="3"/>
        <v>2017-07-13</v>
      </c>
      <c r="K104" t="s">
        <v>6665</v>
      </c>
      <c r="L104" t="str">
        <f>VLOOKUP(H104,银行退!H:L,5,FALSE)</f>
        <v>2017-07-13</v>
      </c>
    </row>
    <row r="105" spans="1:12" hidden="1">
      <c r="A105" t="s">
        <v>6663</v>
      </c>
      <c r="B105" t="s">
        <v>6664</v>
      </c>
      <c r="C105" s="63">
        <v>880</v>
      </c>
      <c r="D105" s="59" t="s">
        <v>6642</v>
      </c>
      <c r="E105" s="23" t="s">
        <v>3017</v>
      </c>
      <c r="F105" t="s">
        <v>411</v>
      </c>
      <c r="G105" t="s">
        <v>6650</v>
      </c>
      <c r="H105" s="23" t="str">
        <f t="shared" si="2"/>
        <v>6259980028096863880</v>
      </c>
      <c r="I105" t="s">
        <v>6651</v>
      </c>
      <c r="J105" t="str">
        <f t="shared" si="3"/>
        <v>2017-07-13</v>
      </c>
      <c r="K105" t="s">
        <v>6665</v>
      </c>
      <c r="L105" t="str">
        <f>VLOOKUP(H105,银行退!H:L,5,FALSE)</f>
        <v>2017-07-13</v>
      </c>
    </row>
    <row r="106" spans="1:12" hidden="1">
      <c r="A106" t="s">
        <v>6661</v>
      </c>
      <c r="B106" t="s">
        <v>6662</v>
      </c>
      <c r="C106" s="63">
        <v>1500</v>
      </c>
      <c r="D106" s="59" t="s">
        <v>6642</v>
      </c>
      <c r="E106" s="23" t="s">
        <v>2930</v>
      </c>
      <c r="F106" t="s">
        <v>375</v>
      </c>
      <c r="G106" t="s">
        <v>6650</v>
      </c>
      <c r="H106" s="23" t="str">
        <f t="shared" si="2"/>
        <v>622308270037217821500</v>
      </c>
      <c r="I106" t="s">
        <v>6651</v>
      </c>
      <c r="J106" t="str">
        <f t="shared" si="3"/>
        <v>2017-07-13</v>
      </c>
      <c r="K106" t="s">
        <v>6644</v>
      </c>
      <c r="L106" t="str">
        <f>VLOOKUP(H106,银行退!H:L,5,FALSE)</f>
        <v>2017-07-12</v>
      </c>
    </row>
    <row r="107" spans="1:12" hidden="1">
      <c r="A107" t="s">
        <v>6658</v>
      </c>
      <c r="B107" t="s">
        <v>6659</v>
      </c>
      <c r="C107" s="63">
        <v>1137</v>
      </c>
      <c r="D107" s="59" t="s">
        <v>6642</v>
      </c>
      <c r="E107" s="23" t="s">
        <v>2948</v>
      </c>
      <c r="F107" t="s">
        <v>6660</v>
      </c>
      <c r="G107" t="s">
        <v>6650</v>
      </c>
      <c r="H107" s="23" t="str">
        <f t="shared" si="2"/>
        <v>622308290054794841137</v>
      </c>
      <c r="I107" t="s">
        <v>6651</v>
      </c>
      <c r="J107" t="str">
        <f t="shared" si="3"/>
        <v>2017-07-13</v>
      </c>
      <c r="K107" t="s">
        <v>6644</v>
      </c>
      <c r="L107" t="str">
        <f>VLOOKUP(H107,银行退!H:L,5,FALSE)</f>
        <v>2017-07-12</v>
      </c>
    </row>
    <row r="108" spans="1:12" hidden="1">
      <c r="A108" t="s">
        <v>6656</v>
      </c>
      <c r="B108" t="s">
        <v>6657</v>
      </c>
      <c r="C108" s="63">
        <v>88</v>
      </c>
      <c r="D108" s="59" t="s">
        <v>6642</v>
      </c>
      <c r="E108" s="23" t="s">
        <v>2988</v>
      </c>
      <c r="F108" t="s">
        <v>401</v>
      </c>
      <c r="G108" t="s">
        <v>6650</v>
      </c>
      <c r="H108" s="23" t="str">
        <f t="shared" si="2"/>
        <v>621700386003450539488</v>
      </c>
      <c r="I108" t="s">
        <v>6651</v>
      </c>
      <c r="J108" t="str">
        <f t="shared" si="3"/>
        <v>2017-07-13</v>
      </c>
      <c r="K108" t="s">
        <v>6644</v>
      </c>
      <c r="L108" t="str">
        <f>VLOOKUP(H108,银行退!H:L,5,FALSE)</f>
        <v>2017-07-12</v>
      </c>
    </row>
    <row r="109" spans="1:12" hidden="1">
      <c r="A109" t="s">
        <v>6653</v>
      </c>
      <c r="B109" t="s">
        <v>6654</v>
      </c>
      <c r="C109" s="63">
        <v>43</v>
      </c>
      <c r="D109" s="59" t="s">
        <v>6642</v>
      </c>
      <c r="E109" s="23" t="s">
        <v>3044</v>
      </c>
      <c r="F109" t="s">
        <v>421</v>
      </c>
      <c r="G109" t="s">
        <v>6650</v>
      </c>
      <c r="H109" s="23" t="str">
        <f t="shared" si="2"/>
        <v>623190000006518210343</v>
      </c>
      <c r="I109" t="s">
        <v>6651</v>
      </c>
      <c r="J109" t="str">
        <f t="shared" si="3"/>
        <v>2017-07-13</v>
      </c>
      <c r="K109" t="s">
        <v>6655</v>
      </c>
      <c r="L109" t="str">
        <f>VLOOKUP(H109,银行退!H:L,5,FALSE)</f>
        <v>2017-07-13</v>
      </c>
    </row>
    <row r="110" spans="1:12" hidden="1">
      <c r="A110" t="s">
        <v>6648</v>
      </c>
      <c r="B110" t="s">
        <v>6649</v>
      </c>
      <c r="C110" s="63">
        <v>759</v>
      </c>
      <c r="D110" s="59" t="s">
        <v>6642</v>
      </c>
      <c r="E110" s="23" t="s">
        <v>3020</v>
      </c>
      <c r="F110" t="s">
        <v>413</v>
      </c>
      <c r="G110" t="s">
        <v>6650</v>
      </c>
      <c r="H110" s="23" t="str">
        <f t="shared" si="2"/>
        <v>6231900000098964279759</v>
      </c>
      <c r="I110" t="s">
        <v>6651</v>
      </c>
      <c r="J110" t="str">
        <f t="shared" si="3"/>
        <v>2017-07-13</v>
      </c>
      <c r="K110" t="s">
        <v>6652</v>
      </c>
      <c r="L110" t="str">
        <f>VLOOKUP(H110,银行退!H:L,5,FALSE)</f>
        <v>2017-07-13</v>
      </c>
    </row>
    <row r="111" spans="1:12" hidden="1">
      <c r="A111" t="s">
        <v>6646</v>
      </c>
      <c r="B111" t="s">
        <v>6647</v>
      </c>
      <c r="C111" s="63">
        <v>74</v>
      </c>
      <c r="D111" s="59" t="s">
        <v>6642</v>
      </c>
      <c r="E111" s="23" t="s">
        <v>2892</v>
      </c>
      <c r="F111" t="s">
        <v>6643</v>
      </c>
      <c r="G111" t="s">
        <v>6644</v>
      </c>
      <c r="H111" s="23" t="str">
        <f t="shared" si="2"/>
        <v>625362400856071474</v>
      </c>
      <c r="I111" t="s">
        <v>6645</v>
      </c>
      <c r="J111" t="str">
        <f t="shared" si="3"/>
        <v>2017-07-13</v>
      </c>
      <c r="K111" s="19" t="s">
        <v>10824</v>
      </c>
      <c r="L111" t="str">
        <f>VLOOKUP(H111,银行退!H:L,5,FALSE)</f>
        <v>2017-07-12</v>
      </c>
    </row>
    <row r="112" spans="1:12" hidden="1">
      <c r="A112" t="s">
        <v>6640</v>
      </c>
      <c r="B112" t="s">
        <v>6641</v>
      </c>
      <c r="C112" s="63">
        <v>479</v>
      </c>
      <c r="D112" s="59" t="s">
        <v>6642</v>
      </c>
      <c r="E112" s="23" t="s">
        <v>3066</v>
      </c>
      <c r="F112" t="s">
        <v>6643</v>
      </c>
      <c r="G112" t="s">
        <v>6644</v>
      </c>
      <c r="H112" s="23" t="str">
        <f t="shared" si="2"/>
        <v>4367455153272005479</v>
      </c>
      <c r="I112" t="s">
        <v>6645</v>
      </c>
      <c r="J112" t="str">
        <f t="shared" si="3"/>
        <v>2017-07-14</v>
      </c>
      <c r="K112" s="19" t="s">
        <v>10825</v>
      </c>
      <c r="L112" t="str">
        <f>VLOOKUP(H112,银行退!H:L,5,FALSE)</f>
        <v>2017-07-13</v>
      </c>
    </row>
    <row r="113" spans="1:12" hidden="1">
      <c r="A113" t="s">
        <v>10556</v>
      </c>
      <c r="B113" t="s">
        <v>10557</v>
      </c>
      <c r="C113" s="63">
        <v>59</v>
      </c>
      <c r="D113" s="59" t="s">
        <v>6642</v>
      </c>
      <c r="E113" s="23" t="s">
        <v>3050</v>
      </c>
      <c r="F113" t="s">
        <v>10558</v>
      </c>
      <c r="G113" t="s">
        <v>6650</v>
      </c>
      <c r="H113" s="23" t="str">
        <f t="shared" si="2"/>
        <v>6223082700701467159</v>
      </c>
      <c r="I113" t="s">
        <v>6651</v>
      </c>
      <c r="J113" t="str">
        <f t="shared" si="3"/>
        <v>2017-07-14</v>
      </c>
      <c r="K113" t="s">
        <v>6644</v>
      </c>
      <c r="L113" t="str">
        <f>VLOOKUP(H113,银行退!H:L,5,FALSE)</f>
        <v>2017-07-13</v>
      </c>
    </row>
    <row r="114" spans="1:12" hidden="1">
      <c r="A114" t="s">
        <v>10559</v>
      </c>
      <c r="B114" t="s">
        <v>10560</v>
      </c>
      <c r="C114" s="63">
        <v>1000</v>
      </c>
      <c r="D114" s="59" t="s">
        <v>6642</v>
      </c>
      <c r="E114" s="23" t="s">
        <v>3152</v>
      </c>
      <c r="F114" t="s">
        <v>464</v>
      </c>
      <c r="G114" t="s">
        <v>6650</v>
      </c>
      <c r="H114" s="23" t="str">
        <f t="shared" si="2"/>
        <v>62599800045071491000</v>
      </c>
      <c r="I114" t="s">
        <v>6651</v>
      </c>
      <c r="J114" t="str">
        <f t="shared" si="3"/>
        <v>2017-07-14</v>
      </c>
      <c r="K114" t="s">
        <v>6665</v>
      </c>
      <c r="L114" t="str">
        <f>VLOOKUP(H114,银行退!H:L,5,FALSE)</f>
        <v>2017-07-13</v>
      </c>
    </row>
    <row r="115" spans="1:12" hidden="1">
      <c r="A115" t="s">
        <v>10561</v>
      </c>
      <c r="B115" t="s">
        <v>10562</v>
      </c>
      <c r="C115" s="63">
        <v>2805</v>
      </c>
      <c r="D115" s="59" t="s">
        <v>6642</v>
      </c>
      <c r="E115" s="23" t="s">
        <v>3152</v>
      </c>
      <c r="F115" t="s">
        <v>464</v>
      </c>
      <c r="G115" t="s">
        <v>6650</v>
      </c>
      <c r="H115" s="23" t="str">
        <f t="shared" si="2"/>
        <v>62599800045071492805</v>
      </c>
      <c r="I115" t="s">
        <v>6651</v>
      </c>
      <c r="J115" t="str">
        <f t="shared" si="3"/>
        <v>2017-07-14</v>
      </c>
      <c r="K115" t="s">
        <v>6665</v>
      </c>
      <c r="L115" t="str">
        <f>VLOOKUP(H115,银行退!H:L,5,FALSE)</f>
        <v>2017-07-13</v>
      </c>
    </row>
    <row r="116" spans="1:12" hidden="1">
      <c r="A116" t="s">
        <v>10563</v>
      </c>
      <c r="B116" t="s">
        <v>10564</v>
      </c>
      <c r="C116" s="63">
        <v>27</v>
      </c>
      <c r="D116" s="59" t="s">
        <v>6642</v>
      </c>
      <c r="E116" s="23" t="s">
        <v>3164</v>
      </c>
      <c r="F116" t="s">
        <v>469</v>
      </c>
      <c r="G116" t="s">
        <v>6650</v>
      </c>
      <c r="H116" s="23" t="str">
        <f t="shared" si="2"/>
        <v>621226250200608162727</v>
      </c>
      <c r="I116" t="s">
        <v>6651</v>
      </c>
      <c r="J116" t="str">
        <f t="shared" si="3"/>
        <v>2017-07-14</v>
      </c>
      <c r="K116" t="s">
        <v>6644</v>
      </c>
      <c r="L116" t="str">
        <f>VLOOKUP(H116,银行退!H:L,5,FALSE)</f>
        <v>2017-07-13</v>
      </c>
    </row>
    <row r="117" spans="1:12" hidden="1">
      <c r="A117" t="s">
        <v>10565</v>
      </c>
      <c r="B117" t="s">
        <v>10566</v>
      </c>
      <c r="C117" s="63">
        <v>482</v>
      </c>
      <c r="D117" s="59" t="s">
        <v>6642</v>
      </c>
      <c r="E117" s="23" t="s">
        <v>3103</v>
      </c>
      <c r="F117" t="s">
        <v>448</v>
      </c>
      <c r="G117" t="s">
        <v>6650</v>
      </c>
      <c r="H117" s="23" t="str">
        <f t="shared" si="2"/>
        <v>6231900000047572264482</v>
      </c>
      <c r="I117" t="s">
        <v>6651</v>
      </c>
      <c r="J117" t="str">
        <f t="shared" si="3"/>
        <v>2017-07-14</v>
      </c>
      <c r="K117" t="s">
        <v>6652</v>
      </c>
      <c r="L117" t="str">
        <f>VLOOKUP(H117,银行退!H:L,5,FALSE)</f>
        <v>2017-07-13</v>
      </c>
    </row>
    <row r="118" spans="1:12" hidden="1">
      <c r="A118" t="s">
        <v>10567</v>
      </c>
      <c r="B118" t="s">
        <v>10568</v>
      </c>
      <c r="C118" s="63">
        <v>1000</v>
      </c>
      <c r="D118" s="59" t="s">
        <v>6642</v>
      </c>
      <c r="E118" s="23" t="s">
        <v>3152</v>
      </c>
      <c r="F118" t="s">
        <v>464</v>
      </c>
      <c r="G118" t="s">
        <v>6650</v>
      </c>
      <c r="H118" s="23" t="str">
        <f t="shared" si="2"/>
        <v>62599800045071491000</v>
      </c>
      <c r="I118" t="s">
        <v>6651</v>
      </c>
      <c r="J118" t="str">
        <f t="shared" si="3"/>
        <v>2017-07-14</v>
      </c>
      <c r="K118" t="s">
        <v>6665</v>
      </c>
      <c r="L118" t="str">
        <f>VLOOKUP(H118,银行退!H:L,5,FALSE)</f>
        <v>2017-07-13</v>
      </c>
    </row>
    <row r="119" spans="1:12" hidden="1">
      <c r="A119" t="s">
        <v>10569</v>
      </c>
      <c r="B119" t="s">
        <v>10570</v>
      </c>
      <c r="C119" s="63">
        <v>916</v>
      </c>
      <c r="D119" s="59" t="s">
        <v>6642</v>
      </c>
      <c r="E119" s="23" t="s">
        <v>3095</v>
      </c>
      <c r="F119" t="s">
        <v>10571</v>
      </c>
      <c r="G119" t="s">
        <v>6650</v>
      </c>
      <c r="H119" s="23" t="str">
        <f t="shared" si="2"/>
        <v>6231900000026530242916</v>
      </c>
      <c r="I119" t="s">
        <v>6651</v>
      </c>
      <c r="J119" t="str">
        <f t="shared" si="3"/>
        <v>2017-07-14</v>
      </c>
      <c r="K119" t="s">
        <v>10572</v>
      </c>
      <c r="L119" t="str">
        <f>VLOOKUP(H119,银行退!H:L,5,FALSE)</f>
        <v>2017-07-13</v>
      </c>
    </row>
    <row r="120" spans="1:12" hidden="1">
      <c r="A120" t="s">
        <v>10573</v>
      </c>
      <c r="B120" t="s">
        <v>10574</v>
      </c>
      <c r="C120" s="63">
        <v>200</v>
      </c>
      <c r="D120" s="59" t="s">
        <v>6642</v>
      </c>
      <c r="E120" s="23" t="s">
        <v>3047</v>
      </c>
      <c r="F120" t="s">
        <v>422</v>
      </c>
      <c r="G120" t="s">
        <v>6650</v>
      </c>
      <c r="H120" s="23" t="str">
        <f t="shared" si="2"/>
        <v>6231900000052840945200</v>
      </c>
      <c r="I120" t="s">
        <v>6651</v>
      </c>
      <c r="J120" t="str">
        <f t="shared" si="3"/>
        <v>2017-07-14</v>
      </c>
      <c r="K120" t="s">
        <v>6699</v>
      </c>
      <c r="L120" t="str">
        <f>VLOOKUP(H120,银行退!H:L,5,FALSE)</f>
        <v>2017-07-13</v>
      </c>
    </row>
    <row r="121" spans="1:12" hidden="1">
      <c r="A121" t="s">
        <v>10575</v>
      </c>
      <c r="B121" t="s">
        <v>10576</v>
      </c>
      <c r="C121" s="63">
        <v>3000</v>
      </c>
      <c r="D121" s="59" t="s">
        <v>6642</v>
      </c>
      <c r="E121" s="23" t="s">
        <v>3192</v>
      </c>
      <c r="F121" t="s">
        <v>480</v>
      </c>
      <c r="G121" t="s">
        <v>6650</v>
      </c>
      <c r="H121" s="23" t="str">
        <f t="shared" si="2"/>
        <v>40339200365650693000</v>
      </c>
      <c r="I121" t="s">
        <v>6651</v>
      </c>
      <c r="J121" t="str">
        <f t="shared" si="3"/>
        <v>2017-07-14</v>
      </c>
      <c r="K121" t="s">
        <v>10577</v>
      </c>
      <c r="L121" t="str">
        <f>VLOOKUP(H121,银行退!H:L,5,FALSE)</f>
        <v>2017-07-13</v>
      </c>
    </row>
    <row r="122" spans="1:12" hidden="1">
      <c r="A122" t="s">
        <v>10578</v>
      </c>
      <c r="B122" t="s">
        <v>10579</v>
      </c>
      <c r="C122" s="63">
        <v>5000</v>
      </c>
      <c r="D122" s="59" t="s">
        <v>6642</v>
      </c>
      <c r="E122" s="23" t="s">
        <v>3192</v>
      </c>
      <c r="F122" t="s">
        <v>480</v>
      </c>
      <c r="G122" t="s">
        <v>6650</v>
      </c>
      <c r="H122" s="23" t="str">
        <f t="shared" si="2"/>
        <v>40339200365650695000</v>
      </c>
      <c r="I122" t="s">
        <v>6651</v>
      </c>
      <c r="J122" t="str">
        <f t="shared" si="3"/>
        <v>2017-07-14</v>
      </c>
      <c r="K122" t="s">
        <v>10577</v>
      </c>
      <c r="L122" t="str">
        <f>VLOOKUP(H122,银行退!H:L,5,FALSE)</f>
        <v>2017-07-13</v>
      </c>
    </row>
    <row r="123" spans="1:12" hidden="1">
      <c r="A123" t="s">
        <v>10580</v>
      </c>
      <c r="B123" t="s">
        <v>10581</v>
      </c>
      <c r="C123" s="63">
        <v>285</v>
      </c>
      <c r="D123" s="59" t="s">
        <v>6642</v>
      </c>
      <c r="E123" s="23" t="s">
        <v>3273</v>
      </c>
      <c r="F123" t="s">
        <v>508</v>
      </c>
      <c r="G123" t="s">
        <v>6650</v>
      </c>
      <c r="H123" s="23" t="str">
        <f t="shared" si="2"/>
        <v>6282680013482414285</v>
      </c>
      <c r="I123" t="s">
        <v>6651</v>
      </c>
      <c r="J123" t="str">
        <f t="shared" si="3"/>
        <v>2017-07-14</v>
      </c>
      <c r="K123" t="s">
        <v>6665</v>
      </c>
      <c r="L123" t="str">
        <f>VLOOKUP(H123,银行退!H:L,5,FALSE)</f>
        <v>2017-07-14</v>
      </c>
    </row>
    <row r="124" spans="1:12" hidden="1">
      <c r="A124" t="s">
        <v>10582</v>
      </c>
      <c r="B124" t="s">
        <v>10583</v>
      </c>
      <c r="C124" s="63">
        <v>400</v>
      </c>
      <c r="D124" s="59" t="s">
        <v>6642</v>
      </c>
      <c r="E124" s="23" t="s">
        <v>3202</v>
      </c>
      <c r="F124" t="s">
        <v>483</v>
      </c>
      <c r="G124" t="s">
        <v>6650</v>
      </c>
      <c r="H124" s="23" t="str">
        <f t="shared" si="2"/>
        <v>6217852700003761085400</v>
      </c>
      <c r="I124" t="s">
        <v>6651</v>
      </c>
      <c r="J124" t="str">
        <f t="shared" si="3"/>
        <v>2017-07-14</v>
      </c>
      <c r="K124" t="s">
        <v>6928</v>
      </c>
      <c r="L124" t="str">
        <f>VLOOKUP(H124,银行退!H:L,5,FALSE)</f>
        <v>2017-07-13</v>
      </c>
    </row>
    <row r="125" spans="1:12" hidden="1">
      <c r="A125" t="s">
        <v>10584</v>
      </c>
      <c r="B125" t="s">
        <v>10585</v>
      </c>
      <c r="C125" s="63">
        <v>147</v>
      </c>
      <c r="D125" s="59" t="s">
        <v>6642</v>
      </c>
      <c r="E125" s="23" t="s">
        <v>3297</v>
      </c>
      <c r="F125" t="s">
        <v>519</v>
      </c>
      <c r="G125" t="s">
        <v>6650</v>
      </c>
      <c r="H125" s="23" t="str">
        <f t="shared" si="2"/>
        <v>6259980000152726147</v>
      </c>
      <c r="I125" t="s">
        <v>6651</v>
      </c>
      <c r="J125" t="str">
        <f t="shared" si="3"/>
        <v>2017-07-14</v>
      </c>
      <c r="K125" t="s">
        <v>6665</v>
      </c>
      <c r="L125" t="str">
        <f>VLOOKUP(H125,银行退!H:L,5,FALSE)</f>
        <v>2017-07-14</v>
      </c>
    </row>
    <row r="126" spans="1:12" hidden="1">
      <c r="A126" t="s">
        <v>10586</v>
      </c>
      <c r="B126" t="s">
        <v>10587</v>
      </c>
      <c r="C126" s="63">
        <v>48</v>
      </c>
      <c r="D126" s="59" t="s">
        <v>6642</v>
      </c>
      <c r="E126" s="23" t="s">
        <v>3285</v>
      </c>
      <c r="F126" t="s">
        <v>513</v>
      </c>
      <c r="G126" t="s">
        <v>6650</v>
      </c>
      <c r="H126" s="23" t="str">
        <f t="shared" si="2"/>
        <v>621723250200143041148</v>
      </c>
      <c r="I126" t="s">
        <v>6651</v>
      </c>
      <c r="J126" t="str">
        <f t="shared" si="3"/>
        <v>2017-07-14</v>
      </c>
      <c r="K126" t="s">
        <v>6644</v>
      </c>
      <c r="L126" t="str">
        <f>VLOOKUP(H126,银行退!H:L,5,FALSE)</f>
        <v>2017-07-14</v>
      </c>
    </row>
    <row r="127" spans="1:12" hidden="1">
      <c r="A127" t="s">
        <v>10588</v>
      </c>
      <c r="B127" t="s">
        <v>10589</v>
      </c>
      <c r="C127" s="63">
        <v>65</v>
      </c>
      <c r="D127" s="59" t="s">
        <v>6642</v>
      </c>
      <c r="E127" s="23" t="s">
        <v>3297</v>
      </c>
      <c r="F127" t="s">
        <v>519</v>
      </c>
      <c r="G127" t="s">
        <v>6650</v>
      </c>
      <c r="H127" s="23" t="str">
        <f t="shared" si="2"/>
        <v>625998000015272665</v>
      </c>
      <c r="I127" t="s">
        <v>6651</v>
      </c>
      <c r="J127" t="str">
        <f t="shared" si="3"/>
        <v>2017-07-14</v>
      </c>
      <c r="K127" t="s">
        <v>6665</v>
      </c>
      <c r="L127" t="str">
        <f>VLOOKUP(H127,银行退!H:L,5,FALSE)</f>
        <v>2017-07-14</v>
      </c>
    </row>
    <row r="128" spans="1:12" hidden="1">
      <c r="A128" t="s">
        <v>10590</v>
      </c>
      <c r="B128" t="s">
        <v>10591</v>
      </c>
      <c r="C128" s="63">
        <v>47</v>
      </c>
      <c r="D128" s="59" t="s">
        <v>6642</v>
      </c>
      <c r="E128" s="23" t="s">
        <v>3276</v>
      </c>
      <c r="F128" t="s">
        <v>509</v>
      </c>
      <c r="G128" t="s">
        <v>6650</v>
      </c>
      <c r="H128" s="23" t="str">
        <f t="shared" si="2"/>
        <v>623575270000003832447</v>
      </c>
      <c r="I128" t="s">
        <v>6651</v>
      </c>
      <c r="J128" t="str">
        <f t="shared" si="3"/>
        <v>2017-07-14</v>
      </c>
      <c r="K128" t="s">
        <v>6928</v>
      </c>
      <c r="L128" t="str">
        <f>VLOOKUP(H128,银行退!H:L,5,FALSE)</f>
        <v>2017-07-14</v>
      </c>
    </row>
    <row r="129" spans="1:12" hidden="1">
      <c r="A129" t="s">
        <v>10592</v>
      </c>
      <c r="B129" t="s">
        <v>10593</v>
      </c>
      <c r="C129" s="63">
        <v>100</v>
      </c>
      <c r="D129" s="59" t="s">
        <v>6642</v>
      </c>
      <c r="E129" s="23" t="s">
        <v>3217</v>
      </c>
      <c r="F129" t="s">
        <v>488</v>
      </c>
      <c r="G129" t="s">
        <v>6650</v>
      </c>
      <c r="H129" s="23" t="str">
        <f t="shared" si="2"/>
        <v>6231900020001807563100</v>
      </c>
      <c r="I129" t="s">
        <v>6651</v>
      </c>
      <c r="J129" t="str">
        <f t="shared" si="3"/>
        <v>2017-07-14</v>
      </c>
      <c r="K129" t="s">
        <v>10594</v>
      </c>
      <c r="L129" t="str">
        <f>VLOOKUP(H129,银行退!H:L,5,FALSE)</f>
        <v>2017-07-14</v>
      </c>
    </row>
    <row r="130" spans="1:12" hidden="1">
      <c r="A130" t="s">
        <v>10595</v>
      </c>
      <c r="B130" t="s">
        <v>10596</v>
      </c>
      <c r="C130" s="63">
        <v>557</v>
      </c>
      <c r="D130" s="59" t="s">
        <v>6642</v>
      </c>
      <c r="E130" s="23" t="s">
        <v>3321</v>
      </c>
      <c r="F130" t="s">
        <v>528</v>
      </c>
      <c r="G130" t="s">
        <v>6650</v>
      </c>
      <c r="H130" s="23" t="str">
        <f t="shared" si="2"/>
        <v>6228481938624073375557</v>
      </c>
      <c r="I130" t="s">
        <v>6651</v>
      </c>
      <c r="J130" t="str">
        <f t="shared" si="3"/>
        <v>2017-07-14</v>
      </c>
      <c r="K130" t="s">
        <v>6665</v>
      </c>
      <c r="L130" t="str">
        <f>VLOOKUP(H130,银行退!H:L,5,FALSE)</f>
        <v>2017-07-14</v>
      </c>
    </row>
    <row r="131" spans="1:12" hidden="1">
      <c r="A131" t="s">
        <v>10597</v>
      </c>
      <c r="B131" t="s">
        <v>10598</v>
      </c>
      <c r="C131" s="63">
        <v>700</v>
      </c>
      <c r="D131" s="59" t="s">
        <v>6642</v>
      </c>
      <c r="E131" s="49" t="s">
        <v>10831</v>
      </c>
      <c r="F131" t="s">
        <v>180</v>
      </c>
      <c r="G131" t="s">
        <v>6650</v>
      </c>
      <c r="H131" s="23" t="str">
        <f t="shared" ref="H131:H194" si="4">E131&amp;C131</f>
        <v>6228481928591937579700</v>
      </c>
      <c r="I131" t="s">
        <v>6651</v>
      </c>
      <c r="J131" t="str">
        <f t="shared" ref="J131:J194" si="5">LEFT(B131,10)</f>
        <v>2017-07-14</v>
      </c>
      <c r="K131" t="s">
        <v>6665</v>
      </c>
      <c r="L131" t="str">
        <f>VLOOKUP(H131,银行退!H:L,5,FALSE)</f>
        <v>20170705</v>
      </c>
    </row>
    <row r="132" spans="1:12" hidden="1">
      <c r="A132" t="s">
        <v>10599</v>
      </c>
      <c r="B132" t="s">
        <v>10600</v>
      </c>
      <c r="C132" s="63">
        <v>424</v>
      </c>
      <c r="D132" s="59" t="s">
        <v>6642</v>
      </c>
      <c r="E132" s="23" t="s">
        <v>3337</v>
      </c>
      <c r="F132" t="s">
        <v>533</v>
      </c>
      <c r="G132" t="s">
        <v>6650</v>
      </c>
      <c r="H132" s="23" t="str">
        <f t="shared" si="4"/>
        <v>6214602180000238116424</v>
      </c>
      <c r="I132" t="s">
        <v>6651</v>
      </c>
      <c r="J132" t="str">
        <f t="shared" si="5"/>
        <v>2017-07-14</v>
      </c>
      <c r="K132" t="s">
        <v>6644</v>
      </c>
      <c r="L132" t="str">
        <f>VLOOKUP(H132,银行退!H:L,5,FALSE)</f>
        <v>2017-07-14</v>
      </c>
    </row>
    <row r="133" spans="1:12" hidden="1">
      <c r="A133" t="s">
        <v>10601</v>
      </c>
      <c r="B133" t="s">
        <v>10602</v>
      </c>
      <c r="C133" s="63">
        <v>87</v>
      </c>
      <c r="D133" s="59" t="s">
        <v>6642</v>
      </c>
      <c r="E133" s="23" t="s">
        <v>3376</v>
      </c>
      <c r="F133" t="s">
        <v>546</v>
      </c>
      <c r="G133" t="s">
        <v>6650</v>
      </c>
      <c r="H133" s="23" t="str">
        <f t="shared" si="4"/>
        <v>622848119822504787887</v>
      </c>
      <c r="I133" t="s">
        <v>6651</v>
      </c>
      <c r="J133" t="str">
        <f t="shared" si="5"/>
        <v>2017-07-14</v>
      </c>
      <c r="K133" t="s">
        <v>6665</v>
      </c>
      <c r="L133" t="str">
        <f>VLOOKUP(H133,银行退!H:L,5,FALSE)</f>
        <v>2017-07-14</v>
      </c>
    </row>
    <row r="134" spans="1:12" hidden="1">
      <c r="A134" t="s">
        <v>10603</v>
      </c>
      <c r="B134" t="s">
        <v>10604</v>
      </c>
      <c r="C134" s="63">
        <v>3876</v>
      </c>
      <c r="D134" s="59" t="s">
        <v>6642</v>
      </c>
      <c r="E134" s="23" t="s">
        <v>3391</v>
      </c>
      <c r="F134" t="s">
        <v>551</v>
      </c>
      <c r="G134" t="s">
        <v>6650</v>
      </c>
      <c r="H134" s="23" t="str">
        <f t="shared" si="4"/>
        <v>62122625090007150193876</v>
      </c>
      <c r="I134" t="s">
        <v>6651</v>
      </c>
      <c r="J134" t="str">
        <f t="shared" si="5"/>
        <v>2017-07-14</v>
      </c>
      <c r="K134" t="s">
        <v>6644</v>
      </c>
      <c r="L134" t="str">
        <f>VLOOKUP(H134,银行退!H:L,5,FALSE)</f>
        <v>2017-07-14</v>
      </c>
    </row>
    <row r="135" spans="1:12" hidden="1">
      <c r="A135" t="s">
        <v>10605</v>
      </c>
      <c r="B135" t="s">
        <v>10606</v>
      </c>
      <c r="C135" s="63">
        <v>1942</v>
      </c>
      <c r="D135" s="59" t="s">
        <v>6642</v>
      </c>
      <c r="E135" s="23" t="s">
        <v>3370</v>
      </c>
      <c r="F135" t="s">
        <v>544</v>
      </c>
      <c r="G135" t="s">
        <v>6650</v>
      </c>
      <c r="H135" s="23" t="str">
        <f t="shared" si="4"/>
        <v>62289300011262022521942</v>
      </c>
      <c r="I135" t="s">
        <v>6651</v>
      </c>
      <c r="J135" t="str">
        <f t="shared" si="5"/>
        <v>2017-07-14</v>
      </c>
      <c r="K135" t="s">
        <v>6644</v>
      </c>
      <c r="L135" t="str">
        <f>VLOOKUP(H135,银行退!H:L,5,FALSE)</f>
        <v>2017-07-14</v>
      </c>
    </row>
    <row r="136" spans="1:12" hidden="1">
      <c r="A136" t="s">
        <v>10607</v>
      </c>
      <c r="B136" t="s">
        <v>10608</v>
      </c>
      <c r="C136" s="63">
        <v>500</v>
      </c>
      <c r="D136" s="59" t="s">
        <v>6642</v>
      </c>
      <c r="E136" s="23" t="s">
        <v>3224</v>
      </c>
      <c r="F136" t="s">
        <v>490</v>
      </c>
      <c r="G136" t="s">
        <v>6650</v>
      </c>
      <c r="H136" s="23" t="str">
        <f t="shared" si="4"/>
        <v>6231900000001955349500</v>
      </c>
      <c r="I136" t="s">
        <v>6651</v>
      </c>
      <c r="J136" t="str">
        <f t="shared" si="5"/>
        <v>2017-07-14</v>
      </c>
      <c r="K136" t="s">
        <v>6652</v>
      </c>
      <c r="L136" t="str">
        <f>VLOOKUP(H136,银行退!H:L,5,FALSE)</f>
        <v>2017-07-14</v>
      </c>
    </row>
    <row r="137" spans="1:12" hidden="1">
      <c r="A137" t="s">
        <v>10609</v>
      </c>
      <c r="B137" t="s">
        <v>10610</v>
      </c>
      <c r="C137" s="63">
        <v>130</v>
      </c>
      <c r="D137" s="59" t="s">
        <v>6642</v>
      </c>
      <c r="E137" s="23" t="s">
        <v>3413</v>
      </c>
      <c r="F137" t="s">
        <v>560</v>
      </c>
      <c r="G137" t="s">
        <v>6650</v>
      </c>
      <c r="H137" s="23" t="str">
        <f t="shared" si="4"/>
        <v>6228480868405233974130</v>
      </c>
      <c r="I137" t="s">
        <v>6651</v>
      </c>
      <c r="J137" t="str">
        <f t="shared" si="5"/>
        <v>2017-07-14</v>
      </c>
      <c r="K137" t="s">
        <v>6665</v>
      </c>
      <c r="L137" t="str">
        <f>VLOOKUP(H137,银行退!H:L,5,FALSE)</f>
        <v>2017-07-14</v>
      </c>
    </row>
    <row r="138" spans="1:12" hidden="1">
      <c r="A138" t="s">
        <v>10611</v>
      </c>
      <c r="B138" t="s">
        <v>10612</v>
      </c>
      <c r="C138" s="63">
        <v>247</v>
      </c>
      <c r="D138" s="59" t="s">
        <v>6642</v>
      </c>
      <c r="E138" s="23" t="s">
        <v>3439</v>
      </c>
      <c r="F138" t="s">
        <v>569</v>
      </c>
      <c r="G138" t="s">
        <v>6650</v>
      </c>
      <c r="H138" s="23" t="str">
        <f t="shared" si="4"/>
        <v>6213302700001528564247</v>
      </c>
      <c r="I138" t="s">
        <v>6651</v>
      </c>
      <c r="J138" t="str">
        <f t="shared" si="5"/>
        <v>2017-07-14</v>
      </c>
      <c r="K138" t="s">
        <v>6928</v>
      </c>
      <c r="L138" t="str">
        <f>VLOOKUP(H138,银行退!H:L,5,FALSE)</f>
        <v>2017-07-14</v>
      </c>
    </row>
    <row r="139" spans="1:12" hidden="1">
      <c r="A139" t="s">
        <v>10613</v>
      </c>
      <c r="B139" t="s">
        <v>10614</v>
      </c>
      <c r="C139" s="63">
        <v>50</v>
      </c>
      <c r="D139" s="59" t="s">
        <v>6642</v>
      </c>
      <c r="E139" s="23" t="s">
        <v>3503</v>
      </c>
      <c r="F139" t="s">
        <v>592</v>
      </c>
      <c r="G139" t="s">
        <v>6650</v>
      </c>
      <c r="H139" s="23" t="str">
        <f t="shared" si="4"/>
        <v>622922800928010750</v>
      </c>
      <c r="I139" t="s">
        <v>6651</v>
      </c>
      <c r="J139" t="str">
        <f t="shared" si="5"/>
        <v>2017-07-17</v>
      </c>
      <c r="K139" t="s">
        <v>6644</v>
      </c>
      <c r="L139" t="str">
        <f>VLOOKUP(H139,银行退!H:L,5,FALSE)</f>
        <v>2017-07-15</v>
      </c>
    </row>
    <row r="140" spans="1:12" hidden="1">
      <c r="A140" t="s">
        <v>10615</v>
      </c>
      <c r="B140" t="s">
        <v>10616</v>
      </c>
      <c r="C140" s="63">
        <v>140</v>
      </c>
      <c r="D140" s="59" t="s">
        <v>6642</v>
      </c>
      <c r="E140" s="23" t="s">
        <v>3575</v>
      </c>
      <c r="F140" t="s">
        <v>615</v>
      </c>
      <c r="G140" t="s">
        <v>6650</v>
      </c>
      <c r="H140" s="23" t="str">
        <f t="shared" si="4"/>
        <v>6228480860610576313140</v>
      </c>
      <c r="I140" t="s">
        <v>6651</v>
      </c>
      <c r="J140" t="str">
        <f t="shared" si="5"/>
        <v>2017-07-17</v>
      </c>
      <c r="K140" t="s">
        <v>6665</v>
      </c>
      <c r="L140" t="str">
        <f>VLOOKUP(H140,银行退!H:L,5,FALSE)</f>
        <v>2017-07-15</v>
      </c>
    </row>
    <row r="141" spans="1:12" hidden="1">
      <c r="A141" t="s">
        <v>10617</v>
      </c>
      <c r="B141" t="s">
        <v>10618</v>
      </c>
      <c r="C141" s="63">
        <v>118.89</v>
      </c>
      <c r="D141" s="59" t="s">
        <v>6642</v>
      </c>
      <c r="E141" s="23" t="s">
        <v>3533</v>
      </c>
      <c r="F141" t="s">
        <v>601</v>
      </c>
      <c r="G141" t="s">
        <v>6650</v>
      </c>
      <c r="H141" s="23" t="str">
        <f t="shared" si="4"/>
        <v>6214602180000228463118.89</v>
      </c>
      <c r="I141" t="s">
        <v>6651</v>
      </c>
      <c r="J141" t="str">
        <f t="shared" si="5"/>
        <v>2017-07-17</v>
      </c>
      <c r="K141" t="s">
        <v>6644</v>
      </c>
      <c r="L141" t="str">
        <f>VLOOKUP(H141,银行退!H:L,5,FALSE)</f>
        <v>2017-07-15</v>
      </c>
    </row>
    <row r="142" spans="1:12" hidden="1">
      <c r="A142" t="s">
        <v>10619</v>
      </c>
      <c r="B142" t="s">
        <v>10620</v>
      </c>
      <c r="C142" s="63">
        <v>496.98</v>
      </c>
      <c r="D142" s="59" t="s">
        <v>6642</v>
      </c>
      <c r="E142" s="23" t="s">
        <v>3646</v>
      </c>
      <c r="F142" t="s">
        <v>639</v>
      </c>
      <c r="G142" t="s">
        <v>6650</v>
      </c>
      <c r="H142" s="23" t="str">
        <f t="shared" si="4"/>
        <v>4367423890568016689496.98</v>
      </c>
      <c r="I142" t="s">
        <v>6651</v>
      </c>
      <c r="J142" t="str">
        <f t="shared" si="5"/>
        <v>2017-07-17</v>
      </c>
      <c r="K142" t="s">
        <v>6644</v>
      </c>
      <c r="L142" t="str">
        <f>VLOOKUP(H142,银行退!H:L,5,FALSE)</f>
        <v>2017-07-17</v>
      </c>
    </row>
    <row r="143" spans="1:12" hidden="1">
      <c r="A143" t="s">
        <v>10621</v>
      </c>
      <c r="B143" t="s">
        <v>10622</v>
      </c>
      <c r="C143" s="63">
        <v>462.5</v>
      </c>
      <c r="D143" s="59" t="s">
        <v>6642</v>
      </c>
      <c r="E143" s="23" t="s">
        <v>3539</v>
      </c>
      <c r="F143" t="s">
        <v>602</v>
      </c>
      <c r="G143" t="s">
        <v>6650</v>
      </c>
      <c r="H143" s="23" t="str">
        <f t="shared" si="4"/>
        <v>6217856100021124661462.5</v>
      </c>
      <c r="I143" t="s">
        <v>6651</v>
      </c>
      <c r="J143" t="str">
        <f t="shared" si="5"/>
        <v>2017-07-17</v>
      </c>
      <c r="K143" t="s">
        <v>6672</v>
      </c>
      <c r="L143" t="str">
        <f>VLOOKUP(H143,银行退!H:L,5,FALSE)</f>
        <v>2017-07-15</v>
      </c>
    </row>
    <row r="144" spans="1:12" hidden="1">
      <c r="A144" t="s">
        <v>10623</v>
      </c>
      <c r="B144" t="s">
        <v>10624</v>
      </c>
      <c r="C144" s="63">
        <v>68</v>
      </c>
      <c r="D144" s="59" t="s">
        <v>6642</v>
      </c>
      <c r="E144" s="23" t="s">
        <v>3451</v>
      </c>
      <c r="F144" t="s">
        <v>573</v>
      </c>
      <c r="G144" t="s">
        <v>6650</v>
      </c>
      <c r="H144" s="23" t="str">
        <f t="shared" si="4"/>
        <v>621497330014515568</v>
      </c>
      <c r="I144" t="s">
        <v>6651</v>
      </c>
      <c r="J144" t="str">
        <f t="shared" si="5"/>
        <v>2017-07-17</v>
      </c>
      <c r="K144" t="s">
        <v>6652</v>
      </c>
      <c r="L144" t="str">
        <f>VLOOKUP(H144,银行退!H:L,5,FALSE)</f>
        <v>2017-07-14</v>
      </c>
    </row>
    <row r="145" spans="1:12" hidden="1">
      <c r="A145" t="s">
        <v>10625</v>
      </c>
      <c r="B145" t="s">
        <v>10626</v>
      </c>
      <c r="C145" s="63">
        <v>1900</v>
      </c>
      <c r="D145" s="59" t="s">
        <v>6642</v>
      </c>
      <c r="E145" s="23" t="s">
        <v>3671</v>
      </c>
      <c r="F145" t="s">
        <v>10627</v>
      </c>
      <c r="G145" t="s">
        <v>6650</v>
      </c>
      <c r="H145" s="23" t="str">
        <f t="shared" si="4"/>
        <v>54424300051949011900</v>
      </c>
      <c r="I145" t="s">
        <v>6651</v>
      </c>
      <c r="J145" t="str">
        <f t="shared" si="5"/>
        <v>2017-07-17</v>
      </c>
      <c r="K145" t="s">
        <v>6665</v>
      </c>
      <c r="L145" t="str">
        <f>VLOOKUP(H145,银行退!H:L,5,FALSE)</f>
        <v>2017-07-17</v>
      </c>
    </row>
    <row r="146" spans="1:12" hidden="1">
      <c r="A146" t="s">
        <v>10628</v>
      </c>
      <c r="B146" t="s">
        <v>10629</v>
      </c>
      <c r="C146" s="63">
        <v>71.97</v>
      </c>
      <c r="D146" s="59" t="s">
        <v>6642</v>
      </c>
      <c r="E146" s="23" t="s">
        <v>3665</v>
      </c>
      <c r="F146" t="s">
        <v>647</v>
      </c>
      <c r="G146" t="s">
        <v>6650</v>
      </c>
      <c r="H146" s="23" t="str">
        <f t="shared" si="4"/>
        <v>621700386000668996071.97</v>
      </c>
      <c r="I146" t="s">
        <v>6651</v>
      </c>
      <c r="J146" t="str">
        <f t="shared" si="5"/>
        <v>2017-07-17</v>
      </c>
      <c r="K146" t="s">
        <v>6644</v>
      </c>
      <c r="L146" t="str">
        <f>VLOOKUP(H146,银行退!H:L,5,FALSE)</f>
        <v>2017-07-17</v>
      </c>
    </row>
    <row r="147" spans="1:12" hidden="1">
      <c r="A147" t="s">
        <v>10630</v>
      </c>
      <c r="B147" t="s">
        <v>10631</v>
      </c>
      <c r="C147" s="63">
        <v>290.13</v>
      </c>
      <c r="D147" s="59" t="s">
        <v>6642</v>
      </c>
      <c r="E147" s="23" t="s">
        <v>3696</v>
      </c>
      <c r="F147" t="s">
        <v>657</v>
      </c>
      <c r="G147" t="s">
        <v>6650</v>
      </c>
      <c r="H147" s="23" t="str">
        <f t="shared" si="4"/>
        <v>5240943890018088290.13</v>
      </c>
      <c r="I147" t="s">
        <v>6651</v>
      </c>
      <c r="J147" t="str">
        <f t="shared" si="5"/>
        <v>2017-07-17</v>
      </c>
      <c r="K147" t="s">
        <v>6644</v>
      </c>
      <c r="L147" t="str">
        <f>VLOOKUP(H147,银行退!H:L,5,FALSE)</f>
        <v>2017-07-17</v>
      </c>
    </row>
    <row r="148" spans="1:12" hidden="1">
      <c r="A148" t="s">
        <v>10632</v>
      </c>
      <c r="B148" t="s">
        <v>10633</v>
      </c>
      <c r="C148" s="63">
        <v>118.91</v>
      </c>
      <c r="D148" s="59" t="s">
        <v>6642</v>
      </c>
      <c r="E148" s="23" t="s">
        <v>3515</v>
      </c>
      <c r="F148" t="s">
        <v>240</v>
      </c>
      <c r="G148" t="s">
        <v>6650</v>
      </c>
      <c r="H148" s="23" t="str">
        <f t="shared" si="4"/>
        <v>6217232410000691621118.91</v>
      </c>
      <c r="I148" t="s">
        <v>6651</v>
      </c>
      <c r="J148" t="str">
        <f t="shared" si="5"/>
        <v>2017-07-17</v>
      </c>
      <c r="K148" t="s">
        <v>6644</v>
      </c>
      <c r="L148" t="str">
        <f>VLOOKUP(H148,银行退!H:L,5,FALSE)</f>
        <v>2017-07-15</v>
      </c>
    </row>
    <row r="149" spans="1:12" hidden="1">
      <c r="A149" t="s">
        <v>10634</v>
      </c>
      <c r="B149" t="s">
        <v>10635</v>
      </c>
      <c r="C149" s="63">
        <v>193.08</v>
      </c>
      <c r="D149" s="59" t="s">
        <v>6642</v>
      </c>
      <c r="E149" s="23" t="s">
        <v>3702</v>
      </c>
      <c r="F149" t="s">
        <v>659</v>
      </c>
      <c r="G149" t="s">
        <v>6650</v>
      </c>
      <c r="H149" s="23" t="str">
        <f t="shared" si="4"/>
        <v>6231900000020402315193.08</v>
      </c>
      <c r="I149" t="s">
        <v>6651</v>
      </c>
      <c r="J149" t="str">
        <f t="shared" si="5"/>
        <v>2017-07-17</v>
      </c>
      <c r="K149" t="s">
        <v>10636</v>
      </c>
      <c r="L149" t="str">
        <f>VLOOKUP(H149,银行退!H:L,5,FALSE)</f>
        <v>2017-07-17</v>
      </c>
    </row>
    <row r="150" spans="1:12" hidden="1">
      <c r="A150" t="s">
        <v>10637</v>
      </c>
      <c r="B150" t="s">
        <v>10638</v>
      </c>
      <c r="C150" s="63">
        <v>300</v>
      </c>
      <c r="D150" s="59" t="s">
        <v>6642</v>
      </c>
      <c r="E150" s="23" t="s">
        <v>3775</v>
      </c>
      <c r="F150" t="s">
        <v>682</v>
      </c>
      <c r="G150" t="s">
        <v>6650</v>
      </c>
      <c r="H150" s="23" t="str">
        <f t="shared" si="4"/>
        <v>6228484140725219711300</v>
      </c>
      <c r="I150" t="s">
        <v>6651</v>
      </c>
      <c r="J150" t="str">
        <f t="shared" si="5"/>
        <v>2017-07-18</v>
      </c>
      <c r="K150" t="s">
        <v>6665</v>
      </c>
      <c r="L150" t="str">
        <f>VLOOKUP(H150,银行退!H:L,5,FALSE)</f>
        <v>2017-07-17</v>
      </c>
    </row>
    <row r="151" spans="1:12" hidden="1">
      <c r="A151" t="s">
        <v>10639</v>
      </c>
      <c r="B151" t="s">
        <v>10640</v>
      </c>
      <c r="C151" s="63">
        <v>100</v>
      </c>
      <c r="D151" s="59" t="s">
        <v>6642</v>
      </c>
      <c r="E151" s="23" t="s">
        <v>3788</v>
      </c>
      <c r="F151" t="s">
        <v>689</v>
      </c>
      <c r="G151" t="s">
        <v>6650</v>
      </c>
      <c r="H151" s="23" t="str">
        <f t="shared" si="4"/>
        <v>6282680003525586100</v>
      </c>
      <c r="I151" t="s">
        <v>6651</v>
      </c>
      <c r="J151" t="str">
        <f t="shared" si="5"/>
        <v>2017-07-18</v>
      </c>
      <c r="K151" t="s">
        <v>6665</v>
      </c>
      <c r="L151" t="str">
        <f>VLOOKUP(H151,银行退!H:L,5,FALSE)</f>
        <v>2017-07-17</v>
      </c>
    </row>
    <row r="152" spans="1:12" hidden="1">
      <c r="A152" t="s">
        <v>10641</v>
      </c>
      <c r="B152" t="s">
        <v>10642</v>
      </c>
      <c r="C152" s="63">
        <v>63</v>
      </c>
      <c r="D152" s="59" t="s">
        <v>6642</v>
      </c>
      <c r="E152" s="23" t="s">
        <v>3780</v>
      </c>
      <c r="F152" t="s">
        <v>685</v>
      </c>
      <c r="G152" t="s">
        <v>6650</v>
      </c>
      <c r="H152" s="23" t="str">
        <f t="shared" si="4"/>
        <v>623668717000022159363</v>
      </c>
      <c r="I152" t="s">
        <v>6651</v>
      </c>
      <c r="J152" t="str">
        <f t="shared" si="5"/>
        <v>2017-07-18</v>
      </c>
      <c r="K152" t="s">
        <v>6644</v>
      </c>
      <c r="L152" t="str">
        <f>VLOOKUP(H152,银行退!H:L,5,FALSE)</f>
        <v>2017-07-17</v>
      </c>
    </row>
    <row r="153" spans="1:12" hidden="1">
      <c r="A153" t="s">
        <v>10643</v>
      </c>
      <c r="B153" t="s">
        <v>10644</v>
      </c>
      <c r="C153" s="63">
        <v>200</v>
      </c>
      <c r="D153" s="59" t="s">
        <v>6642</v>
      </c>
      <c r="E153" s="23" t="s">
        <v>3851</v>
      </c>
      <c r="F153" t="s">
        <v>710</v>
      </c>
      <c r="G153" t="s">
        <v>6650</v>
      </c>
      <c r="H153" s="23" t="str">
        <f t="shared" si="4"/>
        <v>6217003860002454856200</v>
      </c>
      <c r="I153" t="s">
        <v>6651</v>
      </c>
      <c r="J153" t="str">
        <f t="shared" si="5"/>
        <v>2017-07-18</v>
      </c>
      <c r="K153" t="s">
        <v>6644</v>
      </c>
      <c r="L153" t="str">
        <f>VLOOKUP(H153,银行退!H:L,5,FALSE)</f>
        <v>2017-07-17</v>
      </c>
    </row>
    <row r="154" spans="1:12" hidden="1">
      <c r="A154" t="s">
        <v>10645</v>
      </c>
      <c r="B154" t="s">
        <v>10646</v>
      </c>
      <c r="C154" s="63">
        <v>4600</v>
      </c>
      <c r="D154" s="59" t="s">
        <v>6642</v>
      </c>
      <c r="E154" s="23" t="s">
        <v>3826</v>
      </c>
      <c r="F154" t="s">
        <v>701</v>
      </c>
      <c r="G154" t="s">
        <v>6650</v>
      </c>
      <c r="H154" s="23" t="str">
        <f t="shared" si="4"/>
        <v>62236915241362354600</v>
      </c>
      <c r="I154" t="s">
        <v>6651</v>
      </c>
      <c r="J154" t="str">
        <f t="shared" si="5"/>
        <v>2017-07-18</v>
      </c>
      <c r="K154" t="s">
        <v>10647</v>
      </c>
      <c r="L154" t="str">
        <f>VLOOKUP(H154,银行退!H:L,5,FALSE)</f>
        <v>2017-07-17</v>
      </c>
    </row>
    <row r="155" spans="1:12" hidden="1">
      <c r="A155" t="s">
        <v>10648</v>
      </c>
      <c r="B155" t="s">
        <v>10649</v>
      </c>
      <c r="C155" s="63">
        <v>473.76</v>
      </c>
      <c r="D155" s="59" t="s">
        <v>6642</v>
      </c>
      <c r="E155" s="23" t="s">
        <v>3800</v>
      </c>
      <c r="F155" t="s">
        <v>692</v>
      </c>
      <c r="G155" t="s">
        <v>6650</v>
      </c>
      <c r="H155" s="23" t="str">
        <f t="shared" si="4"/>
        <v>6217987071000103491473.76</v>
      </c>
      <c r="I155" t="s">
        <v>6651</v>
      </c>
      <c r="J155" t="str">
        <f t="shared" si="5"/>
        <v>2017-07-18</v>
      </c>
      <c r="K155" t="s">
        <v>6691</v>
      </c>
      <c r="L155" t="str">
        <f>VLOOKUP(H155,银行退!H:L,5,FALSE)</f>
        <v>2017-07-17</v>
      </c>
    </row>
    <row r="156" spans="1:12" hidden="1">
      <c r="A156" t="s">
        <v>10650</v>
      </c>
      <c r="B156" t="s">
        <v>10651</v>
      </c>
      <c r="C156" s="63">
        <v>307</v>
      </c>
      <c r="D156" s="59" t="s">
        <v>6642</v>
      </c>
      <c r="E156" s="23" t="s">
        <v>3968</v>
      </c>
      <c r="F156" t="s">
        <v>751</v>
      </c>
      <c r="G156" t="s">
        <v>6650</v>
      </c>
      <c r="H156" s="23" t="str">
        <f t="shared" si="4"/>
        <v>6228483616134440262307</v>
      </c>
      <c r="I156" t="s">
        <v>6651</v>
      </c>
      <c r="J156" t="str">
        <f t="shared" si="5"/>
        <v>2017-07-18</v>
      </c>
      <c r="K156" t="s">
        <v>6665</v>
      </c>
      <c r="L156" t="str">
        <f>VLOOKUP(H156,银行退!H:L,5,FALSE)</f>
        <v>2017-07-18</v>
      </c>
    </row>
    <row r="157" spans="1:12" hidden="1">
      <c r="A157" t="s">
        <v>10652</v>
      </c>
      <c r="B157" t="s">
        <v>10653</v>
      </c>
      <c r="C157" s="63">
        <v>2000</v>
      </c>
      <c r="D157" s="59" t="s">
        <v>6642</v>
      </c>
      <c r="E157" s="23" t="s">
        <v>197</v>
      </c>
      <c r="F157" t="s">
        <v>746</v>
      </c>
      <c r="G157" t="s">
        <v>6650</v>
      </c>
      <c r="H157" s="23" t="str">
        <f t="shared" si="4"/>
        <v>62585900446603512000</v>
      </c>
      <c r="I157" t="s">
        <v>6651</v>
      </c>
      <c r="J157" t="str">
        <f t="shared" si="5"/>
        <v>2017-07-18</v>
      </c>
      <c r="K157" t="s">
        <v>6644</v>
      </c>
      <c r="L157" t="str">
        <f>VLOOKUP(H157,银行退!H:L,5,FALSE)</f>
        <v>2017-07-18</v>
      </c>
    </row>
    <row r="158" spans="1:12" hidden="1">
      <c r="A158" t="s">
        <v>10654</v>
      </c>
      <c r="B158" t="s">
        <v>10655</v>
      </c>
      <c r="C158" s="63">
        <v>15</v>
      </c>
      <c r="D158" s="59" t="s">
        <v>6642</v>
      </c>
      <c r="E158" s="23" t="s">
        <v>3937</v>
      </c>
      <c r="F158" t="s">
        <v>741</v>
      </c>
      <c r="G158" t="s">
        <v>6650</v>
      </c>
      <c r="H158" s="23" t="str">
        <f t="shared" si="4"/>
        <v>622655000244634115</v>
      </c>
      <c r="I158" t="s">
        <v>6651</v>
      </c>
      <c r="J158" t="str">
        <f t="shared" si="5"/>
        <v>2017-07-18</v>
      </c>
      <c r="K158" t="s">
        <v>6644</v>
      </c>
      <c r="L158" t="str">
        <f>VLOOKUP(H158,银行退!H:L,5,FALSE)</f>
        <v>2017-07-18</v>
      </c>
    </row>
    <row r="159" spans="1:12" hidden="1">
      <c r="A159" t="s">
        <v>10656</v>
      </c>
      <c r="B159" t="s">
        <v>10657</v>
      </c>
      <c r="C159" s="63">
        <v>1000</v>
      </c>
      <c r="D159" s="59" t="s">
        <v>6642</v>
      </c>
      <c r="E159" s="23" t="s">
        <v>3971</v>
      </c>
      <c r="F159" t="s">
        <v>752</v>
      </c>
      <c r="G159" t="s">
        <v>6650</v>
      </c>
      <c r="H159" s="23" t="str">
        <f t="shared" si="4"/>
        <v>62170038600343672251000</v>
      </c>
      <c r="I159" t="s">
        <v>6651</v>
      </c>
      <c r="J159" t="str">
        <f t="shared" si="5"/>
        <v>2017-07-18</v>
      </c>
      <c r="K159" t="s">
        <v>6644</v>
      </c>
      <c r="L159" t="str">
        <f>VLOOKUP(H159,银行退!H:L,5,FALSE)</f>
        <v>2017-07-18</v>
      </c>
    </row>
    <row r="160" spans="1:12" hidden="1">
      <c r="A160" t="s">
        <v>10658</v>
      </c>
      <c r="B160" t="s">
        <v>10659</v>
      </c>
      <c r="C160" s="63">
        <v>446.39</v>
      </c>
      <c r="D160" s="59" t="s">
        <v>6642</v>
      </c>
      <c r="E160" s="23" t="s">
        <v>3980</v>
      </c>
      <c r="F160" t="s">
        <v>755</v>
      </c>
      <c r="G160" t="s">
        <v>6650</v>
      </c>
      <c r="H160" s="23" t="str">
        <f t="shared" si="4"/>
        <v>6217995620003464829446.39</v>
      </c>
      <c r="I160" t="s">
        <v>6651</v>
      </c>
      <c r="J160" t="str">
        <f t="shared" si="5"/>
        <v>2017-07-19</v>
      </c>
      <c r="K160" t="s">
        <v>6691</v>
      </c>
      <c r="L160" t="str">
        <f>VLOOKUP(H160,银行退!H:L,5,FALSE)</f>
        <v>2017-07-18</v>
      </c>
    </row>
    <row r="161" spans="1:12" hidden="1">
      <c r="A161" t="s">
        <v>10660</v>
      </c>
      <c r="B161" t="s">
        <v>10661</v>
      </c>
      <c r="C161" s="63">
        <v>300</v>
      </c>
      <c r="D161" s="59" t="s">
        <v>6642</v>
      </c>
      <c r="E161" s="23" t="s">
        <v>4059</v>
      </c>
      <c r="F161" t="s">
        <v>783</v>
      </c>
      <c r="G161" t="s">
        <v>6650</v>
      </c>
      <c r="H161" s="23" t="str">
        <f t="shared" si="4"/>
        <v>6228483861105951216300</v>
      </c>
      <c r="I161" t="s">
        <v>6651</v>
      </c>
      <c r="J161" t="str">
        <f t="shared" si="5"/>
        <v>2017-07-19</v>
      </c>
      <c r="K161" t="s">
        <v>6665</v>
      </c>
      <c r="L161" t="str">
        <f>VLOOKUP(H161,银行退!H:L,5,FALSE)</f>
        <v>2017-07-18</v>
      </c>
    </row>
    <row r="162" spans="1:12" hidden="1">
      <c r="A162" t="s">
        <v>10662</v>
      </c>
      <c r="B162" t="s">
        <v>10663</v>
      </c>
      <c r="C162" s="63">
        <v>244.92</v>
      </c>
      <c r="D162" s="59" t="s">
        <v>6642</v>
      </c>
      <c r="E162" s="23" t="s">
        <v>4004</v>
      </c>
      <c r="F162" t="s">
        <v>764</v>
      </c>
      <c r="G162" t="s">
        <v>6650</v>
      </c>
      <c r="H162" s="23" t="str">
        <f t="shared" si="4"/>
        <v>6223692040279301244.92</v>
      </c>
      <c r="I162" t="s">
        <v>6651</v>
      </c>
      <c r="J162" t="str">
        <f t="shared" si="5"/>
        <v>2017-07-19</v>
      </c>
      <c r="K162" t="s">
        <v>10664</v>
      </c>
      <c r="L162" t="str">
        <f>VLOOKUP(H162,银行退!H:L,5,FALSE)</f>
        <v>2017-07-18</v>
      </c>
    </row>
    <row r="163" spans="1:12" hidden="1">
      <c r="A163" t="s">
        <v>10665</v>
      </c>
      <c r="B163" t="s">
        <v>10666</v>
      </c>
      <c r="C163" s="63">
        <v>81.52</v>
      </c>
      <c r="D163" s="59" t="s">
        <v>6642</v>
      </c>
      <c r="E163" s="23" t="s">
        <v>3949</v>
      </c>
      <c r="F163" t="s">
        <v>745</v>
      </c>
      <c r="G163" t="s">
        <v>6650</v>
      </c>
      <c r="H163" s="23" t="str">
        <f t="shared" si="4"/>
        <v>6223082900470186281.52</v>
      </c>
      <c r="I163" t="s">
        <v>6651</v>
      </c>
      <c r="J163" t="str">
        <f t="shared" si="5"/>
        <v>2017-07-19</v>
      </c>
      <c r="K163" t="s">
        <v>6644</v>
      </c>
      <c r="L163" t="str">
        <f>VLOOKUP(H163,银行退!H:L,5,FALSE)</f>
        <v>2017-07-18</v>
      </c>
    </row>
    <row r="164" spans="1:12" hidden="1">
      <c r="A164" t="s">
        <v>10667</v>
      </c>
      <c r="B164" t="s">
        <v>10668</v>
      </c>
      <c r="C164" s="63">
        <v>1500</v>
      </c>
      <c r="D164" s="59" t="s">
        <v>6642</v>
      </c>
      <c r="E164" s="23" t="s">
        <v>2930</v>
      </c>
      <c r="F164" t="s">
        <v>375</v>
      </c>
      <c r="G164" t="s">
        <v>6650</v>
      </c>
      <c r="H164" s="23" t="str">
        <f t="shared" si="4"/>
        <v>622308270037217821500</v>
      </c>
      <c r="I164" t="s">
        <v>6651</v>
      </c>
      <c r="J164" t="str">
        <f t="shared" si="5"/>
        <v>2017-07-19</v>
      </c>
      <c r="K164" t="s">
        <v>6644</v>
      </c>
      <c r="L164" t="str">
        <f>VLOOKUP(H164,银行退!H:L,5,FALSE)</f>
        <v>2017-07-12</v>
      </c>
    </row>
    <row r="165" spans="1:12" hidden="1">
      <c r="A165" t="s">
        <v>10669</v>
      </c>
      <c r="B165" t="s">
        <v>10670</v>
      </c>
      <c r="C165" s="63">
        <v>428.22</v>
      </c>
      <c r="D165" s="59" t="s">
        <v>6642</v>
      </c>
      <c r="E165" s="23" t="s">
        <v>4016</v>
      </c>
      <c r="F165" t="s">
        <v>181</v>
      </c>
      <c r="G165" t="s">
        <v>6650</v>
      </c>
      <c r="H165" s="23" t="str">
        <f t="shared" si="4"/>
        <v>6217852700008661603428.22</v>
      </c>
      <c r="I165" t="s">
        <v>6651</v>
      </c>
      <c r="J165" t="str">
        <f t="shared" si="5"/>
        <v>2017-07-19</v>
      </c>
      <c r="K165" t="s">
        <v>6928</v>
      </c>
      <c r="L165" t="str">
        <f>VLOOKUP(H165,银行退!H:L,5,FALSE)</f>
        <v>2017-07-18</v>
      </c>
    </row>
    <row r="166" spans="1:12" hidden="1">
      <c r="A166" t="s">
        <v>10671</v>
      </c>
      <c r="B166" t="s">
        <v>10672</v>
      </c>
      <c r="C166" s="63">
        <v>78.92</v>
      </c>
      <c r="D166" s="59" t="s">
        <v>6642</v>
      </c>
      <c r="E166" s="23" t="s">
        <v>4068</v>
      </c>
      <c r="F166" t="s">
        <v>786</v>
      </c>
      <c r="G166" t="s">
        <v>6650</v>
      </c>
      <c r="H166" s="23" t="str">
        <f t="shared" si="4"/>
        <v>622150730001454814178.92</v>
      </c>
      <c r="I166" t="s">
        <v>6651</v>
      </c>
      <c r="J166" t="str">
        <f t="shared" si="5"/>
        <v>2017-07-19</v>
      </c>
      <c r="K166" t="s">
        <v>6691</v>
      </c>
      <c r="L166" t="str">
        <f>VLOOKUP(H166,银行退!H:L,5,FALSE)</f>
        <v>2017-07-18</v>
      </c>
    </row>
    <row r="167" spans="1:12" hidden="1">
      <c r="A167" t="s">
        <v>10673</v>
      </c>
      <c r="B167" t="s">
        <v>10674</v>
      </c>
      <c r="C167" s="63">
        <v>145</v>
      </c>
      <c r="D167" s="59" t="s">
        <v>6642</v>
      </c>
      <c r="E167" s="23" t="s">
        <v>4075</v>
      </c>
      <c r="F167" t="s">
        <v>790</v>
      </c>
      <c r="G167" t="s">
        <v>6650</v>
      </c>
      <c r="H167" s="23" t="str">
        <f t="shared" si="4"/>
        <v>6231900000119541411145</v>
      </c>
      <c r="I167" t="s">
        <v>6651</v>
      </c>
      <c r="J167" t="str">
        <f t="shared" si="5"/>
        <v>2017-07-19</v>
      </c>
      <c r="K167" t="s">
        <v>6652</v>
      </c>
      <c r="L167" t="str">
        <f>VLOOKUP(H167,银行退!H:L,5,FALSE)</f>
        <v>2017-07-18</v>
      </c>
    </row>
    <row r="168" spans="1:12" hidden="1">
      <c r="A168" t="s">
        <v>10675</v>
      </c>
      <c r="B168" t="s">
        <v>10676</v>
      </c>
      <c r="C168" s="63">
        <v>500</v>
      </c>
      <c r="D168" s="59" t="s">
        <v>6642</v>
      </c>
      <c r="E168" s="23" t="s">
        <v>3857</v>
      </c>
      <c r="F168" t="s">
        <v>711</v>
      </c>
      <c r="G168" t="s">
        <v>6650</v>
      </c>
      <c r="H168" s="23" t="str">
        <f t="shared" si="4"/>
        <v>6231900000025464666500</v>
      </c>
      <c r="I168" t="s">
        <v>6651</v>
      </c>
      <c r="J168" t="str">
        <f t="shared" si="5"/>
        <v>2017-07-19</v>
      </c>
      <c r="K168" t="s">
        <v>10677</v>
      </c>
      <c r="L168" t="str">
        <f>VLOOKUP(H168,银行退!H:L,5,FALSE)</f>
        <v>2017-07-18</v>
      </c>
    </row>
    <row r="169" spans="1:12" hidden="1">
      <c r="A169" t="s">
        <v>10678</v>
      </c>
      <c r="B169" t="s">
        <v>10679</v>
      </c>
      <c r="C169" s="63">
        <v>94.5</v>
      </c>
      <c r="D169" s="59" t="s">
        <v>6642</v>
      </c>
      <c r="E169" s="23" t="s">
        <v>4141</v>
      </c>
      <c r="F169" t="s">
        <v>810</v>
      </c>
      <c r="G169" t="s">
        <v>6650</v>
      </c>
      <c r="H169" s="23" t="str">
        <f t="shared" si="4"/>
        <v>621226251600038147894.5</v>
      </c>
      <c r="I169" t="s">
        <v>6651</v>
      </c>
      <c r="J169" t="str">
        <f t="shared" si="5"/>
        <v>2017-07-19</v>
      </c>
      <c r="K169" t="s">
        <v>6644</v>
      </c>
      <c r="L169" t="str">
        <f>VLOOKUP(H169,银行退!H:L,5,FALSE)</f>
        <v>2017-07-19</v>
      </c>
    </row>
    <row r="170" spans="1:12" hidden="1">
      <c r="A170" t="s">
        <v>10680</v>
      </c>
      <c r="B170" t="s">
        <v>10681</v>
      </c>
      <c r="C170" s="63">
        <v>44.5</v>
      </c>
      <c r="D170" s="59" t="s">
        <v>6642</v>
      </c>
      <c r="E170" s="23" t="s">
        <v>4162</v>
      </c>
      <c r="F170" t="s">
        <v>816</v>
      </c>
      <c r="G170" t="s">
        <v>6650</v>
      </c>
      <c r="H170" s="23" t="str">
        <f t="shared" si="4"/>
        <v>622700717156009710244.5</v>
      </c>
      <c r="I170" t="s">
        <v>6651</v>
      </c>
      <c r="J170" t="str">
        <f t="shared" si="5"/>
        <v>2017-07-19</v>
      </c>
      <c r="K170" t="s">
        <v>6644</v>
      </c>
      <c r="L170" t="str">
        <f>VLOOKUP(H170,银行退!H:L,5,FALSE)</f>
        <v>2017-07-19</v>
      </c>
    </row>
    <row r="171" spans="1:12" hidden="1">
      <c r="A171" t="s">
        <v>10682</v>
      </c>
      <c r="B171" t="s">
        <v>10683</v>
      </c>
      <c r="C171" s="63">
        <v>131.24</v>
      </c>
      <c r="D171" s="59" t="s">
        <v>6642</v>
      </c>
      <c r="E171" s="23" t="s">
        <v>4147</v>
      </c>
      <c r="F171" t="s">
        <v>387</v>
      </c>
      <c r="G171" t="s">
        <v>6650</v>
      </c>
      <c r="H171" s="23" t="str">
        <f t="shared" si="4"/>
        <v>6217003900004471043131.24</v>
      </c>
      <c r="I171" t="s">
        <v>6651</v>
      </c>
      <c r="J171" t="str">
        <f t="shared" si="5"/>
        <v>2017-07-19</v>
      </c>
      <c r="K171" t="s">
        <v>6644</v>
      </c>
      <c r="L171" t="str">
        <f>VLOOKUP(H171,银行退!H:L,5,FALSE)</f>
        <v>2017-07-19</v>
      </c>
    </row>
    <row r="172" spans="1:12" hidden="1">
      <c r="A172" t="s">
        <v>10684</v>
      </c>
      <c r="B172" t="s">
        <v>10685</v>
      </c>
      <c r="C172" s="63">
        <v>434.03</v>
      </c>
      <c r="D172" s="59" t="s">
        <v>6642</v>
      </c>
      <c r="E172" s="23" t="s">
        <v>4165</v>
      </c>
      <c r="F172" t="s">
        <v>817</v>
      </c>
      <c r="G172" t="s">
        <v>6650</v>
      </c>
      <c r="H172" s="23" t="str">
        <f t="shared" si="4"/>
        <v>6228480860550196312434.03</v>
      </c>
      <c r="I172" t="s">
        <v>6651</v>
      </c>
      <c r="J172" t="str">
        <f t="shared" si="5"/>
        <v>2017-07-19</v>
      </c>
      <c r="K172" t="s">
        <v>6665</v>
      </c>
      <c r="L172" t="str">
        <f>VLOOKUP(H172,银行退!H:L,5,FALSE)</f>
        <v>2017-07-19</v>
      </c>
    </row>
    <row r="173" spans="1:12" hidden="1">
      <c r="A173" t="s">
        <v>10686</v>
      </c>
      <c r="B173" t="s">
        <v>10687</v>
      </c>
      <c r="C173" s="63">
        <v>90.5</v>
      </c>
      <c r="D173" s="59" t="s">
        <v>6642</v>
      </c>
      <c r="E173" s="23" t="s">
        <v>4153</v>
      </c>
      <c r="F173" t="s">
        <v>813</v>
      </c>
      <c r="G173" t="s">
        <v>6650</v>
      </c>
      <c r="H173" s="23" t="str">
        <f t="shared" si="4"/>
        <v>622622220166666190.5</v>
      </c>
      <c r="I173" t="s">
        <v>6651</v>
      </c>
      <c r="J173" t="str">
        <f t="shared" si="5"/>
        <v>2017-07-19</v>
      </c>
      <c r="K173" t="s">
        <v>6644</v>
      </c>
      <c r="L173" t="str">
        <f>VLOOKUP(H173,银行退!H:L,5,FALSE)</f>
        <v>2017-07-19</v>
      </c>
    </row>
    <row r="174" spans="1:12" hidden="1">
      <c r="A174" t="s">
        <v>10688</v>
      </c>
      <c r="B174" t="s">
        <v>10689</v>
      </c>
      <c r="C174" s="63">
        <v>86.98</v>
      </c>
      <c r="D174" s="59" t="s">
        <v>6642</v>
      </c>
      <c r="E174" s="23" t="s">
        <v>4197</v>
      </c>
      <c r="F174" t="s">
        <v>10690</v>
      </c>
      <c r="G174" t="s">
        <v>6650</v>
      </c>
      <c r="H174" s="23" t="str">
        <f t="shared" si="4"/>
        <v>625996006083289686.98</v>
      </c>
      <c r="I174" t="s">
        <v>6651</v>
      </c>
      <c r="J174" t="str">
        <f t="shared" si="5"/>
        <v>2017-07-19</v>
      </c>
      <c r="K174" t="s">
        <v>6665</v>
      </c>
      <c r="L174" t="str">
        <f>VLOOKUP(H174,银行退!H:L,5,FALSE)</f>
        <v>2017-07-19</v>
      </c>
    </row>
    <row r="175" spans="1:12" hidden="1">
      <c r="A175" t="s">
        <v>10691</v>
      </c>
      <c r="B175" t="s">
        <v>10692</v>
      </c>
      <c r="C175" s="63">
        <v>600</v>
      </c>
      <c r="D175" s="59" t="s">
        <v>6642</v>
      </c>
      <c r="E175" s="23" t="s">
        <v>4232</v>
      </c>
      <c r="F175" t="s">
        <v>840</v>
      </c>
      <c r="G175" t="s">
        <v>6650</v>
      </c>
      <c r="H175" s="23" t="str">
        <f t="shared" si="4"/>
        <v>6259960141667204600</v>
      </c>
      <c r="I175" t="s">
        <v>6651</v>
      </c>
      <c r="J175" t="str">
        <f t="shared" si="5"/>
        <v>2017-07-19</v>
      </c>
      <c r="K175" t="s">
        <v>6665</v>
      </c>
      <c r="L175" t="str">
        <f>VLOOKUP(H175,银行退!H:L,5,FALSE)</f>
        <v>2017-07-19</v>
      </c>
    </row>
    <row r="176" spans="1:12" hidden="1">
      <c r="A176" t="s">
        <v>10693</v>
      </c>
      <c r="B176" t="s">
        <v>10694</v>
      </c>
      <c r="C176" s="63">
        <v>832</v>
      </c>
      <c r="D176" s="59" t="s">
        <v>6642</v>
      </c>
      <c r="E176" s="23" t="s">
        <v>3940</v>
      </c>
      <c r="F176" t="s">
        <v>6643</v>
      </c>
      <c r="G176" t="s">
        <v>6644</v>
      </c>
      <c r="H176" s="23" t="str">
        <f t="shared" si="4"/>
        <v>6259656241130503832</v>
      </c>
      <c r="I176" t="s">
        <v>6645</v>
      </c>
      <c r="J176" t="str">
        <f t="shared" si="5"/>
        <v>2017-07-19</v>
      </c>
      <c r="K176" s="19" t="s">
        <v>10826</v>
      </c>
      <c r="L176" t="str">
        <f>VLOOKUP(H176,银行退!H:L,5,FALSE)</f>
        <v>2017-07-18</v>
      </c>
    </row>
    <row r="177" spans="1:12" hidden="1">
      <c r="A177" t="s">
        <v>10695</v>
      </c>
      <c r="B177" t="s">
        <v>10696</v>
      </c>
      <c r="C177" s="63">
        <v>9.5</v>
      </c>
      <c r="D177" s="59" t="s">
        <v>6642</v>
      </c>
      <c r="E177" s="23" t="s">
        <v>4364</v>
      </c>
      <c r="F177" t="s">
        <v>882</v>
      </c>
      <c r="G177" t="s">
        <v>6650</v>
      </c>
      <c r="H177" s="23" t="str">
        <f t="shared" si="4"/>
        <v>62122625090009455909.5</v>
      </c>
      <c r="I177" t="s">
        <v>6651</v>
      </c>
      <c r="J177" t="str">
        <f t="shared" si="5"/>
        <v>2017-07-19</v>
      </c>
      <c r="K177" t="s">
        <v>6644</v>
      </c>
      <c r="L177" t="str">
        <f>VLOOKUP(H177,银行退!H:L,5,FALSE)</f>
        <v>2017-07-19</v>
      </c>
    </row>
    <row r="178" spans="1:12" hidden="1">
      <c r="A178" t="s">
        <v>10697</v>
      </c>
      <c r="B178" t="s">
        <v>10698</v>
      </c>
      <c r="C178" s="63">
        <v>5</v>
      </c>
      <c r="D178" s="59" t="s">
        <v>6642</v>
      </c>
      <c r="E178" s="23" t="s">
        <v>4251</v>
      </c>
      <c r="F178" t="s">
        <v>847</v>
      </c>
      <c r="G178" t="s">
        <v>6650</v>
      </c>
      <c r="H178" s="23" t="str">
        <f t="shared" si="4"/>
        <v>62172324100008798795</v>
      </c>
      <c r="I178" t="s">
        <v>6651</v>
      </c>
      <c r="J178" t="str">
        <f t="shared" si="5"/>
        <v>2017-07-19</v>
      </c>
      <c r="K178" t="s">
        <v>6644</v>
      </c>
      <c r="L178" t="str">
        <f>VLOOKUP(H178,银行退!H:L,5,FALSE)</f>
        <v>2017-07-19</v>
      </c>
    </row>
    <row r="179" spans="1:12" hidden="1">
      <c r="A179" t="s">
        <v>10699</v>
      </c>
      <c r="B179" t="s">
        <v>10700</v>
      </c>
      <c r="C179" s="63">
        <v>350</v>
      </c>
      <c r="D179" s="59" t="s">
        <v>6642</v>
      </c>
      <c r="E179" s="23" t="s">
        <v>4030</v>
      </c>
      <c r="F179" t="s">
        <v>772</v>
      </c>
      <c r="G179" t="s">
        <v>6650</v>
      </c>
      <c r="H179" s="23" t="str">
        <f t="shared" si="4"/>
        <v>4984511297936997350</v>
      </c>
      <c r="I179" t="s">
        <v>6651</v>
      </c>
      <c r="J179" t="str">
        <f t="shared" si="5"/>
        <v>2017-07-19</v>
      </c>
      <c r="K179" t="s">
        <v>6644</v>
      </c>
      <c r="L179" t="str">
        <f>VLOOKUP(H179,银行退!H:L,5,FALSE)</f>
        <v>2017-07-18</v>
      </c>
    </row>
    <row r="180" spans="1:12" hidden="1">
      <c r="A180" t="s">
        <v>10701</v>
      </c>
      <c r="B180" t="s">
        <v>10702</v>
      </c>
      <c r="C180" s="63">
        <v>78.5</v>
      </c>
      <c r="D180" s="59" t="s">
        <v>6642</v>
      </c>
      <c r="E180" s="23" t="s">
        <v>4285</v>
      </c>
      <c r="F180" t="s">
        <v>858</v>
      </c>
      <c r="G180" t="s">
        <v>6650</v>
      </c>
      <c r="H180" s="23" t="str">
        <f t="shared" si="4"/>
        <v>622597005248564678.5</v>
      </c>
      <c r="I180" t="s">
        <v>6651</v>
      </c>
      <c r="J180" t="str">
        <f t="shared" si="5"/>
        <v>2017-07-19</v>
      </c>
      <c r="K180" t="s">
        <v>6644</v>
      </c>
      <c r="L180" t="str">
        <f>VLOOKUP(H180,银行退!H:L,5,FALSE)</f>
        <v>2017-07-19</v>
      </c>
    </row>
    <row r="181" spans="1:12" hidden="1">
      <c r="A181" t="s">
        <v>10703</v>
      </c>
      <c r="B181" t="s">
        <v>10704</v>
      </c>
      <c r="C181" s="63">
        <v>638</v>
      </c>
      <c r="D181" s="59" t="s">
        <v>6642</v>
      </c>
      <c r="E181" s="23" t="s">
        <v>4188</v>
      </c>
      <c r="F181" t="s">
        <v>826</v>
      </c>
      <c r="G181" t="s">
        <v>6650</v>
      </c>
      <c r="H181" s="23" t="str">
        <f t="shared" si="4"/>
        <v>6210178002000761255638</v>
      </c>
      <c r="I181" t="s">
        <v>6651</v>
      </c>
      <c r="J181" t="str">
        <f t="shared" si="5"/>
        <v>2017-07-19</v>
      </c>
      <c r="K181" t="s">
        <v>6652</v>
      </c>
      <c r="L181" t="str">
        <f>VLOOKUP(H181,银行退!H:L,5,FALSE)</f>
        <v>2017-07-19</v>
      </c>
    </row>
    <row r="182" spans="1:12" hidden="1">
      <c r="A182" t="s">
        <v>10705</v>
      </c>
      <c r="B182" t="s">
        <v>10706</v>
      </c>
      <c r="C182" s="63">
        <v>244.5</v>
      </c>
      <c r="D182" s="59" t="s">
        <v>6642</v>
      </c>
      <c r="E182" s="23" t="s">
        <v>4260</v>
      </c>
      <c r="F182" t="s">
        <v>229</v>
      </c>
      <c r="G182" t="s">
        <v>6650</v>
      </c>
      <c r="H182" s="23" t="str">
        <f t="shared" si="4"/>
        <v>62230827004201222244.5</v>
      </c>
      <c r="I182" t="s">
        <v>6651</v>
      </c>
      <c r="J182" t="str">
        <f t="shared" si="5"/>
        <v>2017-07-19</v>
      </c>
      <c r="K182" t="s">
        <v>6644</v>
      </c>
      <c r="L182" t="str">
        <f>VLOOKUP(H182,银行退!H:L,5,FALSE)</f>
        <v>2017-07-19</v>
      </c>
    </row>
    <row r="183" spans="1:12" hidden="1">
      <c r="A183" t="s">
        <v>10707</v>
      </c>
      <c r="B183" t="s">
        <v>10708</v>
      </c>
      <c r="C183" s="63">
        <v>100</v>
      </c>
      <c r="D183" s="59" t="s">
        <v>6642</v>
      </c>
      <c r="E183" s="23" t="s">
        <v>200</v>
      </c>
      <c r="F183" t="s">
        <v>7962</v>
      </c>
      <c r="G183" t="s">
        <v>6650</v>
      </c>
      <c r="H183" s="23" t="str">
        <f t="shared" si="4"/>
        <v>6251641061007211100</v>
      </c>
      <c r="I183" t="s">
        <v>6651</v>
      </c>
      <c r="J183" t="str">
        <f t="shared" si="5"/>
        <v>2017-07-19</v>
      </c>
      <c r="K183" t="s">
        <v>10709</v>
      </c>
      <c r="L183" t="str">
        <f>VLOOKUP(H183,银行退!H:L,5,FALSE)</f>
        <v>20170707</v>
      </c>
    </row>
    <row r="184" spans="1:12" hidden="1">
      <c r="A184" t="s">
        <v>10710</v>
      </c>
      <c r="B184" t="s">
        <v>10711</v>
      </c>
      <c r="C184" s="63">
        <v>200</v>
      </c>
      <c r="D184" s="59" t="s">
        <v>6642</v>
      </c>
      <c r="E184" s="23" t="s">
        <v>4065</v>
      </c>
      <c r="F184" t="s">
        <v>785</v>
      </c>
      <c r="G184" t="s">
        <v>6650</v>
      </c>
      <c r="H184" s="23" t="str">
        <f t="shared" si="4"/>
        <v>6228930001149681557200</v>
      </c>
      <c r="I184" t="s">
        <v>6651</v>
      </c>
      <c r="J184" t="str">
        <f t="shared" si="5"/>
        <v>2017-07-19</v>
      </c>
      <c r="K184" t="s">
        <v>6644</v>
      </c>
      <c r="L184" t="str">
        <f>VLOOKUP(H184,银行退!H:L,5,FALSE)</f>
        <v>2017-07-18</v>
      </c>
    </row>
    <row r="185" spans="1:12" hidden="1">
      <c r="A185" t="s">
        <v>10712</v>
      </c>
      <c r="B185" t="s">
        <v>10713</v>
      </c>
      <c r="C185" s="63">
        <v>3408.1</v>
      </c>
      <c r="D185" s="59" t="s">
        <v>6642</v>
      </c>
      <c r="E185" s="23" t="s">
        <v>4248</v>
      </c>
      <c r="F185" t="s">
        <v>846</v>
      </c>
      <c r="G185" t="s">
        <v>6650</v>
      </c>
      <c r="H185" s="23" t="str">
        <f t="shared" si="4"/>
        <v>62179064000105658783408.1</v>
      </c>
      <c r="I185" t="s">
        <v>6651</v>
      </c>
      <c r="J185" t="str">
        <f t="shared" si="5"/>
        <v>2017-07-19</v>
      </c>
      <c r="K185" t="s">
        <v>6672</v>
      </c>
      <c r="L185" t="str">
        <f>VLOOKUP(H185,银行退!H:L,5,FALSE)</f>
        <v>2017-07-19</v>
      </c>
    </row>
    <row r="186" spans="1:12" hidden="1">
      <c r="A186" t="s">
        <v>10714</v>
      </c>
      <c r="B186" t="s">
        <v>10715</v>
      </c>
      <c r="C186" s="63">
        <v>400</v>
      </c>
      <c r="D186" s="59" t="s">
        <v>6642</v>
      </c>
      <c r="E186" s="23" t="s">
        <v>4329</v>
      </c>
      <c r="F186" t="s">
        <v>867</v>
      </c>
      <c r="G186" t="s">
        <v>6650</v>
      </c>
      <c r="H186" s="23" t="str">
        <f t="shared" si="4"/>
        <v>6259980004390892400</v>
      </c>
      <c r="I186" t="s">
        <v>6651</v>
      </c>
      <c r="J186" t="str">
        <f t="shared" si="5"/>
        <v>2017-07-19</v>
      </c>
      <c r="K186" t="s">
        <v>6665</v>
      </c>
      <c r="L186" t="str">
        <f>VLOOKUP(H186,银行退!H:L,5,FALSE)</f>
        <v>2017-07-19</v>
      </c>
    </row>
    <row r="187" spans="1:12" hidden="1">
      <c r="A187" t="s">
        <v>10716</v>
      </c>
      <c r="B187" t="s">
        <v>10717</v>
      </c>
      <c r="C187" s="63">
        <v>3178.53</v>
      </c>
      <c r="D187" s="59" t="s">
        <v>6642</v>
      </c>
      <c r="E187" s="23" t="s">
        <v>4329</v>
      </c>
      <c r="F187" t="s">
        <v>867</v>
      </c>
      <c r="G187" t="s">
        <v>6650</v>
      </c>
      <c r="H187" s="23" t="str">
        <f t="shared" si="4"/>
        <v>62599800043908923178.53</v>
      </c>
      <c r="I187" t="s">
        <v>6651</v>
      </c>
      <c r="J187" t="str">
        <f t="shared" si="5"/>
        <v>2017-07-19</v>
      </c>
      <c r="K187" t="s">
        <v>6665</v>
      </c>
      <c r="L187" t="str">
        <f>VLOOKUP(H187,银行退!H:L,5,FALSE)</f>
        <v>2017-07-19</v>
      </c>
    </row>
    <row r="188" spans="1:12">
      <c r="A188" t="s">
        <v>10718</v>
      </c>
      <c r="B188" t="s">
        <v>10719</v>
      </c>
      <c r="C188" s="63">
        <v>61</v>
      </c>
      <c r="D188" s="59" t="s">
        <v>6642</v>
      </c>
      <c r="E188" s="23" t="s">
        <v>4537</v>
      </c>
      <c r="F188" t="s">
        <v>6736</v>
      </c>
      <c r="G188" t="s">
        <v>6644</v>
      </c>
      <c r="H188" s="23" t="str">
        <f t="shared" si="4"/>
        <v>622623001338026461</v>
      </c>
      <c r="I188" t="s">
        <v>6645</v>
      </c>
      <c r="J188" t="str">
        <f t="shared" si="5"/>
        <v>2017-07-20</v>
      </c>
      <c r="K188" t="s">
        <v>10720</v>
      </c>
      <c r="L188" t="str">
        <f>VLOOKUP(H188,银行退!H:L,5,FALSE)</f>
        <v>2017-07-20</v>
      </c>
    </row>
    <row r="189" spans="1:12">
      <c r="A189" t="s">
        <v>10721</v>
      </c>
      <c r="B189" t="s">
        <v>10722</v>
      </c>
      <c r="C189" s="63">
        <v>200</v>
      </c>
      <c r="D189" s="59" t="s">
        <v>6642</v>
      </c>
      <c r="E189" s="23" t="s">
        <v>4446</v>
      </c>
      <c r="F189" t="s">
        <v>910</v>
      </c>
      <c r="G189" t="s">
        <v>6650</v>
      </c>
      <c r="H189" s="23" t="str">
        <f t="shared" si="4"/>
        <v>6217003860036900320200</v>
      </c>
      <c r="I189" t="s">
        <v>6651</v>
      </c>
      <c r="J189" t="str">
        <f t="shared" si="5"/>
        <v>2017-07-20</v>
      </c>
      <c r="K189" t="s">
        <v>6644</v>
      </c>
      <c r="L189" t="str">
        <f>VLOOKUP(H189,银行退!H:L,5,FALSE)</f>
        <v>2017-07-20</v>
      </c>
    </row>
    <row r="190" spans="1:12">
      <c r="A190" t="s">
        <v>10723</v>
      </c>
      <c r="B190" t="s">
        <v>10724</v>
      </c>
      <c r="C190" s="63">
        <v>1100.74</v>
      </c>
      <c r="D190" s="59" t="s">
        <v>6642</v>
      </c>
      <c r="E190" s="23" t="s">
        <v>4470</v>
      </c>
      <c r="F190" t="s">
        <v>920</v>
      </c>
      <c r="G190" t="s">
        <v>6650</v>
      </c>
      <c r="H190" s="23" t="str">
        <f t="shared" si="4"/>
        <v>62122625040011165491100.74</v>
      </c>
      <c r="I190" t="s">
        <v>6651</v>
      </c>
      <c r="J190" t="str">
        <f t="shared" si="5"/>
        <v>2017-07-20</v>
      </c>
      <c r="K190" t="s">
        <v>6644</v>
      </c>
      <c r="L190" t="str">
        <f>VLOOKUP(H190,银行退!H:L,5,FALSE)</f>
        <v>2017-07-20</v>
      </c>
    </row>
    <row r="191" spans="1:12">
      <c r="A191" t="s">
        <v>10725</v>
      </c>
      <c r="B191" t="s">
        <v>10726</v>
      </c>
      <c r="C191" s="63">
        <v>500</v>
      </c>
      <c r="D191" s="59" t="s">
        <v>6642</v>
      </c>
      <c r="E191" s="23" t="s">
        <v>4323</v>
      </c>
      <c r="F191" t="s">
        <v>871</v>
      </c>
      <c r="G191" t="s">
        <v>6650</v>
      </c>
      <c r="H191" s="23" t="str">
        <f t="shared" si="4"/>
        <v>6217852700014250094500</v>
      </c>
      <c r="I191" t="s">
        <v>6651</v>
      </c>
      <c r="J191" t="str">
        <f t="shared" si="5"/>
        <v>2017-07-20</v>
      </c>
      <c r="K191" t="s">
        <v>6928</v>
      </c>
      <c r="L191" t="str">
        <f>VLOOKUP(H191,银行退!H:L,5,FALSE)</f>
        <v>2017-07-19</v>
      </c>
    </row>
    <row r="192" spans="1:12">
      <c r="A192" t="s">
        <v>10727</v>
      </c>
      <c r="B192" t="s">
        <v>10728</v>
      </c>
      <c r="C192" s="63">
        <v>235.8</v>
      </c>
      <c r="D192" s="59" t="s">
        <v>6642</v>
      </c>
      <c r="E192" s="23" t="s">
        <v>196</v>
      </c>
      <c r="F192" t="s">
        <v>893</v>
      </c>
      <c r="G192" t="s">
        <v>6650</v>
      </c>
      <c r="H192" s="23" t="str">
        <f t="shared" si="4"/>
        <v>6214663860342744235.8</v>
      </c>
      <c r="I192" t="s">
        <v>6651</v>
      </c>
      <c r="J192" t="str">
        <f t="shared" si="5"/>
        <v>2017-07-20</v>
      </c>
      <c r="K192" t="s">
        <v>6644</v>
      </c>
      <c r="L192" t="str">
        <f>VLOOKUP(H192,银行退!H:L,5,FALSE)</f>
        <v>2017-07-19</v>
      </c>
    </row>
    <row r="193" spans="1:12">
      <c r="A193" t="s">
        <v>10729</v>
      </c>
      <c r="B193" t="s">
        <v>10730</v>
      </c>
      <c r="C193" s="63">
        <v>412.38</v>
      </c>
      <c r="D193" s="59" t="s">
        <v>6642</v>
      </c>
      <c r="E193" s="23" t="s">
        <v>4405</v>
      </c>
      <c r="F193" t="s">
        <v>896</v>
      </c>
      <c r="G193" t="s">
        <v>6650</v>
      </c>
      <c r="H193" s="23" t="str">
        <f t="shared" si="4"/>
        <v>6227003860590336514412.38</v>
      </c>
      <c r="I193" t="s">
        <v>6651</v>
      </c>
      <c r="J193" t="str">
        <f t="shared" si="5"/>
        <v>2017-07-20</v>
      </c>
      <c r="K193" t="s">
        <v>6644</v>
      </c>
      <c r="L193" t="str">
        <f>VLOOKUP(H193,银行退!H:L,5,FALSE)</f>
        <v>2017-07-19</v>
      </c>
    </row>
    <row r="194" spans="1:12">
      <c r="A194" t="s">
        <v>10731</v>
      </c>
      <c r="B194" t="s">
        <v>10732</v>
      </c>
      <c r="C194" s="63">
        <v>1605</v>
      </c>
      <c r="D194" s="59" t="s">
        <v>6642</v>
      </c>
      <c r="E194" s="23" t="s">
        <v>4502</v>
      </c>
      <c r="F194" t="s">
        <v>930</v>
      </c>
      <c r="G194" t="s">
        <v>6650</v>
      </c>
      <c r="H194" s="23" t="str">
        <f t="shared" si="4"/>
        <v>62284808686578953711605</v>
      </c>
      <c r="I194" t="s">
        <v>6651</v>
      </c>
      <c r="J194" t="str">
        <f t="shared" si="5"/>
        <v>2017-07-20</v>
      </c>
      <c r="K194" t="s">
        <v>6665</v>
      </c>
      <c r="L194" t="str">
        <f>VLOOKUP(H194,银行退!H:L,5,FALSE)</f>
        <v>2017-07-20</v>
      </c>
    </row>
    <row r="195" spans="1:12">
      <c r="A195" t="s">
        <v>10733</v>
      </c>
      <c r="B195" t="s">
        <v>10734</v>
      </c>
      <c r="C195" s="63">
        <v>452.51</v>
      </c>
      <c r="D195" s="59" t="s">
        <v>6642</v>
      </c>
      <c r="E195" s="23" t="s">
        <v>3356</v>
      </c>
      <c r="F195" t="s">
        <v>916</v>
      </c>
      <c r="G195" t="s">
        <v>6650</v>
      </c>
      <c r="H195" s="23" t="str">
        <f t="shared" ref="H195:H225" si="6">E195&amp;C195</f>
        <v>6228483868587751873452.51</v>
      </c>
      <c r="I195" t="s">
        <v>6651</v>
      </c>
      <c r="J195" t="str">
        <f t="shared" ref="J195:J225" si="7">LEFT(B195,10)</f>
        <v>2017-07-20</v>
      </c>
      <c r="K195" t="s">
        <v>6665</v>
      </c>
      <c r="L195" t="str">
        <f>VLOOKUP(H195,银行退!H:L,5,FALSE)</f>
        <v>2017-07-20</v>
      </c>
    </row>
    <row r="196" spans="1:12">
      <c r="A196" t="s">
        <v>10735</v>
      </c>
      <c r="B196" t="s">
        <v>10736</v>
      </c>
      <c r="C196" s="63">
        <v>1000</v>
      </c>
      <c r="D196" s="59" t="s">
        <v>6642</v>
      </c>
      <c r="E196" s="23" t="s">
        <v>4464</v>
      </c>
      <c r="F196" t="s">
        <v>918</v>
      </c>
      <c r="G196" t="s">
        <v>6650</v>
      </c>
      <c r="H196" s="23" t="str">
        <f t="shared" si="6"/>
        <v>62284808661876875651000</v>
      </c>
      <c r="I196" t="s">
        <v>6651</v>
      </c>
      <c r="J196" t="str">
        <f t="shared" si="7"/>
        <v>2017-07-20</v>
      </c>
      <c r="K196" t="s">
        <v>6665</v>
      </c>
      <c r="L196" t="str">
        <f>VLOOKUP(H196,银行退!H:L,5,FALSE)</f>
        <v>2017-07-20</v>
      </c>
    </row>
    <row r="197" spans="1:12">
      <c r="A197" t="s">
        <v>10737</v>
      </c>
      <c r="B197" t="s">
        <v>10738</v>
      </c>
      <c r="C197" s="63">
        <v>521.4</v>
      </c>
      <c r="D197" s="59" t="s">
        <v>6642</v>
      </c>
      <c r="E197" s="23" t="s">
        <v>4493</v>
      </c>
      <c r="F197" t="s">
        <v>927</v>
      </c>
      <c r="G197" t="s">
        <v>6650</v>
      </c>
      <c r="H197" s="23" t="str">
        <f t="shared" si="6"/>
        <v>6222022409001777763521.4</v>
      </c>
      <c r="I197" t="s">
        <v>6651</v>
      </c>
      <c r="J197" t="str">
        <f t="shared" si="7"/>
        <v>2017-07-20</v>
      </c>
      <c r="K197" t="s">
        <v>6644</v>
      </c>
      <c r="L197" t="str">
        <f>VLOOKUP(H197,银行退!H:L,5,FALSE)</f>
        <v>2017-07-20</v>
      </c>
    </row>
    <row r="198" spans="1:12">
      <c r="A198" t="s">
        <v>10739</v>
      </c>
      <c r="B198" t="s">
        <v>10740</v>
      </c>
      <c r="C198" s="63">
        <v>1000</v>
      </c>
      <c r="D198" s="59" t="s">
        <v>6642</v>
      </c>
      <c r="E198" s="23" t="s">
        <v>4568</v>
      </c>
      <c r="F198" t="s">
        <v>492</v>
      </c>
      <c r="G198" t="s">
        <v>6650</v>
      </c>
      <c r="H198" s="23" t="str">
        <f t="shared" si="6"/>
        <v>51495853564894101000</v>
      </c>
      <c r="I198" t="s">
        <v>6651</v>
      </c>
      <c r="J198" t="str">
        <f t="shared" si="7"/>
        <v>2017-07-20</v>
      </c>
      <c r="K198" t="s">
        <v>6672</v>
      </c>
      <c r="L198" t="str">
        <f>VLOOKUP(H198,银行退!H:L,5,FALSE)</f>
        <v>2017-07-20</v>
      </c>
    </row>
    <row r="199" spans="1:12">
      <c r="A199" t="s">
        <v>10741</v>
      </c>
      <c r="B199" t="s">
        <v>10742</v>
      </c>
      <c r="C199" s="63">
        <v>1000</v>
      </c>
      <c r="D199" s="59" t="s">
        <v>6642</v>
      </c>
      <c r="E199" s="23" t="s">
        <v>4568</v>
      </c>
      <c r="F199" t="s">
        <v>492</v>
      </c>
      <c r="G199" t="s">
        <v>6650</v>
      </c>
      <c r="H199" s="23" t="str">
        <f t="shared" si="6"/>
        <v>51495853564894101000</v>
      </c>
      <c r="I199" t="s">
        <v>6651</v>
      </c>
      <c r="J199" t="str">
        <f t="shared" si="7"/>
        <v>2017-07-20</v>
      </c>
      <c r="K199" t="s">
        <v>6672</v>
      </c>
      <c r="L199" t="str">
        <f>VLOOKUP(H199,银行退!H:L,5,FALSE)</f>
        <v>2017-07-20</v>
      </c>
    </row>
    <row r="200" spans="1:12">
      <c r="A200" t="s">
        <v>10743</v>
      </c>
      <c r="B200" t="s">
        <v>10744</v>
      </c>
      <c r="C200" s="63">
        <v>294.5</v>
      </c>
      <c r="D200" s="59" t="s">
        <v>6642</v>
      </c>
      <c r="E200" s="23" t="s">
        <v>4534</v>
      </c>
      <c r="F200" t="s">
        <v>942</v>
      </c>
      <c r="G200" t="s">
        <v>6650</v>
      </c>
      <c r="H200" s="23" t="str">
        <f t="shared" si="6"/>
        <v>6212262505000827085294.5</v>
      </c>
      <c r="I200" t="s">
        <v>6651</v>
      </c>
      <c r="J200" t="str">
        <f t="shared" si="7"/>
        <v>2017-07-20</v>
      </c>
      <c r="K200" t="s">
        <v>6644</v>
      </c>
      <c r="L200" t="str">
        <f>VLOOKUP(H200,银行退!H:L,5,FALSE)</f>
        <v>2017-07-20</v>
      </c>
    </row>
    <row r="201" spans="1:12">
      <c r="A201" t="s">
        <v>10745</v>
      </c>
      <c r="B201" t="s">
        <v>10746</v>
      </c>
      <c r="C201" s="63">
        <v>1053</v>
      </c>
      <c r="D201" s="59" t="s">
        <v>6642</v>
      </c>
      <c r="E201" s="23" t="s">
        <v>4540</v>
      </c>
      <c r="F201" t="s">
        <v>250</v>
      </c>
      <c r="G201" t="s">
        <v>6650</v>
      </c>
      <c r="H201" s="23" t="str">
        <f t="shared" si="6"/>
        <v>62101372837660491053</v>
      </c>
      <c r="I201" t="s">
        <v>6651</v>
      </c>
      <c r="J201" t="str">
        <f t="shared" si="7"/>
        <v>2017-07-20</v>
      </c>
      <c r="K201" t="s">
        <v>6644</v>
      </c>
      <c r="L201" t="str">
        <f>VLOOKUP(H201,银行退!H:L,5,FALSE)</f>
        <v>2017-07-20</v>
      </c>
    </row>
    <row r="202" spans="1:12">
      <c r="A202" t="s">
        <v>10747</v>
      </c>
      <c r="B202" t="s">
        <v>10748</v>
      </c>
      <c r="C202" s="63">
        <v>102.34</v>
      </c>
      <c r="D202" s="59" t="s">
        <v>6642</v>
      </c>
      <c r="E202" s="23" t="s">
        <v>4641</v>
      </c>
      <c r="F202" t="s">
        <v>977</v>
      </c>
      <c r="G202" t="s">
        <v>6650</v>
      </c>
      <c r="H202" s="23" t="str">
        <f t="shared" si="6"/>
        <v>6228480868678354275102.34</v>
      </c>
      <c r="I202" t="s">
        <v>6651</v>
      </c>
      <c r="J202" t="str">
        <f t="shared" si="7"/>
        <v>2017-07-20</v>
      </c>
      <c r="K202" t="s">
        <v>6665</v>
      </c>
      <c r="L202" t="str">
        <f>VLOOKUP(H202,银行退!H:L,5,FALSE)</f>
        <v>2017-07-20</v>
      </c>
    </row>
    <row r="203" spans="1:12">
      <c r="A203" t="s">
        <v>10749</v>
      </c>
      <c r="B203" t="s">
        <v>10750</v>
      </c>
      <c r="C203" s="63">
        <v>318</v>
      </c>
      <c r="D203" s="59" t="s">
        <v>6642</v>
      </c>
      <c r="E203" s="23" t="s">
        <v>4601</v>
      </c>
      <c r="F203" t="s">
        <v>967</v>
      </c>
      <c r="G203" t="s">
        <v>6650</v>
      </c>
      <c r="H203" s="23" t="str">
        <f t="shared" si="6"/>
        <v>6259611580112109318</v>
      </c>
      <c r="I203" t="s">
        <v>6651</v>
      </c>
      <c r="J203" t="str">
        <f t="shared" si="7"/>
        <v>2017-07-20</v>
      </c>
      <c r="K203" t="s">
        <v>6644</v>
      </c>
      <c r="L203" t="str">
        <f>VLOOKUP(H203,银行退!H:L,5,FALSE)</f>
        <v>2017-07-20</v>
      </c>
    </row>
    <row r="204" spans="1:12">
      <c r="A204" t="s">
        <v>10751</v>
      </c>
      <c r="B204" t="s">
        <v>10752</v>
      </c>
      <c r="C204" s="63">
        <v>962.5</v>
      </c>
      <c r="D204" s="59" t="s">
        <v>6642</v>
      </c>
      <c r="E204" s="23" t="s">
        <v>4679</v>
      </c>
      <c r="F204" t="s">
        <v>823</v>
      </c>
      <c r="G204" t="s">
        <v>6650</v>
      </c>
      <c r="H204" s="23" t="str">
        <f t="shared" si="6"/>
        <v>6228480861176793714962.5</v>
      </c>
      <c r="I204" t="s">
        <v>6651</v>
      </c>
      <c r="J204" t="str">
        <f t="shared" si="7"/>
        <v>2017-07-20</v>
      </c>
      <c r="K204" t="s">
        <v>6665</v>
      </c>
      <c r="L204" t="str">
        <f>VLOOKUP(H204,银行退!H:L,5,FALSE)</f>
        <v>2017-07-20</v>
      </c>
    </row>
    <row r="205" spans="1:12" hidden="1">
      <c r="A205" t="s">
        <v>10753</v>
      </c>
      <c r="B205" t="s">
        <v>10754</v>
      </c>
      <c r="C205" s="63">
        <v>51.7</v>
      </c>
      <c r="D205" s="59" t="s">
        <v>6642</v>
      </c>
      <c r="E205" s="23" t="s">
        <v>4685</v>
      </c>
      <c r="F205" t="s">
        <v>992</v>
      </c>
      <c r="G205" t="s">
        <v>6650</v>
      </c>
      <c r="H205" s="23" t="str">
        <f t="shared" si="6"/>
        <v>622848086804278607951.7</v>
      </c>
      <c r="I205" t="s">
        <v>6651</v>
      </c>
      <c r="J205" t="str">
        <f t="shared" si="7"/>
        <v>2017-07-21</v>
      </c>
      <c r="K205" t="s">
        <v>6665</v>
      </c>
      <c r="L205" t="str">
        <f>VLOOKUP(H205,银行退!H:L,5,FALSE)</f>
        <v>2017-07-20</v>
      </c>
    </row>
    <row r="206" spans="1:12" hidden="1">
      <c r="A206" t="s">
        <v>10755</v>
      </c>
      <c r="B206" t="s">
        <v>10756</v>
      </c>
      <c r="C206" s="63">
        <v>167.62</v>
      </c>
      <c r="D206" s="59" t="s">
        <v>6642</v>
      </c>
      <c r="E206" s="23" t="s">
        <v>4732</v>
      </c>
      <c r="F206" t="s">
        <v>1008</v>
      </c>
      <c r="G206" t="s">
        <v>6650</v>
      </c>
      <c r="H206" s="23" t="str">
        <f t="shared" si="6"/>
        <v>6231900000055409771167.62</v>
      </c>
      <c r="I206" t="s">
        <v>6651</v>
      </c>
      <c r="J206" t="str">
        <f t="shared" si="7"/>
        <v>2017-07-21</v>
      </c>
      <c r="K206" t="s">
        <v>6795</v>
      </c>
      <c r="L206" t="str">
        <f>VLOOKUP(H206,银行退!H:L,5,FALSE)</f>
        <v>2017-07-20</v>
      </c>
    </row>
    <row r="207" spans="1:12" hidden="1">
      <c r="A207" t="s">
        <v>10757</v>
      </c>
      <c r="B207" t="s">
        <v>10758</v>
      </c>
      <c r="C207" s="63">
        <v>800</v>
      </c>
      <c r="D207" s="59" t="s">
        <v>6642</v>
      </c>
      <c r="E207" s="23" t="s">
        <v>4673</v>
      </c>
      <c r="F207" t="s">
        <v>989</v>
      </c>
      <c r="G207" t="s">
        <v>6650</v>
      </c>
      <c r="H207" s="23" t="str">
        <f t="shared" si="6"/>
        <v>6236683860003338030800</v>
      </c>
      <c r="I207" t="s">
        <v>6651</v>
      </c>
      <c r="J207" t="str">
        <f t="shared" si="7"/>
        <v>2017-07-21</v>
      </c>
      <c r="K207" t="s">
        <v>6644</v>
      </c>
      <c r="L207" t="str">
        <f>VLOOKUP(H207,银行退!H:L,5,FALSE)</f>
        <v>2017-07-20</v>
      </c>
    </row>
    <row r="208" spans="1:12" hidden="1">
      <c r="A208" t="s">
        <v>10759</v>
      </c>
      <c r="B208" t="s">
        <v>10760</v>
      </c>
      <c r="C208" s="63">
        <v>120</v>
      </c>
      <c r="D208" s="59" t="s">
        <v>6642</v>
      </c>
      <c r="E208" s="23" t="s">
        <v>4285</v>
      </c>
      <c r="F208" t="s">
        <v>1003</v>
      </c>
      <c r="G208" t="s">
        <v>6650</v>
      </c>
      <c r="H208" s="23" t="str">
        <f t="shared" si="6"/>
        <v>6225970052485646120</v>
      </c>
      <c r="I208" t="s">
        <v>6651</v>
      </c>
      <c r="J208" t="str">
        <f t="shared" si="7"/>
        <v>2017-07-21</v>
      </c>
      <c r="K208" t="s">
        <v>6644</v>
      </c>
      <c r="L208" t="str">
        <f>VLOOKUP(H208,银行退!H:L,5,FALSE)</f>
        <v>2017-07-20</v>
      </c>
    </row>
    <row r="209" spans="1:12" hidden="1">
      <c r="A209" t="s">
        <v>10761</v>
      </c>
      <c r="B209" t="s">
        <v>10762</v>
      </c>
      <c r="C209" s="63">
        <v>337.68</v>
      </c>
      <c r="D209" s="59" t="s">
        <v>6642</v>
      </c>
      <c r="E209" s="23" t="s">
        <v>4454</v>
      </c>
      <c r="F209" t="s">
        <v>913</v>
      </c>
      <c r="G209" t="s">
        <v>6650</v>
      </c>
      <c r="H209" s="23" t="str">
        <f t="shared" si="6"/>
        <v>6210178002030354832337.68</v>
      </c>
      <c r="I209" t="s">
        <v>6651</v>
      </c>
      <c r="J209" t="str">
        <f t="shared" si="7"/>
        <v>2017-07-21</v>
      </c>
      <c r="K209" t="s">
        <v>6699</v>
      </c>
      <c r="L209" t="str">
        <f>VLOOKUP(H209,银行退!H:L,5,FALSE)</f>
        <v>2017-07-20</v>
      </c>
    </row>
    <row r="210" spans="1:12" hidden="1">
      <c r="A210" t="s">
        <v>10763</v>
      </c>
      <c r="B210" t="s">
        <v>10764</v>
      </c>
      <c r="C210" s="63">
        <v>235</v>
      </c>
      <c r="D210" s="59" t="s">
        <v>6642</v>
      </c>
      <c r="E210" s="23" t="s">
        <v>4690</v>
      </c>
      <c r="F210" t="s">
        <v>995</v>
      </c>
      <c r="G210" t="s">
        <v>6650</v>
      </c>
      <c r="H210" s="23" t="str">
        <f t="shared" si="6"/>
        <v>6228483308594105474235</v>
      </c>
      <c r="I210" t="s">
        <v>6651</v>
      </c>
      <c r="J210" t="str">
        <f t="shared" si="7"/>
        <v>2017-07-21</v>
      </c>
      <c r="K210" t="s">
        <v>6665</v>
      </c>
      <c r="L210" t="str">
        <f>VLOOKUP(H210,银行退!H:L,5,FALSE)</f>
        <v>2017-07-20</v>
      </c>
    </row>
    <row r="211" spans="1:12" hidden="1">
      <c r="A211" t="s">
        <v>10765</v>
      </c>
      <c r="B211" t="s">
        <v>10766</v>
      </c>
      <c r="C211" s="63">
        <v>205</v>
      </c>
      <c r="D211" s="59" t="s">
        <v>6642</v>
      </c>
      <c r="E211" s="23" t="s">
        <v>4696</v>
      </c>
      <c r="F211" t="s">
        <v>997</v>
      </c>
      <c r="G211" t="s">
        <v>6650</v>
      </c>
      <c r="H211" s="23" t="str">
        <f t="shared" si="6"/>
        <v>6228483868217339370205</v>
      </c>
      <c r="I211" t="s">
        <v>6651</v>
      </c>
      <c r="J211" t="str">
        <f t="shared" si="7"/>
        <v>2017-07-21</v>
      </c>
      <c r="K211" t="s">
        <v>6665</v>
      </c>
      <c r="L211" t="str">
        <f>VLOOKUP(H211,银行退!H:L,5,FALSE)</f>
        <v>2017-07-20</v>
      </c>
    </row>
    <row r="212" spans="1:12" hidden="1">
      <c r="A212" t="s">
        <v>10767</v>
      </c>
      <c r="B212" t="s">
        <v>10768</v>
      </c>
      <c r="C212" s="63">
        <v>550</v>
      </c>
      <c r="D212" s="59" t="s">
        <v>6642</v>
      </c>
      <c r="E212" s="23" t="s">
        <v>10769</v>
      </c>
      <c r="F212" t="s">
        <v>10770</v>
      </c>
      <c r="G212" t="s">
        <v>6650</v>
      </c>
      <c r="H212" s="23" t="str">
        <f t="shared" si="6"/>
        <v>6227003880060093486550</v>
      </c>
      <c r="I212" t="s">
        <v>6651</v>
      </c>
      <c r="J212" t="str">
        <f t="shared" si="7"/>
        <v>2017-07-21</v>
      </c>
      <c r="K212" t="s">
        <v>6644</v>
      </c>
      <c r="L212" t="e">
        <f>VLOOKUP(H212,银行退!H:L,5,FALSE)</f>
        <v>#N/A</v>
      </c>
    </row>
    <row r="213" spans="1:12" hidden="1">
      <c r="A213" t="s">
        <v>10771</v>
      </c>
      <c r="B213" t="s">
        <v>10772</v>
      </c>
      <c r="C213" s="63">
        <v>800</v>
      </c>
      <c r="D213" s="59" t="s">
        <v>6642</v>
      </c>
      <c r="E213" s="23" t="s">
        <v>10773</v>
      </c>
      <c r="F213" t="s">
        <v>10774</v>
      </c>
      <c r="G213" t="s">
        <v>6650</v>
      </c>
      <c r="H213" s="23" t="str">
        <f t="shared" si="6"/>
        <v>6217977091000112369800</v>
      </c>
      <c r="I213" t="s">
        <v>6651</v>
      </c>
      <c r="J213" t="str">
        <f t="shared" si="7"/>
        <v>2017-07-21</v>
      </c>
      <c r="K213" t="s">
        <v>10775</v>
      </c>
      <c r="L213" t="e">
        <f>VLOOKUP(H213,银行退!H:L,5,FALSE)</f>
        <v>#N/A</v>
      </c>
    </row>
    <row r="214" spans="1:12" hidden="1">
      <c r="A214" t="s">
        <v>10776</v>
      </c>
      <c r="B214" t="s">
        <v>10777</v>
      </c>
      <c r="C214" s="63">
        <v>40</v>
      </c>
      <c r="D214" s="59" t="s">
        <v>6642</v>
      </c>
      <c r="E214" s="23" t="s">
        <v>10778</v>
      </c>
      <c r="F214" t="s">
        <v>10779</v>
      </c>
      <c r="G214" t="s">
        <v>6650</v>
      </c>
      <c r="H214" s="23" t="str">
        <f t="shared" si="6"/>
        <v>622848386860175057040</v>
      </c>
      <c r="I214" t="s">
        <v>6651</v>
      </c>
      <c r="J214" t="str">
        <f t="shared" si="7"/>
        <v>2017-07-21</v>
      </c>
      <c r="K214" t="s">
        <v>6665</v>
      </c>
      <c r="L214" t="e">
        <f>VLOOKUP(H214,银行退!H:L,5,FALSE)</f>
        <v>#N/A</v>
      </c>
    </row>
    <row r="215" spans="1:12" hidden="1">
      <c r="A215" t="s">
        <v>10780</v>
      </c>
      <c r="B215" t="s">
        <v>10781</v>
      </c>
      <c r="C215" s="63">
        <v>10</v>
      </c>
      <c r="D215" s="59" t="s">
        <v>6642</v>
      </c>
      <c r="E215" s="23" t="s">
        <v>6620</v>
      </c>
      <c r="F215" t="s">
        <v>10782</v>
      </c>
      <c r="G215" t="s">
        <v>6650</v>
      </c>
      <c r="H215" s="23" t="str">
        <f t="shared" si="6"/>
        <v>623190000007619302410</v>
      </c>
      <c r="I215" t="s">
        <v>6651</v>
      </c>
      <c r="J215" t="str">
        <f t="shared" si="7"/>
        <v>2017-07-21</v>
      </c>
      <c r="K215" t="s">
        <v>6699</v>
      </c>
      <c r="L215" t="e">
        <f>VLOOKUP(H215,银行退!H:L,5,FALSE)</f>
        <v>#N/A</v>
      </c>
    </row>
    <row r="216" spans="1:12" hidden="1">
      <c r="A216" t="s">
        <v>10783</v>
      </c>
      <c r="B216" t="s">
        <v>10784</v>
      </c>
      <c r="C216" s="63">
        <v>10</v>
      </c>
      <c r="D216" s="59" t="s">
        <v>6642</v>
      </c>
      <c r="E216" s="23" t="s">
        <v>10785</v>
      </c>
      <c r="F216" t="s">
        <v>10786</v>
      </c>
      <c r="G216" t="s">
        <v>6650</v>
      </c>
      <c r="H216" s="23" t="str">
        <f t="shared" si="6"/>
        <v>623058000001810241310</v>
      </c>
      <c r="I216" t="s">
        <v>6651</v>
      </c>
      <c r="J216" t="str">
        <f t="shared" si="7"/>
        <v>2017-07-21</v>
      </c>
      <c r="K216" t="s">
        <v>6685</v>
      </c>
      <c r="L216" t="e">
        <f>VLOOKUP(H216,银行退!H:L,5,FALSE)</f>
        <v>#N/A</v>
      </c>
    </row>
    <row r="217" spans="1:12" hidden="1">
      <c r="A217" t="s">
        <v>10787</v>
      </c>
      <c r="B217" t="s">
        <v>10788</v>
      </c>
      <c r="C217" s="63">
        <v>957.5</v>
      </c>
      <c r="D217" s="59" t="s">
        <v>6642</v>
      </c>
      <c r="E217" s="23" t="s">
        <v>10789</v>
      </c>
      <c r="F217" t="s">
        <v>10790</v>
      </c>
      <c r="G217" t="s">
        <v>6650</v>
      </c>
      <c r="H217" s="23" t="str">
        <f t="shared" si="6"/>
        <v>6228480868243840378957.5</v>
      </c>
      <c r="I217" t="s">
        <v>6651</v>
      </c>
      <c r="J217" t="str">
        <f t="shared" si="7"/>
        <v>2017-07-21</v>
      </c>
      <c r="K217" t="s">
        <v>6665</v>
      </c>
      <c r="L217" t="e">
        <f>VLOOKUP(H217,银行退!H:L,5,FALSE)</f>
        <v>#N/A</v>
      </c>
    </row>
    <row r="218" spans="1:12" hidden="1">
      <c r="A218" t="s">
        <v>10791</v>
      </c>
      <c r="B218" t="s">
        <v>10792</v>
      </c>
      <c r="C218" s="63">
        <v>500</v>
      </c>
      <c r="D218" s="59" t="s">
        <v>6642</v>
      </c>
      <c r="E218" s="23" t="s">
        <v>194</v>
      </c>
      <c r="F218" t="s">
        <v>6841</v>
      </c>
      <c r="G218" t="s">
        <v>6650</v>
      </c>
      <c r="H218" s="23" t="str">
        <f t="shared" si="6"/>
        <v>6282680010382898500</v>
      </c>
      <c r="I218" t="s">
        <v>6651</v>
      </c>
      <c r="J218" t="str">
        <f t="shared" si="7"/>
        <v>2017-07-21</v>
      </c>
      <c r="K218" t="s">
        <v>6665</v>
      </c>
      <c r="L218" t="e">
        <f>VLOOKUP(H218,银行退!H:L,5,FALSE)</f>
        <v>#N/A</v>
      </c>
    </row>
    <row r="219" spans="1:12" hidden="1">
      <c r="A219" t="s">
        <v>10793</v>
      </c>
      <c r="B219" t="s">
        <v>10794</v>
      </c>
      <c r="C219" s="63">
        <v>215.2</v>
      </c>
      <c r="D219" s="59" t="s">
        <v>6642</v>
      </c>
      <c r="E219" s="23" t="s">
        <v>10795</v>
      </c>
      <c r="F219" t="s">
        <v>10796</v>
      </c>
      <c r="G219" t="s">
        <v>6650</v>
      </c>
      <c r="H219" s="23" t="str">
        <f t="shared" si="6"/>
        <v>6217007140006219233215.2</v>
      </c>
      <c r="I219" t="s">
        <v>6651</v>
      </c>
      <c r="J219" t="str">
        <f t="shared" si="7"/>
        <v>2017-07-21</v>
      </c>
      <c r="K219" t="s">
        <v>6644</v>
      </c>
      <c r="L219" t="e">
        <f>VLOOKUP(H219,银行退!H:L,5,FALSE)</f>
        <v>#N/A</v>
      </c>
    </row>
    <row r="220" spans="1:12" hidden="1">
      <c r="A220" t="s">
        <v>10797</v>
      </c>
      <c r="B220" t="s">
        <v>10798</v>
      </c>
      <c r="C220" s="63">
        <v>200</v>
      </c>
      <c r="D220" s="59" t="s">
        <v>6642</v>
      </c>
      <c r="E220" s="23" t="s">
        <v>194</v>
      </c>
      <c r="F220" t="s">
        <v>6841</v>
      </c>
      <c r="G220" t="s">
        <v>6650</v>
      </c>
      <c r="H220" s="23" t="str">
        <f t="shared" si="6"/>
        <v>6282680010382898200</v>
      </c>
      <c r="I220" t="s">
        <v>6651</v>
      </c>
      <c r="J220" t="str">
        <f t="shared" si="7"/>
        <v>2017-07-21</v>
      </c>
      <c r="K220" t="s">
        <v>6665</v>
      </c>
      <c r="L220" t="e">
        <f>VLOOKUP(H220,银行退!H:L,5,FALSE)</f>
        <v>#N/A</v>
      </c>
    </row>
    <row r="221" spans="1:12" hidden="1">
      <c r="A221" t="s">
        <v>10799</v>
      </c>
      <c r="B221" t="s">
        <v>10800</v>
      </c>
      <c r="C221" s="63">
        <v>251.26</v>
      </c>
      <c r="D221" s="59" t="s">
        <v>6642</v>
      </c>
      <c r="E221" s="23" t="s">
        <v>10801</v>
      </c>
      <c r="F221" t="s">
        <v>10802</v>
      </c>
      <c r="G221" t="s">
        <v>6650</v>
      </c>
      <c r="H221" s="23" t="str">
        <f t="shared" si="6"/>
        <v>6223691100031164251.26</v>
      </c>
      <c r="I221" t="s">
        <v>6651</v>
      </c>
      <c r="J221" t="str">
        <f t="shared" si="7"/>
        <v>2017-07-21</v>
      </c>
      <c r="K221" t="s">
        <v>10803</v>
      </c>
      <c r="L221" t="e">
        <f>VLOOKUP(H221,银行退!H:L,5,FALSE)</f>
        <v>#N/A</v>
      </c>
    </row>
    <row r="222" spans="1:12" hidden="1">
      <c r="A222" t="s">
        <v>10804</v>
      </c>
      <c r="B222" t="s">
        <v>10805</v>
      </c>
      <c r="C222" s="63">
        <v>2148.0500000000002</v>
      </c>
      <c r="D222" s="59" t="s">
        <v>6642</v>
      </c>
      <c r="E222" s="23" t="s">
        <v>10806</v>
      </c>
      <c r="F222" t="s">
        <v>10807</v>
      </c>
      <c r="G222" t="s">
        <v>6650</v>
      </c>
      <c r="H222" s="23" t="str">
        <f t="shared" si="6"/>
        <v>62172325050004987012148.05</v>
      </c>
      <c r="I222" t="s">
        <v>6651</v>
      </c>
      <c r="J222" t="str">
        <f t="shared" si="7"/>
        <v>2017-07-21</v>
      </c>
      <c r="K222" t="s">
        <v>6644</v>
      </c>
      <c r="L222" t="e">
        <f>VLOOKUP(H222,银行退!H:L,5,FALSE)</f>
        <v>#N/A</v>
      </c>
    </row>
    <row r="223" spans="1:12" hidden="1">
      <c r="A223" t="s">
        <v>10808</v>
      </c>
      <c r="B223" t="s">
        <v>10809</v>
      </c>
      <c r="C223" s="63">
        <v>14.32</v>
      </c>
      <c r="D223" s="59" t="s">
        <v>6642</v>
      </c>
      <c r="E223" s="23" t="s">
        <v>10810</v>
      </c>
      <c r="F223" t="s">
        <v>10811</v>
      </c>
      <c r="G223" t="s">
        <v>6650</v>
      </c>
      <c r="H223" s="23" t="str">
        <f t="shared" si="6"/>
        <v>622412006937894414.32</v>
      </c>
      <c r="I223" t="s">
        <v>6651</v>
      </c>
      <c r="J223" t="str">
        <f t="shared" si="7"/>
        <v>2017-07-21</v>
      </c>
      <c r="K223" t="s">
        <v>6644</v>
      </c>
      <c r="L223" t="e">
        <f>VLOOKUP(H223,银行退!H:L,5,FALSE)</f>
        <v>#N/A</v>
      </c>
    </row>
    <row r="224" spans="1:12" hidden="1">
      <c r="A224" t="s">
        <v>10812</v>
      </c>
      <c r="B224" t="s">
        <v>10813</v>
      </c>
      <c r="C224" s="63">
        <v>500</v>
      </c>
      <c r="D224" s="59" t="s">
        <v>6642</v>
      </c>
      <c r="E224" s="23" t="s">
        <v>6620</v>
      </c>
      <c r="F224" t="s">
        <v>10782</v>
      </c>
      <c r="G224" t="s">
        <v>6650</v>
      </c>
      <c r="H224" s="23" t="str">
        <f t="shared" si="6"/>
        <v>6231900000076193024500</v>
      </c>
      <c r="I224" t="s">
        <v>6651</v>
      </c>
      <c r="J224" t="str">
        <f t="shared" si="7"/>
        <v>2017-07-21</v>
      </c>
      <c r="K224" t="s">
        <v>10814</v>
      </c>
      <c r="L224" t="e">
        <f>VLOOKUP(H224,银行退!H:L,5,FALSE)</f>
        <v>#N/A</v>
      </c>
    </row>
    <row r="225" spans="1:12" hidden="1">
      <c r="A225" t="s">
        <v>10815</v>
      </c>
      <c r="B225" t="s">
        <v>10816</v>
      </c>
      <c r="C225" s="63">
        <v>14.88</v>
      </c>
      <c r="D225" s="59" t="s">
        <v>6642</v>
      </c>
      <c r="E225" s="23" t="s">
        <v>10817</v>
      </c>
      <c r="F225" t="s">
        <v>10818</v>
      </c>
      <c r="G225" t="s">
        <v>6650</v>
      </c>
      <c r="H225" s="23" t="str">
        <f t="shared" si="6"/>
        <v>621226250201074509214.88</v>
      </c>
      <c r="I225" t="s">
        <v>6651</v>
      </c>
      <c r="J225" t="str">
        <f t="shared" si="7"/>
        <v>2017-07-21</v>
      </c>
      <c r="K225" t="s">
        <v>6644</v>
      </c>
      <c r="L225" t="e">
        <f>VLOOKUP(H225,银行退!H:L,5,FALSE)</f>
        <v>#N/A</v>
      </c>
    </row>
  </sheetData>
  <autoFilter ref="A1:L225">
    <filterColumn colId="9">
      <filters>
        <filter val="2017-07-20"/>
      </filters>
    </filterColumn>
    <sortState ref="A2:L97">
      <sortCondition ref="B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topLeftCell="A46" workbookViewId="0">
      <selection activeCell="E4" sqref="E4"/>
    </sheetView>
  </sheetViews>
  <sheetFormatPr defaultRowHeight="13.5"/>
  <cols>
    <col min="1" max="1" width="19.625" customWidth="1"/>
    <col min="2" max="2" width="12.625" style="36" customWidth="1"/>
    <col min="3" max="3" width="17.625" customWidth="1"/>
    <col min="4" max="4" width="17.25" customWidth="1"/>
    <col min="5" max="5" width="18.75" style="36" customWidth="1"/>
    <col min="6" max="6" width="20.125" customWidth="1"/>
    <col min="9" max="9" width="10.75" customWidth="1"/>
  </cols>
  <sheetData>
    <row r="1" spans="1:9">
      <c r="A1" s="68" t="s">
        <v>145</v>
      </c>
      <c r="B1" s="68"/>
      <c r="C1" s="68"/>
      <c r="D1" s="68"/>
      <c r="E1" s="68"/>
      <c r="F1" s="68"/>
    </row>
    <row r="2" spans="1:9">
      <c r="A2" s="69" t="s">
        <v>23</v>
      </c>
      <c r="B2" s="69"/>
      <c r="C2" s="69"/>
      <c r="D2" s="69" t="s">
        <v>24</v>
      </c>
      <c r="E2" s="69"/>
      <c r="F2" s="69"/>
    </row>
    <row r="3" spans="1:9">
      <c r="A3" s="12" t="s">
        <v>25</v>
      </c>
      <c r="B3" s="33" t="s">
        <v>26</v>
      </c>
      <c r="C3" s="12" t="s">
        <v>27</v>
      </c>
      <c r="D3" s="12" t="s">
        <v>25</v>
      </c>
      <c r="E3" s="33" t="s">
        <v>28</v>
      </c>
      <c r="F3" s="12" t="s">
        <v>27</v>
      </c>
    </row>
    <row r="4" spans="1:9">
      <c r="A4" s="13" t="s">
        <v>89</v>
      </c>
      <c r="B4" s="34">
        <v>47388</v>
      </c>
      <c r="C4" s="5"/>
      <c r="D4" s="13" t="s">
        <v>90</v>
      </c>
      <c r="E4" s="34">
        <v>47388</v>
      </c>
      <c r="F4" s="5"/>
    </row>
    <row r="5" spans="1:9">
      <c r="A5" s="13" t="s">
        <v>151</v>
      </c>
      <c r="B5" s="34">
        <v>0</v>
      </c>
      <c r="C5" s="5"/>
      <c r="D5" s="13" t="s">
        <v>92</v>
      </c>
      <c r="E5" s="34">
        <v>0</v>
      </c>
      <c r="F5" s="5"/>
    </row>
    <row r="6" spans="1:9">
      <c r="A6" s="13" t="s">
        <v>152</v>
      </c>
      <c r="B6" s="34">
        <v>0</v>
      </c>
      <c r="C6" s="5"/>
      <c r="D6" s="13" t="s">
        <v>93</v>
      </c>
      <c r="E6" s="34">
        <v>0</v>
      </c>
      <c r="F6" s="5"/>
    </row>
    <row r="7" spans="1:9">
      <c r="A7" s="13" t="s">
        <v>153</v>
      </c>
      <c r="B7" s="34">
        <v>0</v>
      </c>
      <c r="C7" s="13" t="s">
        <v>31</v>
      </c>
      <c r="D7" s="13" t="s">
        <v>94</v>
      </c>
      <c r="E7" s="34">
        <v>0</v>
      </c>
      <c r="F7" s="5"/>
    </row>
    <row r="8" spans="1:9">
      <c r="A8" s="13" t="s">
        <v>154</v>
      </c>
      <c r="B8" s="34">
        <v>0</v>
      </c>
      <c r="C8" s="13" t="s">
        <v>31</v>
      </c>
      <c r="D8" s="13"/>
      <c r="E8" s="34"/>
      <c r="F8" s="5"/>
    </row>
    <row r="9" spans="1:9">
      <c r="A9" s="13" t="s">
        <v>155</v>
      </c>
      <c r="B9" s="34">
        <v>0</v>
      </c>
      <c r="C9" s="5"/>
      <c r="D9" s="5"/>
      <c r="E9" s="34"/>
      <c r="F9" s="5"/>
    </row>
    <row r="10" spans="1:9">
      <c r="A10" s="13" t="s">
        <v>30</v>
      </c>
      <c r="B10" s="35">
        <f>B4+B5-B6-B7+B8</f>
        <v>47388</v>
      </c>
      <c r="C10" s="5"/>
      <c r="D10" s="13" t="s">
        <v>29</v>
      </c>
      <c r="E10" s="35">
        <f>E4+E5-E6-E7-E8</f>
        <v>47388</v>
      </c>
      <c r="F10" s="5"/>
      <c r="I10" s="54">
        <f>B10-E10</f>
        <v>0</v>
      </c>
    </row>
    <row r="14" spans="1:9">
      <c r="A14" s="68" t="s">
        <v>147</v>
      </c>
      <c r="B14" s="68"/>
      <c r="C14" s="68"/>
      <c r="D14" s="68"/>
      <c r="E14" s="68"/>
      <c r="F14" s="68"/>
    </row>
    <row r="15" spans="1:9">
      <c r="A15" s="69" t="s">
        <v>23</v>
      </c>
      <c r="B15" s="69"/>
      <c r="C15" s="69"/>
      <c r="D15" s="69" t="s">
        <v>24</v>
      </c>
      <c r="E15" s="69"/>
      <c r="F15" s="69"/>
    </row>
    <row r="16" spans="1:9">
      <c r="A16" s="12" t="s">
        <v>25</v>
      </c>
      <c r="B16" s="33" t="s">
        <v>26</v>
      </c>
      <c r="C16" s="12" t="s">
        <v>27</v>
      </c>
      <c r="D16" s="12" t="s">
        <v>25</v>
      </c>
      <c r="E16" s="33" t="s">
        <v>28</v>
      </c>
      <c r="F16" s="12" t="s">
        <v>27</v>
      </c>
    </row>
    <row r="17" spans="1:9">
      <c r="A17" s="13" t="s">
        <v>95</v>
      </c>
      <c r="B17" s="34">
        <v>46807</v>
      </c>
      <c r="C17" s="5"/>
      <c r="D17" s="13" t="s">
        <v>32</v>
      </c>
      <c r="E17" s="34">
        <v>46807</v>
      </c>
      <c r="F17" s="5"/>
    </row>
    <row r="18" spans="1:9">
      <c r="A18" s="13" t="s">
        <v>151</v>
      </c>
      <c r="B18" s="34">
        <v>0</v>
      </c>
      <c r="C18" s="5"/>
      <c r="D18" s="13" t="s">
        <v>92</v>
      </c>
      <c r="E18" s="34">
        <v>0</v>
      </c>
      <c r="F18" s="5"/>
    </row>
    <row r="19" spans="1:9">
      <c r="A19" s="13" t="s">
        <v>152</v>
      </c>
      <c r="B19" s="34">
        <v>0</v>
      </c>
      <c r="C19" s="5"/>
      <c r="D19" s="13" t="s">
        <v>93</v>
      </c>
      <c r="E19" s="34">
        <v>0</v>
      </c>
      <c r="F19" s="5"/>
    </row>
    <row r="20" spans="1:9">
      <c r="A20" s="13" t="s">
        <v>153</v>
      </c>
      <c r="B20" s="34">
        <v>0</v>
      </c>
      <c r="C20" s="13" t="s">
        <v>31</v>
      </c>
      <c r="D20" s="13" t="s">
        <v>94</v>
      </c>
      <c r="E20" s="34">
        <v>0</v>
      </c>
      <c r="F20" s="5"/>
    </row>
    <row r="21" spans="1:9">
      <c r="A21" s="13" t="s">
        <v>154</v>
      </c>
      <c r="B21" s="34">
        <v>0</v>
      </c>
      <c r="C21" s="13" t="s">
        <v>31</v>
      </c>
      <c r="D21" s="13"/>
      <c r="E21" s="34"/>
      <c r="F21" s="5"/>
    </row>
    <row r="22" spans="1:9">
      <c r="A22" s="13" t="s">
        <v>155</v>
      </c>
      <c r="B22" s="34">
        <v>0</v>
      </c>
      <c r="C22" s="5"/>
      <c r="D22" s="5"/>
      <c r="E22" s="34"/>
      <c r="F22" s="5"/>
    </row>
    <row r="23" spans="1:9">
      <c r="A23" s="13" t="s">
        <v>30</v>
      </c>
      <c r="B23" s="35">
        <f>B17+B18-B19-B20+B21</f>
        <v>46807</v>
      </c>
      <c r="C23" s="5"/>
      <c r="D23" s="13" t="s">
        <v>29</v>
      </c>
      <c r="E23" s="35">
        <f>E17+E18-E19-E20-E21</f>
        <v>46807</v>
      </c>
      <c r="F23" s="5"/>
      <c r="I23" s="54">
        <f>B23-E23</f>
        <v>0</v>
      </c>
    </row>
    <row r="27" spans="1:9" s="2" customFormat="1">
      <c r="A27" s="68" t="s">
        <v>148</v>
      </c>
      <c r="B27" s="68"/>
      <c r="C27" s="68"/>
      <c r="D27" s="68"/>
      <c r="E27" s="68"/>
      <c r="F27" s="68"/>
    </row>
    <row r="28" spans="1:9">
      <c r="A28" s="69" t="s">
        <v>23</v>
      </c>
      <c r="B28" s="69"/>
      <c r="C28" s="69"/>
      <c r="D28" s="69" t="s">
        <v>24</v>
      </c>
      <c r="E28" s="69"/>
      <c r="F28" s="69"/>
    </row>
    <row r="29" spans="1:9">
      <c r="A29" s="12" t="s">
        <v>25</v>
      </c>
      <c r="B29" s="33" t="s">
        <v>26</v>
      </c>
      <c r="C29" s="12" t="s">
        <v>27</v>
      </c>
      <c r="D29" s="12" t="s">
        <v>25</v>
      </c>
      <c r="E29" s="33" t="s">
        <v>28</v>
      </c>
      <c r="F29" s="12" t="s">
        <v>27</v>
      </c>
    </row>
    <row r="30" spans="1:9">
      <c r="A30" s="13" t="s">
        <v>95</v>
      </c>
      <c r="B30" s="34">
        <v>2728</v>
      </c>
      <c r="C30" s="5"/>
      <c r="D30" s="13" t="s">
        <v>32</v>
      </c>
      <c r="E30" s="34">
        <v>2728</v>
      </c>
      <c r="F30" s="5"/>
    </row>
    <row r="31" spans="1:9">
      <c r="A31" s="13" t="s">
        <v>151</v>
      </c>
      <c r="B31" s="34">
        <v>0</v>
      </c>
      <c r="C31" s="5"/>
      <c r="D31" s="13" t="s">
        <v>92</v>
      </c>
      <c r="E31" s="34">
        <v>0</v>
      </c>
      <c r="F31" s="5"/>
    </row>
    <row r="32" spans="1:9">
      <c r="A32" s="13" t="s">
        <v>152</v>
      </c>
      <c r="B32" s="34">
        <v>0</v>
      </c>
      <c r="C32" s="5"/>
      <c r="D32" s="13" t="s">
        <v>93</v>
      </c>
      <c r="E32" s="34">
        <v>0</v>
      </c>
      <c r="F32" s="5"/>
    </row>
    <row r="33" spans="1:9">
      <c r="A33" s="13" t="s">
        <v>153</v>
      </c>
      <c r="B33" s="34">
        <v>0</v>
      </c>
      <c r="C33" s="13" t="s">
        <v>31</v>
      </c>
      <c r="D33" s="13" t="s">
        <v>94</v>
      </c>
      <c r="E33" s="34">
        <v>0</v>
      </c>
      <c r="F33" s="5"/>
    </row>
    <row r="34" spans="1:9">
      <c r="A34" s="13" t="s">
        <v>154</v>
      </c>
      <c r="B34" s="34">
        <v>0</v>
      </c>
      <c r="C34" s="13" t="s">
        <v>31</v>
      </c>
      <c r="D34" s="13"/>
      <c r="E34" s="34"/>
      <c r="F34" s="5"/>
    </row>
    <row r="35" spans="1:9">
      <c r="A35" s="13" t="s">
        <v>155</v>
      </c>
      <c r="B35" s="34">
        <v>0</v>
      </c>
      <c r="C35" s="5"/>
      <c r="D35" s="5"/>
      <c r="E35" s="34"/>
      <c r="F35" s="5"/>
    </row>
    <row r="36" spans="1:9">
      <c r="A36" s="13" t="s">
        <v>30</v>
      </c>
      <c r="B36" s="35">
        <f>B30+B31-B32-B33+B34</f>
        <v>2728</v>
      </c>
      <c r="C36" s="5"/>
      <c r="D36" s="13" t="s">
        <v>29</v>
      </c>
      <c r="E36" s="35">
        <f>E30+E31-E32-E33-E34</f>
        <v>2728</v>
      </c>
      <c r="F36" s="5"/>
      <c r="I36" s="54">
        <f>B36-E36</f>
        <v>0</v>
      </c>
    </row>
    <row r="40" spans="1:9" s="2" customFormat="1">
      <c r="A40" s="68" t="s">
        <v>149</v>
      </c>
      <c r="B40" s="68"/>
      <c r="C40" s="68"/>
      <c r="D40" s="68"/>
      <c r="E40" s="68"/>
      <c r="F40" s="68"/>
    </row>
    <row r="41" spans="1:9">
      <c r="A41" s="69" t="s">
        <v>23</v>
      </c>
      <c r="B41" s="69"/>
      <c r="C41" s="69"/>
      <c r="D41" s="69" t="s">
        <v>24</v>
      </c>
      <c r="E41" s="69"/>
      <c r="F41" s="69"/>
    </row>
    <row r="42" spans="1:9">
      <c r="A42" s="12" t="s">
        <v>25</v>
      </c>
      <c r="B42" s="33" t="s">
        <v>26</v>
      </c>
      <c r="C42" s="12" t="s">
        <v>27</v>
      </c>
      <c r="D42" s="12" t="s">
        <v>25</v>
      </c>
      <c r="E42" s="33" t="s">
        <v>28</v>
      </c>
      <c r="F42" s="12" t="s">
        <v>27</v>
      </c>
    </row>
    <row r="43" spans="1:9">
      <c r="A43" s="13" t="s">
        <v>95</v>
      </c>
      <c r="B43" s="34">
        <v>62403</v>
      </c>
      <c r="C43" s="5"/>
      <c r="D43" s="13" t="s">
        <v>32</v>
      </c>
      <c r="E43" s="34">
        <v>62403</v>
      </c>
      <c r="F43" s="5"/>
    </row>
    <row r="44" spans="1:9">
      <c r="A44" s="13" t="s">
        <v>151</v>
      </c>
      <c r="B44" s="34">
        <v>0</v>
      </c>
      <c r="C44" s="5"/>
      <c r="D44" s="13" t="s">
        <v>92</v>
      </c>
      <c r="E44" s="34">
        <v>0</v>
      </c>
      <c r="F44" s="5"/>
    </row>
    <row r="45" spans="1:9">
      <c r="A45" s="13" t="s">
        <v>152</v>
      </c>
      <c r="B45" s="34">
        <v>0</v>
      </c>
      <c r="C45" s="5"/>
      <c r="D45" s="13" t="s">
        <v>93</v>
      </c>
      <c r="E45" s="34">
        <v>0</v>
      </c>
      <c r="F45" s="5"/>
    </row>
    <row r="46" spans="1:9">
      <c r="A46" s="13" t="s">
        <v>153</v>
      </c>
      <c r="B46" s="34">
        <v>0</v>
      </c>
      <c r="C46" s="13" t="s">
        <v>31</v>
      </c>
      <c r="D46" s="13" t="s">
        <v>94</v>
      </c>
      <c r="E46" s="34">
        <v>0</v>
      </c>
      <c r="F46" s="5"/>
    </row>
    <row r="47" spans="1:9">
      <c r="A47" s="13" t="s">
        <v>154</v>
      </c>
      <c r="B47" s="34">
        <v>0</v>
      </c>
      <c r="C47" s="13" t="s">
        <v>31</v>
      </c>
      <c r="D47" s="13"/>
      <c r="E47" s="34"/>
      <c r="F47" s="5"/>
    </row>
    <row r="48" spans="1:9">
      <c r="A48" s="13" t="s">
        <v>155</v>
      </c>
      <c r="B48" s="34">
        <v>0</v>
      </c>
      <c r="C48" s="5"/>
      <c r="D48" s="5"/>
      <c r="E48" s="34"/>
      <c r="F48" s="5"/>
    </row>
    <row r="49" spans="1:9">
      <c r="A49" s="13" t="s">
        <v>30</v>
      </c>
      <c r="B49" s="35">
        <f>B43+B44-B45-B46+B47</f>
        <v>62403</v>
      </c>
      <c r="C49" s="5"/>
      <c r="D49" s="13" t="s">
        <v>29</v>
      </c>
      <c r="E49" s="35">
        <f>E43+E44-E45-E46-E47</f>
        <v>62403</v>
      </c>
      <c r="F49" s="5"/>
      <c r="I49" s="54">
        <f>B49-E49</f>
        <v>0</v>
      </c>
    </row>
    <row r="53" spans="1:9">
      <c r="A53" s="68" t="s">
        <v>150</v>
      </c>
      <c r="B53" s="68"/>
      <c r="C53" s="68"/>
      <c r="D53" s="68"/>
      <c r="E53" s="68"/>
      <c r="F53" s="68"/>
      <c r="G53" s="2"/>
      <c r="H53" s="2"/>
      <c r="I53" s="2"/>
    </row>
    <row r="54" spans="1:9">
      <c r="A54" s="69" t="s">
        <v>23</v>
      </c>
      <c r="B54" s="69"/>
      <c r="C54" s="69"/>
      <c r="D54" s="69" t="s">
        <v>24</v>
      </c>
      <c r="E54" s="69"/>
      <c r="F54" s="69"/>
    </row>
    <row r="55" spans="1:9">
      <c r="A55" s="12" t="s">
        <v>25</v>
      </c>
      <c r="B55" s="33" t="s">
        <v>26</v>
      </c>
      <c r="C55" s="12" t="s">
        <v>27</v>
      </c>
      <c r="D55" s="12" t="s">
        <v>25</v>
      </c>
      <c r="E55" s="33" t="s">
        <v>28</v>
      </c>
      <c r="F55" s="12" t="s">
        <v>27</v>
      </c>
    </row>
    <row r="56" spans="1:9">
      <c r="A56" s="13" t="s">
        <v>95</v>
      </c>
      <c r="B56" s="34">
        <v>53317</v>
      </c>
      <c r="C56" s="5"/>
      <c r="D56" s="13" t="s">
        <v>32</v>
      </c>
      <c r="E56" s="34">
        <v>53317</v>
      </c>
      <c r="F56" s="5"/>
    </row>
    <row r="57" spans="1:9">
      <c r="A57" s="13" t="s">
        <v>151</v>
      </c>
      <c r="B57" s="34">
        <v>0</v>
      </c>
      <c r="C57" s="5"/>
      <c r="D57" s="13" t="s">
        <v>92</v>
      </c>
      <c r="E57" s="34">
        <v>0</v>
      </c>
      <c r="F57" s="5"/>
    </row>
    <row r="58" spans="1:9">
      <c r="A58" s="13" t="s">
        <v>152</v>
      </c>
      <c r="B58" s="34">
        <v>0</v>
      </c>
      <c r="C58" s="5"/>
      <c r="D58" s="13" t="s">
        <v>93</v>
      </c>
      <c r="E58" s="34">
        <v>0</v>
      </c>
      <c r="F58" s="5"/>
    </row>
    <row r="59" spans="1:9">
      <c r="A59" s="13" t="s">
        <v>153</v>
      </c>
      <c r="B59" s="34">
        <v>0</v>
      </c>
      <c r="C59" s="13" t="s">
        <v>31</v>
      </c>
      <c r="D59" s="13" t="s">
        <v>94</v>
      </c>
      <c r="E59" s="34">
        <v>0</v>
      </c>
      <c r="F59" s="5"/>
    </row>
    <row r="60" spans="1:9">
      <c r="A60" s="13" t="s">
        <v>154</v>
      </c>
      <c r="B60" s="34">
        <v>0</v>
      </c>
      <c r="C60" s="13" t="s">
        <v>31</v>
      </c>
      <c r="D60" s="13"/>
      <c r="E60" s="34"/>
      <c r="F60" s="5"/>
    </row>
    <row r="61" spans="1:9">
      <c r="A61" s="13" t="s">
        <v>155</v>
      </c>
      <c r="B61" s="34">
        <v>0</v>
      </c>
      <c r="C61" s="5"/>
      <c r="D61" s="5"/>
      <c r="E61" s="34"/>
      <c r="F61" s="5"/>
    </row>
    <row r="62" spans="1:9">
      <c r="A62" s="13" t="s">
        <v>30</v>
      </c>
      <c r="B62" s="35">
        <f>B56+B57-B58-B59+B60</f>
        <v>53317</v>
      </c>
      <c r="C62" s="5"/>
      <c r="D62" s="13" t="s">
        <v>29</v>
      </c>
      <c r="E62" s="35">
        <f>E56+E57-E58-E59-E60</f>
        <v>53317</v>
      </c>
      <c r="F62" s="5"/>
      <c r="I62" s="54">
        <f>B62-E62</f>
        <v>0</v>
      </c>
    </row>
    <row r="64" spans="1:9">
      <c r="A64" s="68" t="s">
        <v>162</v>
      </c>
      <c r="B64" s="68"/>
      <c r="C64" s="68"/>
      <c r="D64" s="68"/>
      <c r="E64" s="68"/>
      <c r="F64" s="68"/>
      <c r="G64" s="2"/>
      <c r="H64" s="2"/>
      <c r="I64" s="2"/>
    </row>
    <row r="65" spans="1:9">
      <c r="A65" s="69" t="s">
        <v>23</v>
      </c>
      <c r="B65" s="69"/>
      <c r="C65" s="69"/>
      <c r="D65" s="69" t="s">
        <v>24</v>
      </c>
      <c r="E65" s="69"/>
      <c r="F65" s="69"/>
    </row>
    <row r="66" spans="1:9">
      <c r="A66" s="12" t="s">
        <v>25</v>
      </c>
      <c r="B66" s="33" t="s">
        <v>26</v>
      </c>
      <c r="C66" s="12" t="s">
        <v>27</v>
      </c>
      <c r="D66" s="12" t="s">
        <v>25</v>
      </c>
      <c r="E66" s="33" t="s">
        <v>28</v>
      </c>
      <c r="F66" s="12" t="s">
        <v>27</v>
      </c>
    </row>
    <row r="67" spans="1:9">
      <c r="A67" s="13" t="s">
        <v>95</v>
      </c>
      <c r="B67" s="34">
        <v>61040</v>
      </c>
      <c r="C67" s="5"/>
      <c r="D67" s="13" t="s">
        <v>32</v>
      </c>
      <c r="E67" s="34">
        <v>57540</v>
      </c>
      <c r="F67" s="5"/>
    </row>
    <row r="68" spans="1:9">
      <c r="A68" s="13" t="s">
        <v>151</v>
      </c>
      <c r="B68" s="34">
        <v>0</v>
      </c>
      <c r="C68" s="5"/>
      <c r="D68" s="13" t="s">
        <v>92</v>
      </c>
      <c r="E68" s="34">
        <v>0</v>
      </c>
      <c r="F68" s="5"/>
    </row>
    <row r="69" spans="1:9">
      <c r="A69" s="13" t="s">
        <v>152</v>
      </c>
      <c r="B69" s="34">
        <v>0</v>
      </c>
      <c r="C69" s="5"/>
      <c r="D69" s="13" t="s">
        <v>93</v>
      </c>
      <c r="E69" s="34">
        <v>0</v>
      </c>
      <c r="F69" s="5"/>
    </row>
    <row r="70" spans="1:9">
      <c r="A70" s="13" t="s">
        <v>153</v>
      </c>
      <c r="B70" s="34">
        <v>0</v>
      </c>
      <c r="C70" s="13" t="s">
        <v>31</v>
      </c>
      <c r="D70" s="13" t="s">
        <v>94</v>
      </c>
      <c r="E70" s="34">
        <v>0</v>
      </c>
      <c r="F70" s="5"/>
    </row>
    <row r="71" spans="1:9">
      <c r="A71" s="13" t="s">
        <v>154</v>
      </c>
      <c r="B71" s="34">
        <v>0</v>
      </c>
      <c r="C71" s="13" t="s">
        <v>31</v>
      </c>
      <c r="D71" s="13"/>
      <c r="E71" s="34"/>
      <c r="F71" s="5"/>
    </row>
    <row r="72" spans="1:9">
      <c r="A72" s="13" t="s">
        <v>155</v>
      </c>
      <c r="B72" s="34">
        <v>3500</v>
      </c>
      <c r="C72" s="5"/>
      <c r="D72" s="5"/>
      <c r="E72" s="34"/>
      <c r="F72" s="5"/>
    </row>
    <row r="73" spans="1:9">
      <c r="A73" s="13" t="s">
        <v>29</v>
      </c>
      <c r="B73" s="35">
        <f>B67+B68-B69-B70+B71-B72</f>
        <v>57540</v>
      </c>
      <c r="C73" s="5"/>
      <c r="D73" s="13" t="s">
        <v>29</v>
      </c>
      <c r="E73" s="35">
        <f>E67+E68-E69-E70-E71</f>
        <v>57540</v>
      </c>
      <c r="F73" s="5"/>
      <c r="I73" s="54">
        <f>B73-E73</f>
        <v>0</v>
      </c>
    </row>
    <row r="75" spans="1:9">
      <c r="A75" s="68" t="s">
        <v>165</v>
      </c>
      <c r="B75" s="68"/>
      <c r="C75" s="68"/>
      <c r="D75" s="68"/>
      <c r="E75" s="68"/>
      <c r="F75" s="68"/>
      <c r="G75" s="2"/>
      <c r="H75" s="2"/>
      <c r="I75" s="2"/>
    </row>
    <row r="76" spans="1:9">
      <c r="A76" s="69" t="s">
        <v>23</v>
      </c>
      <c r="B76" s="69"/>
      <c r="C76" s="69"/>
      <c r="D76" s="69" t="s">
        <v>24</v>
      </c>
      <c r="E76" s="69"/>
      <c r="F76" s="69"/>
    </row>
    <row r="77" spans="1:9">
      <c r="A77" s="12" t="s">
        <v>25</v>
      </c>
      <c r="B77" s="33" t="s">
        <v>26</v>
      </c>
      <c r="C77" s="12" t="s">
        <v>27</v>
      </c>
      <c r="D77" s="12" t="s">
        <v>25</v>
      </c>
      <c r="E77" s="33" t="s">
        <v>28</v>
      </c>
      <c r="F77" s="12" t="s">
        <v>27</v>
      </c>
    </row>
    <row r="78" spans="1:9">
      <c r="A78" s="13" t="s">
        <v>95</v>
      </c>
      <c r="B78" s="34">
        <v>71288</v>
      </c>
      <c r="C78" s="5"/>
      <c r="D78" s="13" t="s">
        <v>32</v>
      </c>
      <c r="E78" s="34">
        <v>71288</v>
      </c>
      <c r="F78" s="5"/>
    </row>
    <row r="79" spans="1:9">
      <c r="A79" s="13" t="s">
        <v>151</v>
      </c>
      <c r="B79" s="34">
        <v>0</v>
      </c>
      <c r="C79" s="5"/>
      <c r="D79" s="13" t="s">
        <v>92</v>
      </c>
      <c r="E79" s="34">
        <v>0</v>
      </c>
      <c r="F79" s="5"/>
    </row>
    <row r="80" spans="1:9">
      <c r="A80" s="13" t="s">
        <v>152</v>
      </c>
      <c r="B80" s="34">
        <v>0</v>
      </c>
      <c r="C80" s="5"/>
      <c r="D80" s="13" t="s">
        <v>93</v>
      </c>
      <c r="E80" s="34">
        <v>0</v>
      </c>
      <c r="F80" s="5"/>
    </row>
    <row r="81" spans="1:9">
      <c r="A81" s="13" t="s">
        <v>153</v>
      </c>
      <c r="B81" s="34">
        <v>0</v>
      </c>
      <c r="C81" s="13" t="s">
        <v>31</v>
      </c>
      <c r="D81" s="13" t="s">
        <v>94</v>
      </c>
      <c r="E81" s="34">
        <v>0</v>
      </c>
      <c r="F81" s="5"/>
    </row>
    <row r="82" spans="1:9">
      <c r="A82" s="13" t="s">
        <v>154</v>
      </c>
      <c r="B82" s="34">
        <v>0</v>
      </c>
      <c r="C82" s="13" t="s">
        <v>31</v>
      </c>
      <c r="D82" s="13"/>
      <c r="E82" s="34"/>
      <c r="F82" s="5"/>
    </row>
    <row r="83" spans="1:9">
      <c r="A83" s="13" t="s">
        <v>155</v>
      </c>
      <c r="B83" s="34">
        <v>0</v>
      </c>
      <c r="C83" s="5"/>
      <c r="D83" s="5"/>
      <c r="E83" s="34"/>
      <c r="F83" s="5"/>
    </row>
    <row r="84" spans="1:9">
      <c r="A84" s="13" t="s">
        <v>29</v>
      </c>
      <c r="B84" s="35">
        <f>B78+B79-B80-B81+B82-B83</f>
        <v>71288</v>
      </c>
      <c r="C84" s="5"/>
      <c r="D84" s="13" t="s">
        <v>29</v>
      </c>
      <c r="E84" s="35">
        <f>E78+E79-E80-E81-E82</f>
        <v>71288</v>
      </c>
      <c r="F84" s="5"/>
      <c r="I84" s="54">
        <f>B84-E84</f>
        <v>0</v>
      </c>
    </row>
    <row r="86" spans="1:9">
      <c r="A86" s="68" t="s">
        <v>166</v>
      </c>
      <c r="B86" s="68"/>
      <c r="C86" s="68"/>
      <c r="D86" s="68"/>
      <c r="E86" s="68"/>
      <c r="F86" s="68"/>
      <c r="G86" s="2"/>
      <c r="H86" s="2"/>
      <c r="I86" s="2"/>
    </row>
    <row r="87" spans="1:9">
      <c r="A87" s="69" t="s">
        <v>23</v>
      </c>
      <c r="B87" s="69"/>
      <c r="C87" s="69"/>
      <c r="D87" s="69" t="s">
        <v>24</v>
      </c>
      <c r="E87" s="69"/>
      <c r="F87" s="69"/>
    </row>
    <row r="88" spans="1:9">
      <c r="A88" s="12" t="s">
        <v>25</v>
      </c>
      <c r="B88" s="33" t="s">
        <v>26</v>
      </c>
      <c r="C88" s="12" t="s">
        <v>27</v>
      </c>
      <c r="D88" s="12" t="s">
        <v>25</v>
      </c>
      <c r="E88" s="33" t="s">
        <v>28</v>
      </c>
      <c r="F88" s="12" t="s">
        <v>27</v>
      </c>
    </row>
    <row r="89" spans="1:9">
      <c r="A89" s="13" t="s">
        <v>95</v>
      </c>
      <c r="B89" s="34">
        <v>44850</v>
      </c>
      <c r="C89" s="5"/>
      <c r="D89" s="13" t="s">
        <v>32</v>
      </c>
      <c r="E89" s="34">
        <v>44850</v>
      </c>
      <c r="F89" s="5"/>
    </row>
    <row r="90" spans="1:9">
      <c r="A90" s="13" t="s">
        <v>151</v>
      </c>
      <c r="B90" s="34">
        <v>0</v>
      </c>
      <c r="C90" s="5"/>
      <c r="D90" s="13" t="s">
        <v>92</v>
      </c>
      <c r="E90" s="34">
        <v>0</v>
      </c>
      <c r="F90" s="5"/>
    </row>
    <row r="91" spans="1:9">
      <c r="A91" s="13" t="s">
        <v>152</v>
      </c>
      <c r="B91" s="34">
        <v>0</v>
      </c>
      <c r="C91" s="5"/>
      <c r="D91" s="13" t="s">
        <v>93</v>
      </c>
      <c r="E91" s="34">
        <v>0</v>
      </c>
      <c r="F91" s="5"/>
    </row>
    <row r="92" spans="1:9">
      <c r="A92" s="13" t="s">
        <v>153</v>
      </c>
      <c r="B92" s="34">
        <v>0</v>
      </c>
      <c r="C92" s="13" t="s">
        <v>31</v>
      </c>
      <c r="D92" s="13" t="s">
        <v>94</v>
      </c>
      <c r="E92" s="34">
        <v>0</v>
      </c>
      <c r="F92" s="5"/>
    </row>
    <row r="93" spans="1:9">
      <c r="A93" s="13" t="s">
        <v>154</v>
      </c>
      <c r="B93" s="34">
        <v>0</v>
      </c>
      <c r="C93" s="13" t="s">
        <v>31</v>
      </c>
      <c r="D93" s="13"/>
      <c r="E93" s="34"/>
      <c r="F93" s="5"/>
    </row>
    <row r="94" spans="1:9">
      <c r="A94" s="13" t="s">
        <v>155</v>
      </c>
      <c r="B94" s="34">
        <v>0</v>
      </c>
      <c r="C94" s="5"/>
      <c r="D94" s="5"/>
      <c r="E94" s="34"/>
      <c r="F94" s="5"/>
    </row>
    <row r="95" spans="1:9">
      <c r="A95" s="13" t="s">
        <v>29</v>
      </c>
      <c r="B95" s="35">
        <f>B89+B90-B91-B92+B93-B94</f>
        <v>44850</v>
      </c>
      <c r="C95" s="5"/>
      <c r="D95" s="13" t="s">
        <v>29</v>
      </c>
      <c r="E95" s="35">
        <f>E89+E90-E91-E92-E93</f>
        <v>44850</v>
      </c>
      <c r="F95" s="5"/>
      <c r="I95" s="54">
        <f>B95-E95</f>
        <v>0</v>
      </c>
    </row>
    <row r="97" spans="1:9">
      <c r="A97" s="68" t="s">
        <v>167</v>
      </c>
      <c r="B97" s="68"/>
      <c r="C97" s="68"/>
      <c r="D97" s="68"/>
      <c r="E97" s="68"/>
      <c r="F97" s="68"/>
      <c r="G97" s="2"/>
      <c r="H97" s="2"/>
      <c r="I97" s="2"/>
    </row>
    <row r="98" spans="1:9">
      <c r="A98" s="69" t="s">
        <v>23</v>
      </c>
      <c r="B98" s="69"/>
      <c r="C98" s="69"/>
      <c r="D98" s="69" t="s">
        <v>24</v>
      </c>
      <c r="E98" s="69"/>
      <c r="F98" s="69"/>
    </row>
    <row r="99" spans="1:9">
      <c r="A99" s="12" t="s">
        <v>25</v>
      </c>
      <c r="B99" s="33" t="s">
        <v>26</v>
      </c>
      <c r="C99" s="12" t="s">
        <v>27</v>
      </c>
      <c r="D99" s="12" t="s">
        <v>25</v>
      </c>
      <c r="E99" s="33" t="s">
        <v>28</v>
      </c>
      <c r="F99" s="12" t="s">
        <v>27</v>
      </c>
    </row>
    <row r="100" spans="1:9">
      <c r="A100" s="13" t="s">
        <v>95</v>
      </c>
      <c r="B100" s="34">
        <v>17186</v>
      </c>
      <c r="C100" s="5"/>
      <c r="D100" s="13" t="s">
        <v>32</v>
      </c>
      <c r="E100" s="34">
        <v>17186</v>
      </c>
      <c r="F100" s="5"/>
    </row>
    <row r="101" spans="1:9">
      <c r="A101" s="13" t="s">
        <v>151</v>
      </c>
      <c r="B101" s="34">
        <v>0</v>
      </c>
      <c r="C101" s="5"/>
      <c r="D101" s="13" t="s">
        <v>92</v>
      </c>
      <c r="E101" s="34">
        <v>0</v>
      </c>
      <c r="F101" s="5"/>
    </row>
    <row r="102" spans="1:9">
      <c r="A102" s="13" t="s">
        <v>152</v>
      </c>
      <c r="B102" s="34">
        <v>0</v>
      </c>
      <c r="C102" s="5"/>
      <c r="D102" s="13" t="s">
        <v>93</v>
      </c>
      <c r="E102" s="34">
        <v>0</v>
      </c>
      <c r="F102" s="5"/>
    </row>
    <row r="103" spans="1:9">
      <c r="A103" s="13" t="s">
        <v>153</v>
      </c>
      <c r="B103" s="34">
        <v>0</v>
      </c>
      <c r="C103" s="13" t="s">
        <v>31</v>
      </c>
      <c r="D103" s="13" t="s">
        <v>94</v>
      </c>
      <c r="E103" s="34">
        <v>0</v>
      </c>
      <c r="F103" s="5"/>
    </row>
    <row r="104" spans="1:9">
      <c r="A104" s="13" t="s">
        <v>154</v>
      </c>
      <c r="B104" s="34">
        <v>0</v>
      </c>
      <c r="C104" s="13" t="s">
        <v>31</v>
      </c>
      <c r="D104" s="13"/>
      <c r="E104" s="34"/>
      <c r="F104" s="5"/>
    </row>
    <row r="105" spans="1:9">
      <c r="A105" s="13" t="s">
        <v>155</v>
      </c>
      <c r="B105" s="34">
        <v>0</v>
      </c>
      <c r="C105" s="5"/>
      <c r="D105" s="5"/>
      <c r="E105" s="34"/>
      <c r="F105" s="5"/>
    </row>
    <row r="106" spans="1:9">
      <c r="A106" s="13" t="s">
        <v>29</v>
      </c>
      <c r="B106" s="35">
        <f>B100+B101-B102-B103+B104-B105</f>
        <v>17186</v>
      </c>
      <c r="C106" s="5"/>
      <c r="D106" s="13" t="s">
        <v>29</v>
      </c>
      <c r="E106" s="35">
        <f>E100+E101-E102-E103-E104</f>
        <v>17186</v>
      </c>
      <c r="F106" s="5"/>
      <c r="I106" s="54">
        <f>B106-E106</f>
        <v>0</v>
      </c>
    </row>
    <row r="108" spans="1:9">
      <c r="A108" s="68" t="s">
        <v>168</v>
      </c>
      <c r="B108" s="68"/>
      <c r="C108" s="68"/>
      <c r="D108" s="68"/>
      <c r="E108" s="68"/>
      <c r="F108" s="68"/>
      <c r="G108" s="2"/>
      <c r="H108" s="2"/>
      <c r="I108" s="2"/>
    </row>
    <row r="109" spans="1:9">
      <c r="A109" s="69" t="s">
        <v>23</v>
      </c>
      <c r="B109" s="69"/>
      <c r="C109" s="69"/>
      <c r="D109" s="69" t="s">
        <v>24</v>
      </c>
      <c r="E109" s="69"/>
      <c r="F109" s="69"/>
    </row>
    <row r="110" spans="1:9">
      <c r="A110" s="12" t="s">
        <v>25</v>
      </c>
      <c r="B110" s="33" t="s">
        <v>26</v>
      </c>
      <c r="C110" s="12" t="s">
        <v>27</v>
      </c>
      <c r="D110" s="12" t="s">
        <v>25</v>
      </c>
      <c r="E110" s="33" t="s">
        <v>28</v>
      </c>
      <c r="F110" s="12" t="s">
        <v>27</v>
      </c>
    </row>
    <row r="111" spans="1:9">
      <c r="A111" s="13" t="s">
        <v>95</v>
      </c>
      <c r="B111" s="34">
        <v>8573</v>
      </c>
      <c r="C111" s="5"/>
      <c r="D111" s="13" t="s">
        <v>32</v>
      </c>
      <c r="E111" s="34">
        <v>8073</v>
      </c>
      <c r="F111" s="5"/>
    </row>
    <row r="112" spans="1:9">
      <c r="A112" s="13" t="s">
        <v>151</v>
      </c>
      <c r="B112" s="34">
        <v>0</v>
      </c>
      <c r="C112" s="5"/>
      <c r="D112" s="13" t="s">
        <v>92</v>
      </c>
      <c r="E112" s="34">
        <v>0</v>
      </c>
      <c r="F112" s="5"/>
    </row>
    <row r="113" spans="1:9">
      <c r="A113" s="13" t="s">
        <v>152</v>
      </c>
      <c r="B113" s="34">
        <v>0</v>
      </c>
      <c r="C113" s="5"/>
      <c r="D113" s="13" t="s">
        <v>93</v>
      </c>
      <c r="E113" s="34">
        <v>0</v>
      </c>
      <c r="F113" s="5"/>
    </row>
    <row r="114" spans="1:9">
      <c r="A114" s="13" t="s">
        <v>153</v>
      </c>
      <c r="B114" s="34">
        <v>0</v>
      </c>
      <c r="C114" s="13" t="s">
        <v>31</v>
      </c>
      <c r="D114" s="13" t="s">
        <v>94</v>
      </c>
      <c r="E114" s="34">
        <v>0</v>
      </c>
      <c r="F114" s="5"/>
    </row>
    <row r="115" spans="1:9">
      <c r="A115" s="13" t="s">
        <v>154</v>
      </c>
      <c r="B115" s="34">
        <v>0</v>
      </c>
      <c r="C115" s="13" t="s">
        <v>31</v>
      </c>
      <c r="D115" s="13"/>
      <c r="E115" s="34"/>
      <c r="F115" s="5"/>
    </row>
    <row r="116" spans="1:9">
      <c r="A116" s="13" t="s">
        <v>155</v>
      </c>
      <c r="B116" s="34">
        <v>500</v>
      </c>
      <c r="C116" s="5"/>
      <c r="D116" s="5"/>
      <c r="E116" s="34"/>
      <c r="F116" s="5"/>
    </row>
    <row r="117" spans="1:9">
      <c r="A117" s="13" t="s">
        <v>29</v>
      </c>
      <c r="B117" s="35">
        <f>B111+B112-B113-B114+B115-B116</f>
        <v>8073</v>
      </c>
      <c r="C117" s="5"/>
      <c r="D117" s="13" t="s">
        <v>29</v>
      </c>
      <c r="E117" s="35">
        <f>E111+E112-E113-E114-E115</f>
        <v>8073</v>
      </c>
      <c r="F117" s="5"/>
      <c r="I117" s="54">
        <f>B117-E117</f>
        <v>0</v>
      </c>
    </row>
    <row r="119" spans="1:9">
      <c r="A119" s="68" t="s">
        <v>169</v>
      </c>
      <c r="B119" s="68"/>
      <c r="C119" s="68"/>
      <c r="D119" s="68"/>
      <c r="E119" s="68"/>
      <c r="F119" s="68"/>
      <c r="G119" s="2"/>
      <c r="H119" s="2"/>
      <c r="I119" s="2"/>
    </row>
    <row r="120" spans="1:9">
      <c r="A120" s="69" t="s">
        <v>23</v>
      </c>
      <c r="B120" s="69"/>
      <c r="C120" s="69"/>
      <c r="D120" s="69" t="s">
        <v>24</v>
      </c>
      <c r="E120" s="69"/>
      <c r="F120" s="69"/>
    </row>
    <row r="121" spans="1:9">
      <c r="A121" s="12" t="s">
        <v>25</v>
      </c>
      <c r="B121" s="33" t="s">
        <v>26</v>
      </c>
      <c r="C121" s="12" t="s">
        <v>27</v>
      </c>
      <c r="D121" s="12" t="s">
        <v>25</v>
      </c>
      <c r="E121" s="33" t="s">
        <v>28</v>
      </c>
      <c r="F121" s="12" t="s">
        <v>27</v>
      </c>
    </row>
    <row r="122" spans="1:9">
      <c r="A122" s="13" t="s">
        <v>95</v>
      </c>
      <c r="B122" s="34">
        <v>41158</v>
      </c>
      <c r="C122" s="5"/>
      <c r="D122" s="13" t="s">
        <v>32</v>
      </c>
      <c r="E122" s="34">
        <v>41158</v>
      </c>
      <c r="F122" s="5"/>
    </row>
    <row r="123" spans="1:9">
      <c r="A123" s="13" t="s">
        <v>151</v>
      </c>
      <c r="B123" s="34">
        <v>0</v>
      </c>
      <c r="C123" s="5"/>
      <c r="D123" s="13" t="s">
        <v>92</v>
      </c>
      <c r="E123" s="34">
        <v>0</v>
      </c>
      <c r="F123" s="5"/>
    </row>
    <row r="124" spans="1:9">
      <c r="A124" s="13" t="s">
        <v>152</v>
      </c>
      <c r="B124" s="34">
        <v>0</v>
      </c>
      <c r="C124" s="5"/>
      <c r="D124" s="13" t="s">
        <v>93</v>
      </c>
      <c r="E124" s="34">
        <v>0</v>
      </c>
      <c r="F124" s="5"/>
    </row>
    <row r="125" spans="1:9">
      <c r="A125" s="13" t="s">
        <v>153</v>
      </c>
      <c r="B125" s="34">
        <v>0</v>
      </c>
      <c r="C125" s="13" t="s">
        <v>31</v>
      </c>
      <c r="D125" s="13" t="s">
        <v>94</v>
      </c>
      <c r="E125" s="34">
        <v>0</v>
      </c>
      <c r="F125" s="5"/>
    </row>
    <row r="126" spans="1:9">
      <c r="A126" s="13" t="s">
        <v>154</v>
      </c>
      <c r="B126" s="34">
        <v>0</v>
      </c>
      <c r="C126" s="13" t="s">
        <v>31</v>
      </c>
      <c r="D126" s="13"/>
      <c r="E126" s="34"/>
      <c r="F126" s="5"/>
    </row>
    <row r="127" spans="1:9">
      <c r="A127" s="13" t="s">
        <v>155</v>
      </c>
      <c r="B127" s="34">
        <v>0</v>
      </c>
      <c r="C127" s="5"/>
      <c r="D127" s="5"/>
      <c r="E127" s="34"/>
      <c r="F127" s="5"/>
    </row>
    <row r="128" spans="1:9">
      <c r="A128" s="13" t="s">
        <v>29</v>
      </c>
      <c r="B128" s="35">
        <f>B122+B123-B124-B125+B126-B127</f>
        <v>41158</v>
      </c>
      <c r="C128" s="5"/>
      <c r="D128" s="13" t="s">
        <v>29</v>
      </c>
      <c r="E128" s="35">
        <f>E122+E123-E124-E125-E126</f>
        <v>41158</v>
      </c>
      <c r="F128" s="5"/>
      <c r="I128" s="54">
        <f>B128-E128</f>
        <v>0</v>
      </c>
    </row>
    <row r="130" spans="1:9">
      <c r="A130" s="68" t="s">
        <v>170</v>
      </c>
      <c r="B130" s="68"/>
      <c r="C130" s="68"/>
      <c r="D130" s="68"/>
      <c r="E130" s="68"/>
      <c r="F130" s="68"/>
      <c r="G130" s="2"/>
      <c r="H130" s="2"/>
      <c r="I130" s="2"/>
    </row>
    <row r="131" spans="1:9">
      <c r="A131" s="69" t="s">
        <v>23</v>
      </c>
      <c r="B131" s="69"/>
      <c r="C131" s="69"/>
      <c r="D131" s="69" t="s">
        <v>24</v>
      </c>
      <c r="E131" s="69"/>
      <c r="F131" s="69"/>
    </row>
    <row r="132" spans="1:9">
      <c r="A132" s="12" t="s">
        <v>25</v>
      </c>
      <c r="B132" s="33" t="s">
        <v>26</v>
      </c>
      <c r="C132" s="12" t="s">
        <v>27</v>
      </c>
      <c r="D132" s="12" t="s">
        <v>25</v>
      </c>
      <c r="E132" s="33" t="s">
        <v>28</v>
      </c>
      <c r="F132" s="12" t="s">
        <v>27</v>
      </c>
    </row>
    <row r="133" spans="1:9">
      <c r="A133" s="13" t="s">
        <v>95</v>
      </c>
      <c r="B133" s="34">
        <v>52213</v>
      </c>
      <c r="C133" s="5"/>
      <c r="D133" s="13" t="s">
        <v>32</v>
      </c>
      <c r="E133" s="34">
        <v>52213</v>
      </c>
      <c r="F133" s="5"/>
    </row>
    <row r="134" spans="1:9">
      <c r="A134" s="13" t="s">
        <v>151</v>
      </c>
      <c r="B134" s="34">
        <v>0</v>
      </c>
      <c r="C134" s="5"/>
      <c r="D134" s="13" t="s">
        <v>92</v>
      </c>
      <c r="E134" s="34">
        <v>0</v>
      </c>
      <c r="F134" s="5"/>
    </row>
    <row r="135" spans="1:9">
      <c r="A135" s="13" t="s">
        <v>152</v>
      </c>
      <c r="B135" s="34">
        <v>0</v>
      </c>
      <c r="C135" s="5"/>
      <c r="D135" s="13" t="s">
        <v>93</v>
      </c>
      <c r="E135" s="34">
        <v>0</v>
      </c>
      <c r="F135" s="5"/>
    </row>
    <row r="136" spans="1:9">
      <c r="A136" s="13" t="s">
        <v>153</v>
      </c>
      <c r="B136" s="34">
        <v>0</v>
      </c>
      <c r="C136" s="13" t="s">
        <v>31</v>
      </c>
      <c r="D136" s="13" t="s">
        <v>94</v>
      </c>
      <c r="E136" s="34">
        <v>0</v>
      </c>
      <c r="F136" s="5"/>
    </row>
    <row r="137" spans="1:9">
      <c r="A137" s="13" t="s">
        <v>154</v>
      </c>
      <c r="B137" s="34">
        <v>0</v>
      </c>
      <c r="C137" s="13" t="s">
        <v>31</v>
      </c>
      <c r="D137" s="13"/>
      <c r="E137" s="34"/>
      <c r="F137" s="5"/>
    </row>
    <row r="138" spans="1:9">
      <c r="A138" s="13" t="s">
        <v>155</v>
      </c>
      <c r="B138" s="34">
        <v>0</v>
      </c>
      <c r="C138" s="5"/>
      <c r="D138" s="5"/>
      <c r="E138" s="34"/>
      <c r="F138" s="5"/>
    </row>
    <row r="139" spans="1:9">
      <c r="A139" s="13" t="s">
        <v>29</v>
      </c>
      <c r="B139" s="35">
        <f>B133+B134-B135-B136+B137-B138</f>
        <v>52213</v>
      </c>
      <c r="C139" s="5"/>
      <c r="D139" s="13" t="s">
        <v>29</v>
      </c>
      <c r="E139" s="35">
        <f>E133+E134-E135-E136-E137</f>
        <v>52213</v>
      </c>
      <c r="F139" s="5"/>
      <c r="I139" s="54">
        <f>B139-E139</f>
        <v>0</v>
      </c>
    </row>
    <row r="141" spans="1:9">
      <c r="A141" s="68" t="s">
        <v>171</v>
      </c>
      <c r="B141" s="68"/>
      <c r="C141" s="68"/>
      <c r="D141" s="68"/>
      <c r="E141" s="68"/>
      <c r="F141" s="68"/>
      <c r="G141" s="2"/>
      <c r="H141" s="2"/>
      <c r="I141" s="2"/>
    </row>
    <row r="142" spans="1:9">
      <c r="A142" s="69" t="s">
        <v>23</v>
      </c>
      <c r="B142" s="69"/>
      <c r="C142" s="69"/>
      <c r="D142" s="69" t="s">
        <v>24</v>
      </c>
      <c r="E142" s="69"/>
      <c r="F142" s="69"/>
    </row>
    <row r="143" spans="1:9">
      <c r="A143" s="12" t="s">
        <v>25</v>
      </c>
      <c r="B143" s="33" t="s">
        <v>26</v>
      </c>
      <c r="C143" s="12" t="s">
        <v>27</v>
      </c>
      <c r="D143" s="12" t="s">
        <v>25</v>
      </c>
      <c r="E143" s="33" t="s">
        <v>28</v>
      </c>
      <c r="F143" s="12" t="s">
        <v>27</v>
      </c>
    </row>
    <row r="144" spans="1:9">
      <c r="A144" s="13" t="s">
        <v>95</v>
      </c>
      <c r="B144" s="34">
        <v>66745</v>
      </c>
      <c r="C144" s="5"/>
      <c r="D144" s="13" t="s">
        <v>32</v>
      </c>
      <c r="E144" s="34">
        <v>66745</v>
      </c>
      <c r="F144" s="5"/>
    </row>
    <row r="145" spans="1:9">
      <c r="A145" s="13" t="s">
        <v>151</v>
      </c>
      <c r="B145" s="34">
        <v>0</v>
      </c>
      <c r="C145" s="5"/>
      <c r="D145" s="13" t="s">
        <v>92</v>
      </c>
      <c r="E145" s="34">
        <v>0</v>
      </c>
      <c r="F145" s="5"/>
    </row>
    <row r="146" spans="1:9">
      <c r="A146" s="13" t="s">
        <v>152</v>
      </c>
      <c r="B146" s="34">
        <v>0</v>
      </c>
      <c r="C146" s="5"/>
      <c r="D146" s="13" t="s">
        <v>93</v>
      </c>
      <c r="E146" s="34">
        <v>0</v>
      </c>
      <c r="F146" s="5"/>
    </row>
    <row r="147" spans="1:9">
      <c r="A147" s="13" t="s">
        <v>153</v>
      </c>
      <c r="B147" s="34">
        <v>0</v>
      </c>
      <c r="C147" s="13" t="s">
        <v>31</v>
      </c>
      <c r="D147" s="13" t="s">
        <v>94</v>
      </c>
      <c r="E147" s="34">
        <v>0</v>
      </c>
      <c r="F147" s="5"/>
    </row>
    <row r="148" spans="1:9">
      <c r="A148" s="13" t="s">
        <v>154</v>
      </c>
      <c r="B148" s="34">
        <v>0</v>
      </c>
      <c r="C148" s="13" t="s">
        <v>31</v>
      </c>
      <c r="D148" s="13"/>
      <c r="E148" s="34"/>
      <c r="F148" s="5"/>
    </row>
    <row r="149" spans="1:9">
      <c r="A149" s="13" t="s">
        <v>155</v>
      </c>
      <c r="B149" s="34">
        <v>0</v>
      </c>
      <c r="C149" s="5"/>
      <c r="D149" s="5"/>
      <c r="E149" s="34"/>
      <c r="F149" s="5"/>
    </row>
    <row r="150" spans="1:9">
      <c r="A150" s="13" t="s">
        <v>29</v>
      </c>
      <c r="B150" s="35">
        <f>B144+B145-B146-B147+B148-B149</f>
        <v>66745</v>
      </c>
      <c r="C150" s="5"/>
      <c r="D150" s="13" t="s">
        <v>29</v>
      </c>
      <c r="E150" s="35">
        <f>E144+E145-E146-E147-E148</f>
        <v>66745</v>
      </c>
      <c r="F150" s="5"/>
      <c r="I150" s="54">
        <f>B150-E150</f>
        <v>0</v>
      </c>
    </row>
    <row r="152" spans="1:9">
      <c r="A152" s="68" t="s">
        <v>172</v>
      </c>
      <c r="B152" s="68"/>
      <c r="C152" s="68"/>
      <c r="D152" s="68"/>
      <c r="E152" s="68"/>
      <c r="F152" s="68"/>
      <c r="G152" s="2"/>
      <c r="H152" s="2"/>
      <c r="I152" s="2"/>
    </row>
    <row r="153" spans="1:9">
      <c r="A153" s="69" t="s">
        <v>23</v>
      </c>
      <c r="B153" s="69"/>
      <c r="C153" s="69"/>
      <c r="D153" s="69" t="s">
        <v>24</v>
      </c>
      <c r="E153" s="69"/>
      <c r="F153" s="69"/>
    </row>
    <row r="154" spans="1:9">
      <c r="A154" s="12" t="s">
        <v>25</v>
      </c>
      <c r="B154" s="33" t="s">
        <v>26</v>
      </c>
      <c r="C154" s="12" t="s">
        <v>27</v>
      </c>
      <c r="D154" s="12" t="s">
        <v>25</v>
      </c>
      <c r="E154" s="33" t="s">
        <v>28</v>
      </c>
      <c r="F154" s="12" t="s">
        <v>27</v>
      </c>
    </row>
    <row r="155" spans="1:9">
      <c r="A155" s="13" t="s">
        <v>95</v>
      </c>
      <c r="B155" s="34">
        <v>57515</v>
      </c>
      <c r="C155" s="5"/>
      <c r="D155" s="13" t="s">
        <v>32</v>
      </c>
      <c r="E155" s="34">
        <v>57515</v>
      </c>
      <c r="F155" s="5"/>
    </row>
    <row r="156" spans="1:9">
      <c r="A156" s="13" t="s">
        <v>151</v>
      </c>
      <c r="B156" s="34">
        <v>0</v>
      </c>
      <c r="C156" s="5"/>
      <c r="D156" s="13" t="s">
        <v>92</v>
      </c>
      <c r="E156" s="34">
        <v>0</v>
      </c>
      <c r="F156" s="5"/>
    </row>
    <row r="157" spans="1:9">
      <c r="A157" s="13" t="s">
        <v>152</v>
      </c>
      <c r="B157" s="34">
        <v>0</v>
      </c>
      <c r="C157" s="5"/>
      <c r="D157" s="13" t="s">
        <v>93</v>
      </c>
      <c r="E157" s="34">
        <v>0</v>
      </c>
      <c r="F157" s="5"/>
    </row>
    <row r="158" spans="1:9">
      <c r="A158" s="13" t="s">
        <v>153</v>
      </c>
      <c r="B158" s="34">
        <v>0</v>
      </c>
      <c r="C158" s="13" t="s">
        <v>31</v>
      </c>
      <c r="D158" s="13" t="s">
        <v>94</v>
      </c>
      <c r="E158" s="34">
        <v>0</v>
      </c>
      <c r="F158" s="5"/>
    </row>
    <row r="159" spans="1:9">
      <c r="A159" s="13" t="s">
        <v>154</v>
      </c>
      <c r="B159" s="34">
        <v>0</v>
      </c>
      <c r="C159" s="13" t="s">
        <v>31</v>
      </c>
      <c r="D159" s="13"/>
      <c r="E159" s="34"/>
      <c r="F159" s="5"/>
    </row>
    <row r="160" spans="1:9">
      <c r="A160" s="13" t="s">
        <v>155</v>
      </c>
      <c r="B160" s="34">
        <v>0</v>
      </c>
      <c r="C160" s="5"/>
      <c r="D160" s="5"/>
      <c r="E160" s="34"/>
      <c r="F160" s="5"/>
    </row>
    <row r="161" spans="1:9">
      <c r="A161" s="13" t="s">
        <v>29</v>
      </c>
      <c r="B161" s="35">
        <f>B155+B156-B157-B158+B159-B160</f>
        <v>57515</v>
      </c>
      <c r="C161" s="5"/>
      <c r="D161" s="13" t="s">
        <v>29</v>
      </c>
      <c r="E161" s="35">
        <f>E155+E156-E157-E158-E159</f>
        <v>57515</v>
      </c>
      <c r="F161" s="5"/>
      <c r="I161" s="54">
        <f>B161-E161</f>
        <v>0</v>
      </c>
    </row>
    <row r="163" spans="1:9">
      <c r="A163" s="68" t="s">
        <v>173</v>
      </c>
      <c r="B163" s="68"/>
      <c r="C163" s="68"/>
      <c r="D163" s="68"/>
      <c r="E163" s="68"/>
      <c r="F163" s="68"/>
      <c r="G163" s="2"/>
      <c r="H163" s="2"/>
      <c r="I163" s="2"/>
    </row>
    <row r="164" spans="1:9">
      <c r="A164" s="69" t="s">
        <v>23</v>
      </c>
      <c r="B164" s="69"/>
      <c r="C164" s="69"/>
      <c r="D164" s="69" t="s">
        <v>24</v>
      </c>
      <c r="E164" s="69"/>
      <c r="F164" s="69"/>
    </row>
    <row r="165" spans="1:9">
      <c r="A165" s="12" t="s">
        <v>25</v>
      </c>
      <c r="B165" s="33" t="s">
        <v>26</v>
      </c>
      <c r="C165" s="12" t="s">
        <v>27</v>
      </c>
      <c r="D165" s="12" t="s">
        <v>25</v>
      </c>
      <c r="E165" s="33" t="s">
        <v>28</v>
      </c>
      <c r="F165" s="12" t="s">
        <v>27</v>
      </c>
    </row>
    <row r="166" spans="1:9">
      <c r="A166" s="13" t="s">
        <v>95</v>
      </c>
      <c r="B166" s="34">
        <v>55849</v>
      </c>
      <c r="C166" s="5"/>
      <c r="D166" s="13" t="s">
        <v>32</v>
      </c>
      <c r="E166" s="34">
        <v>55849</v>
      </c>
      <c r="F166" s="5"/>
    </row>
    <row r="167" spans="1:9">
      <c r="A167" s="13" t="s">
        <v>151</v>
      </c>
      <c r="B167" s="34">
        <v>0</v>
      </c>
      <c r="C167" s="5"/>
      <c r="D167" s="13" t="s">
        <v>92</v>
      </c>
      <c r="E167" s="34">
        <v>0</v>
      </c>
      <c r="F167" s="5"/>
    </row>
    <row r="168" spans="1:9">
      <c r="A168" s="13" t="s">
        <v>152</v>
      </c>
      <c r="B168" s="34">
        <v>0</v>
      </c>
      <c r="C168" s="5"/>
      <c r="D168" s="13" t="s">
        <v>93</v>
      </c>
      <c r="E168" s="34">
        <v>0</v>
      </c>
      <c r="F168" s="5"/>
    </row>
    <row r="169" spans="1:9">
      <c r="A169" s="13" t="s">
        <v>153</v>
      </c>
      <c r="B169" s="34">
        <v>0</v>
      </c>
      <c r="C169" s="13" t="s">
        <v>31</v>
      </c>
      <c r="D169" s="13" t="s">
        <v>94</v>
      </c>
      <c r="E169" s="34">
        <v>0</v>
      </c>
      <c r="F169" s="5"/>
    </row>
    <row r="170" spans="1:9">
      <c r="A170" s="13" t="s">
        <v>154</v>
      </c>
      <c r="B170" s="34">
        <v>0</v>
      </c>
      <c r="C170" s="13" t="s">
        <v>31</v>
      </c>
      <c r="D170" s="13"/>
      <c r="E170" s="34"/>
      <c r="F170" s="5"/>
    </row>
    <row r="171" spans="1:9">
      <c r="A171" s="13" t="s">
        <v>155</v>
      </c>
      <c r="B171" s="34">
        <v>0</v>
      </c>
      <c r="C171" s="5"/>
      <c r="D171" s="5"/>
      <c r="E171" s="34"/>
      <c r="F171" s="5"/>
    </row>
    <row r="172" spans="1:9">
      <c r="A172" s="13" t="s">
        <v>29</v>
      </c>
      <c r="B172" s="35">
        <f>B166+B167-B168-B169+B170-B171</f>
        <v>55849</v>
      </c>
      <c r="C172" s="5"/>
      <c r="D172" s="13" t="s">
        <v>29</v>
      </c>
      <c r="E172" s="35">
        <f>E166+E167-E168-E169-E170</f>
        <v>55849</v>
      </c>
      <c r="F172" s="5"/>
      <c r="I172" s="54">
        <f>B172-E172</f>
        <v>0</v>
      </c>
    </row>
  </sheetData>
  <mergeCells count="45">
    <mergeCell ref="A163:F163"/>
    <mergeCell ref="A164:C164"/>
    <mergeCell ref="D164:F164"/>
    <mergeCell ref="A64:F64"/>
    <mergeCell ref="A65:C65"/>
    <mergeCell ref="D65:F65"/>
    <mergeCell ref="A75:F75"/>
    <mergeCell ref="A76:C76"/>
    <mergeCell ref="D76:F76"/>
    <mergeCell ref="A86:F86"/>
    <mergeCell ref="A87:C87"/>
    <mergeCell ref="D87:F87"/>
    <mergeCell ref="A97:F97"/>
    <mergeCell ref="A98:C98"/>
    <mergeCell ref="D98:F98"/>
    <mergeCell ref="A108:F108"/>
    <mergeCell ref="A53:F53"/>
    <mergeCell ref="A54:C54"/>
    <mergeCell ref="D54:F54"/>
    <mergeCell ref="A27:F27"/>
    <mergeCell ref="A28:C28"/>
    <mergeCell ref="D28:F28"/>
    <mergeCell ref="A40:F40"/>
    <mergeCell ref="A41:C41"/>
    <mergeCell ref="D41:F41"/>
    <mergeCell ref="A2:C2"/>
    <mergeCell ref="D2:F2"/>
    <mergeCell ref="A1:F1"/>
    <mergeCell ref="A14:F14"/>
    <mergeCell ref="A15:C15"/>
    <mergeCell ref="D15:F15"/>
    <mergeCell ref="A109:C109"/>
    <mergeCell ref="D109:F109"/>
    <mergeCell ref="A119:F119"/>
    <mergeCell ref="A120:C120"/>
    <mergeCell ref="D120:F120"/>
    <mergeCell ref="A152:F152"/>
    <mergeCell ref="A153:C153"/>
    <mergeCell ref="D153:F153"/>
    <mergeCell ref="A130:F130"/>
    <mergeCell ref="A131:C131"/>
    <mergeCell ref="D131:F131"/>
    <mergeCell ref="A141:F141"/>
    <mergeCell ref="A142:C142"/>
    <mergeCell ref="D142:F14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6"/>
  <sheetViews>
    <sheetView zoomScaleNormal="100" workbookViewId="0">
      <selection activeCell="D11" sqref="D11"/>
    </sheetView>
  </sheetViews>
  <sheetFormatPr defaultRowHeight="13.5"/>
  <cols>
    <col min="1" max="1" width="17.25" customWidth="1"/>
    <col min="2" max="2" width="21.625" bestFit="1" customWidth="1"/>
    <col min="3" max="3" width="18.625" style="23" customWidth="1"/>
    <col min="4" max="4" width="13.25" bestFit="1" customWidth="1"/>
    <col min="6" max="6" width="19.75" customWidth="1"/>
    <col min="7" max="7" width="13.375" bestFit="1" customWidth="1"/>
    <col min="8" max="8" width="10.375" customWidth="1"/>
    <col min="9" max="9" width="14.625" bestFit="1" customWidth="1"/>
    <col min="10" max="10" width="12.875" customWidth="1"/>
    <col min="12" max="12" width="14.875" customWidth="1"/>
    <col min="13" max="13" width="14.75" customWidth="1"/>
    <col min="14" max="14" width="16.75" customWidth="1"/>
    <col min="15" max="15" width="21.5" bestFit="1" customWidth="1"/>
    <col min="16" max="16" width="12.625" customWidth="1"/>
    <col min="17" max="17" width="18.875" customWidth="1"/>
    <col min="18" max="18" width="30.625" customWidth="1"/>
    <col min="19" max="19" width="14.625" bestFit="1" customWidth="1"/>
  </cols>
  <sheetData>
    <row r="1" spans="1:19" s="27" customFormat="1">
      <c r="A1" s="70"/>
      <c r="B1" s="70"/>
      <c r="C1" s="25"/>
      <c r="D1" s="26"/>
      <c r="E1" s="25"/>
      <c r="F1" s="25"/>
      <c r="G1" s="26"/>
      <c r="H1" s="25"/>
      <c r="I1" s="25"/>
      <c r="J1" s="26"/>
      <c r="M1" s="31"/>
      <c r="P1" s="26"/>
      <c r="S1" s="26"/>
    </row>
    <row r="2" spans="1:19">
      <c r="A2" s="19"/>
      <c r="B2" s="17"/>
      <c r="F2" s="18"/>
      <c r="O2" s="19"/>
      <c r="P2" s="19"/>
      <c r="Q2" s="19"/>
      <c r="R2" s="19"/>
    </row>
    <row r="3" spans="1:19">
      <c r="B3" s="23"/>
      <c r="C3" s="29"/>
      <c r="D3" s="23"/>
      <c r="E3" s="23"/>
      <c r="F3" s="23"/>
      <c r="G3" s="16"/>
      <c r="H3" s="16"/>
      <c r="I3" s="23"/>
      <c r="J3" s="23"/>
      <c r="K3" s="23"/>
      <c r="L3" s="23"/>
      <c r="M3" s="23"/>
      <c r="Q3" s="30"/>
      <c r="R3" s="19"/>
    </row>
    <row r="4" spans="1:19">
      <c r="B4" s="23"/>
      <c r="C4" s="29"/>
      <c r="D4" s="23"/>
      <c r="E4" s="23"/>
      <c r="F4" s="23"/>
      <c r="G4" s="16"/>
      <c r="H4" s="16"/>
      <c r="I4" s="23"/>
      <c r="J4" s="23"/>
      <c r="K4" s="23"/>
      <c r="L4" s="23"/>
      <c r="M4" s="23"/>
      <c r="Q4" s="30"/>
      <c r="R4" s="19"/>
    </row>
    <row r="5" spans="1:19">
      <c r="B5" s="23"/>
      <c r="C5" s="29"/>
      <c r="D5" s="23"/>
      <c r="E5" s="23"/>
      <c r="F5" s="23"/>
      <c r="G5" s="16"/>
      <c r="H5" s="16"/>
      <c r="I5" s="23"/>
      <c r="J5" s="23"/>
      <c r="K5" s="23"/>
      <c r="L5" s="23"/>
      <c r="M5" s="23"/>
      <c r="Q5" s="30"/>
      <c r="R5" s="19"/>
    </row>
    <row r="6" spans="1:19">
      <c r="B6" s="23"/>
      <c r="C6" s="29"/>
      <c r="D6" s="23"/>
      <c r="E6" s="23"/>
      <c r="F6" s="23"/>
      <c r="G6" s="16"/>
      <c r="H6" s="16"/>
      <c r="I6" s="23"/>
      <c r="J6" s="23"/>
      <c r="K6" s="23"/>
      <c r="L6" s="23"/>
      <c r="M6" s="23"/>
      <c r="Q6" s="30"/>
      <c r="R6" s="19"/>
    </row>
    <row r="7" spans="1:19">
      <c r="B7" s="23"/>
      <c r="C7" s="29"/>
      <c r="D7" s="23"/>
      <c r="E7" s="23"/>
      <c r="F7" s="23"/>
      <c r="G7" s="16"/>
      <c r="H7" s="16"/>
      <c r="I7" s="23"/>
      <c r="J7" s="23"/>
      <c r="K7" s="23"/>
      <c r="L7" s="23"/>
      <c r="M7" s="23"/>
      <c r="Q7" s="30"/>
      <c r="R7" s="19"/>
    </row>
    <row r="8" spans="1:19">
      <c r="A8" s="19"/>
      <c r="B8" s="23"/>
      <c r="C8" s="29"/>
      <c r="D8" s="23"/>
      <c r="E8" s="23"/>
      <c r="F8" s="23"/>
      <c r="G8" s="16"/>
      <c r="H8" s="16"/>
      <c r="I8" s="23"/>
      <c r="J8" s="23"/>
      <c r="K8" s="23"/>
      <c r="L8" s="23"/>
      <c r="M8" s="23"/>
      <c r="N8" s="30"/>
      <c r="O8" s="30"/>
    </row>
    <row r="9" spans="1:19">
      <c r="A9" s="19"/>
      <c r="B9" s="23"/>
      <c r="C9" s="29"/>
      <c r="D9" s="23"/>
      <c r="E9" s="23"/>
      <c r="F9" s="23"/>
      <c r="G9" s="16"/>
      <c r="H9" s="16"/>
      <c r="I9" s="23"/>
      <c r="J9" s="23"/>
      <c r="K9" s="23"/>
      <c r="L9" s="23"/>
      <c r="M9" s="23"/>
      <c r="N9" s="30"/>
      <c r="O9" s="30"/>
    </row>
    <row r="10" spans="1:19">
      <c r="A10" s="19"/>
      <c r="C10"/>
    </row>
    <row r="11" spans="1:19">
      <c r="A11" s="23"/>
    </row>
    <row r="12" spans="1:19">
      <c r="A12" s="19"/>
      <c r="B12" s="23"/>
      <c r="C12" s="29"/>
      <c r="D12" s="23"/>
      <c r="E12" s="23"/>
      <c r="F12" s="23"/>
      <c r="G12" s="16"/>
      <c r="H12" s="16"/>
      <c r="I12" s="23"/>
      <c r="J12" s="23"/>
      <c r="K12" s="23"/>
      <c r="L12" s="23"/>
      <c r="M12" s="23"/>
      <c r="N12" s="30"/>
      <c r="O12" s="30"/>
    </row>
    <row r="13" spans="1:19">
      <c r="B13" s="23"/>
      <c r="C13" s="29"/>
      <c r="D13" s="23"/>
      <c r="E13" s="23"/>
      <c r="F13" s="23"/>
      <c r="G13" s="16"/>
      <c r="H13" s="16"/>
      <c r="I13" s="23"/>
      <c r="J13" s="23"/>
      <c r="K13" s="23"/>
      <c r="L13" s="23"/>
      <c r="M13" s="23"/>
      <c r="Q13" s="30"/>
      <c r="R13" s="19"/>
    </row>
    <row r="14" spans="1:19">
      <c r="B14" s="23"/>
      <c r="C14" s="29"/>
      <c r="D14" s="23"/>
      <c r="E14" s="23"/>
      <c r="F14" s="23"/>
      <c r="G14" s="16"/>
      <c r="H14" s="16"/>
      <c r="I14" s="23"/>
      <c r="J14" s="23"/>
      <c r="K14" s="23"/>
      <c r="L14" s="23"/>
      <c r="M14" s="23"/>
      <c r="Q14" s="30"/>
      <c r="R14" s="19"/>
    </row>
    <row r="15" spans="1:19">
      <c r="B15" s="23"/>
      <c r="C15" s="29"/>
      <c r="D15" s="23"/>
      <c r="E15" s="23"/>
      <c r="F15" s="23"/>
      <c r="G15" s="16"/>
      <c r="H15" s="16"/>
      <c r="I15" s="23"/>
      <c r="J15" s="23"/>
      <c r="K15" s="23"/>
      <c r="L15" s="23"/>
      <c r="M15" s="23"/>
      <c r="Q15" s="30"/>
      <c r="R15" s="19"/>
    </row>
    <row r="16" spans="1:19">
      <c r="B16" s="23"/>
      <c r="C16" s="29"/>
      <c r="D16" s="23"/>
      <c r="E16" s="23"/>
      <c r="F16" s="23"/>
      <c r="G16" s="16"/>
      <c r="H16" s="16"/>
      <c r="I16" s="23"/>
      <c r="J16" s="23"/>
      <c r="K16" s="23"/>
      <c r="L16" s="23"/>
      <c r="M16" s="23"/>
      <c r="Q16" s="30"/>
      <c r="R16" s="19"/>
    </row>
    <row r="17" spans="2:18">
      <c r="B17" s="23"/>
      <c r="C17" s="29"/>
      <c r="D17" s="23"/>
      <c r="E17" s="23"/>
      <c r="F17" s="23"/>
      <c r="G17" s="16"/>
      <c r="H17" s="16"/>
      <c r="I17" s="23"/>
      <c r="J17" s="23"/>
      <c r="K17" s="23"/>
      <c r="L17" s="23"/>
      <c r="M17" s="23"/>
      <c r="Q17" s="30"/>
      <c r="R17" s="19"/>
    </row>
    <row r="18" spans="2:18">
      <c r="B18" s="23"/>
      <c r="C18" s="29"/>
      <c r="D18" s="23"/>
      <c r="E18" s="23"/>
      <c r="F18" s="23"/>
      <c r="G18" s="16"/>
      <c r="H18" s="16"/>
      <c r="I18" s="23"/>
      <c r="J18" s="23"/>
      <c r="K18" s="23"/>
      <c r="L18" s="23"/>
      <c r="M18" s="23"/>
      <c r="Q18" s="30"/>
      <c r="R18" s="19"/>
    </row>
    <row r="19" spans="2:18">
      <c r="B19" s="23"/>
      <c r="C19" s="29"/>
      <c r="D19" s="23"/>
      <c r="E19" s="23"/>
      <c r="F19" s="23"/>
      <c r="G19" s="16"/>
      <c r="H19" s="16"/>
      <c r="I19" s="23"/>
      <c r="J19" s="23"/>
      <c r="K19" s="23"/>
      <c r="L19" s="23"/>
      <c r="M19" s="23"/>
      <c r="Q19" s="30"/>
      <c r="R19" s="19"/>
    </row>
    <row r="20" spans="2:18">
      <c r="B20" s="23"/>
      <c r="C20" s="29"/>
      <c r="D20" s="23"/>
      <c r="E20" s="23"/>
      <c r="F20" s="23"/>
      <c r="G20" s="16"/>
      <c r="H20" s="16"/>
      <c r="I20" s="23"/>
      <c r="J20" s="23"/>
      <c r="K20" s="23"/>
      <c r="L20" s="23"/>
      <c r="M20" s="23"/>
      <c r="Q20" s="30"/>
      <c r="R20" s="19"/>
    </row>
    <row r="21" spans="2:18">
      <c r="B21" s="23"/>
      <c r="C21" s="29"/>
      <c r="D21" s="23"/>
      <c r="E21" s="23"/>
      <c r="F21" s="23"/>
      <c r="G21" s="16"/>
      <c r="H21" s="16"/>
      <c r="I21" s="23"/>
      <c r="J21" s="23"/>
      <c r="K21" s="23"/>
      <c r="L21" s="23"/>
      <c r="M21" s="23"/>
      <c r="Q21" s="30"/>
      <c r="R21" s="19"/>
    </row>
    <row r="22" spans="2:18">
      <c r="B22" s="23"/>
      <c r="C22" s="29"/>
      <c r="D22" s="23"/>
      <c r="E22" s="23"/>
      <c r="F22" s="23"/>
      <c r="G22" s="16"/>
      <c r="H22" s="16"/>
      <c r="I22" s="23"/>
      <c r="J22" s="23"/>
      <c r="K22" s="23"/>
      <c r="L22" s="23"/>
      <c r="M22" s="23"/>
      <c r="Q22" s="30"/>
      <c r="R22" s="19"/>
    </row>
    <row r="23" spans="2:18">
      <c r="B23" s="23"/>
      <c r="C23" s="29"/>
      <c r="D23" s="23"/>
      <c r="E23" s="23"/>
      <c r="F23" s="23"/>
      <c r="G23" s="16"/>
      <c r="H23" s="16"/>
      <c r="I23" s="23"/>
      <c r="J23" s="23"/>
      <c r="K23" s="23"/>
      <c r="L23" s="23"/>
      <c r="M23" s="23"/>
      <c r="Q23" s="30"/>
      <c r="R23" s="19"/>
    </row>
    <row r="24" spans="2:18">
      <c r="B24" s="23"/>
      <c r="C24" s="29"/>
      <c r="D24" s="23"/>
      <c r="E24" s="23"/>
      <c r="F24" s="23"/>
      <c r="G24" s="16"/>
      <c r="H24" s="16"/>
      <c r="I24" s="23"/>
      <c r="J24" s="23"/>
      <c r="K24" s="23"/>
      <c r="L24" s="23"/>
      <c r="M24" s="23"/>
      <c r="Q24" s="30"/>
      <c r="R24" s="19"/>
    </row>
    <row r="25" spans="2:18">
      <c r="B25" s="23"/>
      <c r="C25" s="29"/>
      <c r="D25" s="23"/>
      <c r="E25" s="23"/>
      <c r="F25" s="23"/>
      <c r="G25" s="16"/>
      <c r="H25" s="16"/>
      <c r="I25" s="23"/>
      <c r="J25" s="23"/>
      <c r="K25" s="23"/>
      <c r="L25" s="23"/>
      <c r="M25" s="23"/>
      <c r="Q25" s="30"/>
      <c r="R25" s="19"/>
    </row>
    <row r="26" spans="2:18">
      <c r="B26" s="23"/>
      <c r="C26" s="29"/>
      <c r="D26" s="23"/>
      <c r="E26" s="23"/>
      <c r="F26" s="23"/>
      <c r="G26" s="16"/>
      <c r="H26" s="16"/>
      <c r="I26" s="23"/>
      <c r="J26" s="23"/>
      <c r="K26" s="23"/>
      <c r="L26" s="23"/>
      <c r="M26" s="23"/>
      <c r="Q26" s="30"/>
      <c r="R26" s="19"/>
    </row>
    <row r="27" spans="2:18">
      <c r="B27" s="23"/>
      <c r="C27" s="29"/>
      <c r="D27" s="23"/>
      <c r="E27" s="23"/>
      <c r="F27" s="23"/>
      <c r="G27" s="16"/>
      <c r="H27" s="16"/>
      <c r="I27" s="23"/>
      <c r="J27" s="23"/>
      <c r="K27" s="23"/>
      <c r="L27" s="23"/>
      <c r="M27" s="23"/>
      <c r="Q27" s="30"/>
      <c r="R27" s="19"/>
    </row>
    <row r="28" spans="2:18">
      <c r="B28" s="23"/>
      <c r="C28" s="29"/>
      <c r="D28" s="23"/>
      <c r="E28" s="23"/>
      <c r="F28" s="23"/>
      <c r="G28" s="16"/>
      <c r="H28" s="16"/>
      <c r="I28" s="23"/>
      <c r="J28" s="23"/>
      <c r="K28" s="23"/>
      <c r="L28" s="23"/>
      <c r="M28" s="23"/>
      <c r="Q28" s="30"/>
      <c r="R28" s="19"/>
    </row>
    <row r="29" spans="2:18">
      <c r="B29" s="23"/>
      <c r="C29" s="29"/>
      <c r="D29" s="23"/>
      <c r="E29" s="23"/>
      <c r="F29" s="23"/>
      <c r="G29" s="16"/>
      <c r="H29" s="16"/>
      <c r="I29" s="23"/>
      <c r="J29" s="23"/>
      <c r="K29" s="23"/>
      <c r="L29" s="23"/>
      <c r="M29" s="23"/>
      <c r="Q29" s="30"/>
      <c r="R29" s="19"/>
    </row>
    <row r="30" spans="2:18">
      <c r="B30" s="23"/>
      <c r="C30" s="29"/>
      <c r="D30" s="23"/>
      <c r="E30" s="23"/>
      <c r="F30" s="23"/>
      <c r="G30" s="16"/>
      <c r="H30" s="16"/>
      <c r="I30" s="23"/>
      <c r="J30" s="23"/>
      <c r="K30" s="23"/>
      <c r="L30" s="23"/>
      <c r="M30" s="23"/>
      <c r="Q30" s="30"/>
      <c r="R30" s="19"/>
    </row>
    <row r="31" spans="2:18">
      <c r="B31" s="23"/>
      <c r="C31" s="29"/>
      <c r="D31" s="23"/>
      <c r="E31" s="23"/>
      <c r="F31" s="23"/>
      <c r="G31" s="16"/>
      <c r="H31" s="16"/>
      <c r="I31" s="23"/>
      <c r="J31" s="23"/>
      <c r="K31" s="23"/>
      <c r="L31" s="23"/>
      <c r="M31" s="23"/>
      <c r="Q31" s="30"/>
      <c r="R31" s="19"/>
    </row>
    <row r="32" spans="2:18">
      <c r="B32" s="23"/>
      <c r="C32" s="29"/>
      <c r="D32" s="23"/>
      <c r="E32" s="23"/>
      <c r="F32" s="23"/>
      <c r="G32" s="16"/>
      <c r="H32" s="16"/>
      <c r="I32" s="23"/>
      <c r="J32" s="23"/>
      <c r="K32" s="23"/>
      <c r="L32" s="23"/>
      <c r="M32" s="23"/>
      <c r="Q32" s="30"/>
      <c r="R32" s="19"/>
    </row>
    <row r="33" spans="2:18">
      <c r="B33" s="23"/>
      <c r="C33" s="29"/>
      <c r="D33" s="23"/>
      <c r="E33" s="23"/>
      <c r="F33" s="23"/>
      <c r="G33" s="16"/>
      <c r="H33" s="16"/>
      <c r="I33" s="23"/>
      <c r="J33" s="23"/>
      <c r="K33" s="23"/>
      <c r="L33" s="23"/>
      <c r="M33" s="23"/>
      <c r="Q33" s="30"/>
      <c r="R33" s="19"/>
    </row>
    <row r="34" spans="2:18">
      <c r="B34" s="23"/>
      <c r="C34" s="29"/>
      <c r="D34" s="23"/>
      <c r="E34" s="23"/>
      <c r="F34" s="23"/>
      <c r="G34" s="16"/>
      <c r="H34" s="16"/>
      <c r="I34" s="23"/>
      <c r="J34" s="23"/>
      <c r="K34" s="23"/>
      <c r="L34" s="23"/>
      <c r="M34" s="23"/>
      <c r="Q34" s="30"/>
      <c r="R34" s="19"/>
    </row>
    <row r="35" spans="2:18">
      <c r="B35" s="23"/>
      <c r="C35" s="29"/>
      <c r="D35" s="23"/>
      <c r="E35" s="23"/>
      <c r="F35" s="23"/>
      <c r="G35" s="16"/>
      <c r="H35" s="16"/>
      <c r="I35" s="23"/>
      <c r="J35" s="23"/>
      <c r="K35" s="23"/>
      <c r="L35" s="23"/>
      <c r="M35" s="23"/>
      <c r="Q35" s="30"/>
      <c r="R35" s="19"/>
    </row>
    <row r="36" spans="2:18">
      <c r="B36" s="23"/>
      <c r="C36" s="29"/>
      <c r="D36" s="23"/>
      <c r="E36" s="23"/>
      <c r="F36" s="23"/>
      <c r="G36" s="16"/>
      <c r="H36" s="16"/>
      <c r="I36" s="23"/>
      <c r="J36" s="23"/>
      <c r="K36" s="23"/>
      <c r="L36" s="23"/>
      <c r="M36" s="23"/>
      <c r="Q36" s="30"/>
      <c r="R36" s="19"/>
    </row>
    <row r="37" spans="2:18">
      <c r="B37" s="23"/>
      <c r="C37" s="29"/>
      <c r="D37" s="23"/>
      <c r="E37" s="23"/>
      <c r="F37" s="23"/>
      <c r="G37" s="16"/>
      <c r="H37" s="16"/>
      <c r="I37" s="23"/>
      <c r="J37" s="23"/>
      <c r="K37" s="23"/>
      <c r="L37" s="23"/>
      <c r="M37" s="23"/>
      <c r="Q37" s="30"/>
      <c r="R37" s="19"/>
    </row>
    <row r="38" spans="2:18">
      <c r="B38" s="23"/>
      <c r="C38" s="29"/>
      <c r="D38" s="23"/>
      <c r="E38" s="23"/>
      <c r="F38" s="23"/>
      <c r="G38" s="16"/>
      <c r="H38" s="16"/>
      <c r="I38" s="23"/>
      <c r="J38" s="23"/>
      <c r="K38" s="23"/>
      <c r="L38" s="23"/>
      <c r="M38" s="23"/>
      <c r="Q38" s="30"/>
      <c r="R38" s="19"/>
    </row>
    <row r="39" spans="2:18">
      <c r="B39" s="23"/>
      <c r="C39" s="29"/>
      <c r="D39" s="23"/>
      <c r="E39" s="23"/>
      <c r="F39" s="23"/>
      <c r="G39" s="16"/>
      <c r="H39" s="16"/>
      <c r="I39" s="23"/>
      <c r="J39" s="23"/>
      <c r="K39" s="23"/>
      <c r="L39" s="23"/>
      <c r="M39" s="23"/>
      <c r="Q39" s="30"/>
      <c r="R39" s="19"/>
    </row>
    <row r="40" spans="2:18">
      <c r="B40" s="23"/>
      <c r="C40" s="29"/>
      <c r="D40" s="23"/>
      <c r="E40" s="23"/>
      <c r="F40" s="23"/>
      <c r="G40" s="16"/>
      <c r="H40" s="16"/>
      <c r="I40" s="23"/>
      <c r="J40" s="23"/>
      <c r="K40" s="23"/>
      <c r="L40" s="23"/>
      <c r="M40" s="23"/>
      <c r="Q40" s="30"/>
      <c r="R40" s="19"/>
    </row>
    <row r="41" spans="2:18">
      <c r="B41" s="23"/>
      <c r="C41" s="29"/>
      <c r="D41" s="23"/>
      <c r="E41" s="23"/>
      <c r="F41" s="23"/>
      <c r="G41" s="16"/>
      <c r="H41" s="16"/>
      <c r="I41" s="23"/>
      <c r="J41" s="23"/>
      <c r="K41" s="23"/>
      <c r="L41" s="23"/>
      <c r="M41" s="23"/>
      <c r="Q41" s="30"/>
      <c r="R41" s="19"/>
    </row>
    <row r="42" spans="2:18">
      <c r="B42" s="23"/>
      <c r="C42" s="29"/>
      <c r="D42" s="23"/>
      <c r="E42" s="23"/>
      <c r="F42" s="23"/>
      <c r="G42" s="16"/>
      <c r="H42" s="16"/>
      <c r="I42" s="23"/>
      <c r="J42" s="23"/>
      <c r="K42" s="23"/>
      <c r="L42" s="23"/>
      <c r="M42" s="23"/>
      <c r="Q42" s="30"/>
      <c r="R42" s="19"/>
    </row>
    <row r="43" spans="2:18">
      <c r="B43" s="23"/>
      <c r="C43" s="29"/>
      <c r="D43" s="23"/>
      <c r="E43" s="23"/>
      <c r="F43" s="23"/>
      <c r="G43" s="16"/>
      <c r="H43" s="16"/>
      <c r="I43" s="23"/>
      <c r="J43" s="23"/>
      <c r="K43" s="23"/>
      <c r="L43" s="23"/>
      <c r="M43" s="23"/>
      <c r="Q43" s="30"/>
      <c r="R43" s="19"/>
    </row>
    <row r="44" spans="2:18">
      <c r="B44" s="23"/>
      <c r="C44" s="29"/>
      <c r="D44" s="23"/>
      <c r="E44" s="23"/>
      <c r="F44" s="23"/>
      <c r="G44" s="16"/>
      <c r="H44" s="16"/>
      <c r="I44" s="23"/>
      <c r="J44" s="23"/>
      <c r="K44" s="23"/>
      <c r="L44" s="23"/>
      <c r="M44" s="23"/>
      <c r="Q44" s="30"/>
      <c r="R44" s="19"/>
    </row>
    <row r="45" spans="2:18">
      <c r="B45" s="23"/>
      <c r="C45" s="29"/>
      <c r="D45" s="23"/>
      <c r="E45" s="23"/>
      <c r="F45" s="23"/>
      <c r="G45" s="16"/>
      <c r="H45" s="16"/>
      <c r="I45" s="23"/>
      <c r="J45" s="23"/>
      <c r="K45" s="23"/>
      <c r="L45" s="23"/>
      <c r="M45" s="23"/>
      <c r="Q45" s="30"/>
      <c r="R45" s="19"/>
    </row>
    <row r="46" spans="2:18">
      <c r="B46" s="23"/>
      <c r="C46" s="29"/>
      <c r="D46" s="23"/>
      <c r="E46" s="23"/>
      <c r="F46" s="23"/>
      <c r="G46" s="16"/>
      <c r="H46" s="16"/>
      <c r="I46" s="23"/>
      <c r="J46" s="23"/>
      <c r="K46" s="23"/>
      <c r="L46" s="23"/>
      <c r="M46" s="23"/>
      <c r="Q46" s="30"/>
      <c r="R46" s="19"/>
    </row>
    <row r="47" spans="2:18">
      <c r="B47" s="23"/>
      <c r="C47" s="29"/>
      <c r="D47" s="23"/>
      <c r="E47" s="23"/>
      <c r="F47" s="23"/>
      <c r="G47" s="16"/>
      <c r="H47" s="16"/>
      <c r="I47" s="23"/>
      <c r="J47" s="23"/>
      <c r="K47" s="23"/>
      <c r="L47" s="23"/>
      <c r="M47" s="23"/>
      <c r="Q47" s="30"/>
      <c r="R47" s="19"/>
    </row>
    <row r="48" spans="2:18">
      <c r="B48" s="23"/>
      <c r="C48" s="29"/>
      <c r="D48" s="23"/>
      <c r="E48" s="23"/>
      <c r="F48" s="23"/>
      <c r="G48" s="16"/>
      <c r="H48" s="16"/>
      <c r="I48" s="23"/>
      <c r="J48" s="23"/>
      <c r="K48" s="23"/>
      <c r="L48" s="23"/>
      <c r="M48" s="23"/>
      <c r="Q48" s="30"/>
      <c r="R48" s="19"/>
    </row>
    <row r="49" spans="2:18">
      <c r="B49" s="23"/>
      <c r="C49" s="29"/>
      <c r="D49" s="23"/>
      <c r="E49" s="23"/>
      <c r="F49" s="23"/>
      <c r="G49" s="16"/>
      <c r="H49" s="16"/>
      <c r="I49" s="23"/>
      <c r="J49" s="23"/>
      <c r="K49" s="23"/>
      <c r="L49" s="23"/>
      <c r="M49" s="23"/>
      <c r="Q49" s="30"/>
      <c r="R49" s="19"/>
    </row>
    <row r="50" spans="2:18">
      <c r="B50" s="23"/>
      <c r="C50" s="29"/>
      <c r="D50" s="23"/>
      <c r="E50" s="23"/>
      <c r="F50" s="23"/>
      <c r="G50" s="16"/>
      <c r="H50" s="16"/>
      <c r="I50" s="23"/>
      <c r="J50" s="23"/>
      <c r="K50" s="23"/>
      <c r="L50" s="23"/>
      <c r="M50" s="23"/>
      <c r="Q50" s="30"/>
      <c r="R50" s="19"/>
    </row>
    <row r="51" spans="2:18">
      <c r="B51" s="23"/>
      <c r="C51" s="29"/>
      <c r="D51" s="23"/>
      <c r="E51" s="23"/>
      <c r="F51" s="23"/>
      <c r="G51" s="16"/>
      <c r="H51" s="16"/>
      <c r="I51" s="23"/>
      <c r="J51" s="23"/>
      <c r="K51" s="23"/>
      <c r="L51" s="23"/>
      <c r="M51" s="23"/>
      <c r="Q51" s="30"/>
      <c r="R51" s="19"/>
    </row>
    <row r="52" spans="2:18">
      <c r="B52" s="23"/>
      <c r="C52" s="29"/>
      <c r="D52" s="23"/>
      <c r="E52" s="23"/>
      <c r="F52" s="23"/>
      <c r="G52" s="16"/>
      <c r="H52" s="16"/>
      <c r="I52" s="23"/>
      <c r="J52" s="23"/>
      <c r="K52" s="23"/>
      <c r="L52" s="23"/>
      <c r="M52" s="23"/>
      <c r="Q52" s="30"/>
      <c r="R52" s="19"/>
    </row>
    <row r="53" spans="2:18">
      <c r="B53" s="23"/>
      <c r="C53" s="29"/>
      <c r="D53" s="23"/>
      <c r="E53" s="23"/>
      <c r="F53" s="23"/>
      <c r="G53" s="16"/>
      <c r="H53" s="16"/>
      <c r="I53" s="23"/>
      <c r="J53" s="23"/>
      <c r="K53" s="23"/>
      <c r="L53" s="23"/>
      <c r="M53" s="23"/>
      <c r="Q53" s="30"/>
      <c r="R53" s="19"/>
    </row>
    <row r="54" spans="2:18">
      <c r="B54" s="23"/>
      <c r="C54" s="29"/>
      <c r="D54" s="23"/>
      <c r="E54" s="23"/>
      <c r="F54" s="23"/>
      <c r="G54" s="16"/>
      <c r="H54" s="16"/>
      <c r="I54" s="23"/>
      <c r="J54" s="23"/>
      <c r="K54" s="23"/>
      <c r="L54" s="23"/>
      <c r="M54" s="23"/>
      <c r="Q54" s="30"/>
      <c r="R54" s="19"/>
    </row>
    <row r="55" spans="2:18">
      <c r="B55" s="23"/>
      <c r="C55" s="29"/>
      <c r="D55" s="23"/>
      <c r="E55" s="23"/>
      <c r="F55" s="23"/>
      <c r="G55" s="16"/>
      <c r="H55" s="16"/>
      <c r="I55" s="23"/>
      <c r="J55" s="23"/>
      <c r="K55" s="23"/>
      <c r="L55" s="23"/>
      <c r="M55" s="23"/>
      <c r="Q55" s="30"/>
      <c r="R55" s="19"/>
    </row>
    <row r="56" spans="2:18">
      <c r="B56" s="23"/>
      <c r="C56" s="29"/>
      <c r="D56" s="23"/>
      <c r="E56" s="23"/>
      <c r="F56" s="23"/>
      <c r="G56" s="16"/>
      <c r="H56" s="16"/>
      <c r="I56" s="23"/>
      <c r="J56" s="23"/>
      <c r="K56" s="23"/>
      <c r="L56" s="23"/>
      <c r="M56" s="23"/>
      <c r="Q56" s="30"/>
      <c r="R56" s="19"/>
    </row>
    <row r="57" spans="2:18">
      <c r="B57" s="23"/>
      <c r="C57" s="29"/>
      <c r="D57" s="23"/>
      <c r="E57" s="23"/>
      <c r="F57" s="23"/>
      <c r="G57" s="16"/>
      <c r="H57" s="16"/>
      <c r="I57" s="23"/>
      <c r="J57" s="23"/>
      <c r="K57" s="23"/>
      <c r="L57" s="23"/>
      <c r="M57" s="23"/>
      <c r="Q57" s="30"/>
      <c r="R57" s="19"/>
    </row>
    <row r="58" spans="2:18">
      <c r="B58" s="23"/>
      <c r="C58" s="29"/>
      <c r="D58" s="23"/>
      <c r="E58" s="23"/>
      <c r="F58" s="23"/>
      <c r="G58" s="16"/>
      <c r="H58" s="16"/>
      <c r="I58" s="23"/>
      <c r="J58" s="23"/>
      <c r="K58" s="23"/>
      <c r="L58" s="23"/>
      <c r="M58" s="23"/>
      <c r="Q58" s="30"/>
      <c r="R58" s="19"/>
    </row>
    <row r="59" spans="2:18">
      <c r="B59" s="23"/>
      <c r="C59" s="29"/>
      <c r="D59" s="23"/>
      <c r="E59" s="23"/>
      <c r="F59" s="23"/>
      <c r="G59" s="16"/>
      <c r="H59" s="16"/>
      <c r="I59" s="23"/>
      <c r="J59" s="23"/>
      <c r="K59" s="23"/>
      <c r="L59" s="23"/>
      <c r="M59" s="23"/>
      <c r="Q59" s="30"/>
      <c r="R59" s="19"/>
    </row>
    <row r="60" spans="2:18">
      <c r="B60" s="23"/>
      <c r="C60" s="29"/>
      <c r="D60" s="23"/>
      <c r="E60" s="23"/>
      <c r="F60" s="23"/>
      <c r="G60" s="16"/>
      <c r="H60" s="16"/>
      <c r="I60" s="23"/>
      <c r="J60" s="23"/>
      <c r="K60" s="23"/>
      <c r="L60" s="23"/>
      <c r="M60" s="23"/>
      <c r="Q60" s="30"/>
      <c r="R60" s="19"/>
    </row>
    <row r="61" spans="2:18">
      <c r="B61" s="23"/>
      <c r="C61" s="29"/>
      <c r="D61" s="23"/>
      <c r="E61" s="23"/>
      <c r="F61" s="23"/>
      <c r="G61" s="16"/>
      <c r="H61" s="16"/>
      <c r="I61" s="23"/>
      <c r="J61" s="23"/>
      <c r="K61" s="23"/>
      <c r="L61" s="23"/>
      <c r="M61" s="23"/>
      <c r="Q61" s="30"/>
      <c r="R61" s="19"/>
    </row>
    <row r="62" spans="2:18">
      <c r="B62" s="23"/>
      <c r="C62" s="29"/>
      <c r="D62" s="23"/>
      <c r="E62" s="23"/>
      <c r="F62" s="23"/>
      <c r="G62" s="16"/>
      <c r="H62" s="16"/>
      <c r="I62" s="23"/>
      <c r="J62" s="23"/>
      <c r="K62" s="23"/>
      <c r="L62" s="23"/>
      <c r="M62" s="23"/>
      <c r="Q62" s="30"/>
      <c r="R62" s="19"/>
    </row>
    <row r="63" spans="2:18">
      <c r="B63" s="23"/>
      <c r="C63" s="29"/>
      <c r="D63" s="23"/>
      <c r="E63" s="23"/>
      <c r="F63" s="23"/>
      <c r="G63" s="16"/>
      <c r="H63" s="16"/>
      <c r="I63" s="23"/>
      <c r="J63" s="23"/>
      <c r="K63" s="23"/>
      <c r="L63" s="23"/>
      <c r="M63" s="23"/>
      <c r="Q63" s="30"/>
      <c r="R63" s="19"/>
    </row>
    <row r="64" spans="2:18">
      <c r="B64" s="23"/>
      <c r="C64" s="29"/>
      <c r="D64" s="23"/>
      <c r="E64" s="23"/>
      <c r="F64" s="23"/>
      <c r="G64" s="16"/>
      <c r="H64" s="16"/>
      <c r="I64" s="23"/>
      <c r="J64" s="23"/>
      <c r="K64" s="23"/>
      <c r="L64" s="23"/>
      <c r="M64" s="23"/>
      <c r="Q64" s="30"/>
      <c r="R64" s="19"/>
    </row>
    <row r="65" spans="2:18">
      <c r="B65" s="23"/>
      <c r="C65" s="29"/>
      <c r="D65" s="23"/>
      <c r="E65" s="23"/>
      <c r="F65" s="23"/>
      <c r="G65" s="16"/>
      <c r="H65" s="16"/>
      <c r="I65" s="23"/>
      <c r="J65" s="23"/>
      <c r="K65" s="23"/>
      <c r="L65" s="23"/>
      <c r="M65" s="23"/>
      <c r="Q65" s="30"/>
      <c r="R65" s="19"/>
    </row>
    <row r="66" spans="2:18">
      <c r="B66" s="23"/>
      <c r="C66" s="29"/>
      <c r="D66" s="23"/>
      <c r="E66" s="23"/>
      <c r="F66" s="23"/>
      <c r="G66" s="16"/>
      <c r="H66" s="16"/>
      <c r="I66" s="23"/>
      <c r="J66" s="23"/>
      <c r="K66" s="23"/>
      <c r="L66" s="23"/>
      <c r="M66" s="23"/>
      <c r="Q66" s="30"/>
      <c r="R66" s="19"/>
    </row>
    <row r="67" spans="2:18">
      <c r="B67" s="23"/>
      <c r="C67" s="29"/>
      <c r="D67" s="23"/>
      <c r="E67" s="23"/>
      <c r="F67" s="23"/>
      <c r="G67" s="16"/>
      <c r="H67" s="16"/>
      <c r="I67" s="23"/>
      <c r="J67" s="23"/>
      <c r="K67" s="23"/>
      <c r="L67" s="23"/>
      <c r="M67" s="23"/>
      <c r="Q67" s="30"/>
      <c r="R67" s="19"/>
    </row>
    <row r="68" spans="2:18">
      <c r="B68" s="23"/>
      <c r="C68" s="29"/>
      <c r="D68" s="23"/>
      <c r="E68" s="23"/>
      <c r="F68" s="23"/>
      <c r="G68" s="16"/>
      <c r="H68" s="16"/>
      <c r="I68" s="23"/>
      <c r="J68" s="23"/>
      <c r="K68" s="23"/>
      <c r="L68" s="23"/>
      <c r="M68" s="23"/>
      <c r="Q68" s="30"/>
      <c r="R68" s="19"/>
    </row>
    <row r="69" spans="2:18">
      <c r="B69" s="23"/>
      <c r="C69" s="29"/>
      <c r="D69" s="23"/>
      <c r="E69" s="23"/>
      <c r="F69" s="23"/>
      <c r="G69" s="16"/>
      <c r="H69" s="16"/>
      <c r="I69" s="23"/>
      <c r="J69" s="23"/>
      <c r="K69" s="23"/>
      <c r="L69" s="23"/>
      <c r="M69" s="23"/>
      <c r="Q69" s="30"/>
      <c r="R69" s="19"/>
    </row>
    <row r="70" spans="2:18">
      <c r="B70" s="23"/>
      <c r="C70" s="29"/>
      <c r="D70" s="23"/>
      <c r="E70" s="23"/>
      <c r="F70" s="23"/>
      <c r="G70" s="16"/>
      <c r="H70" s="16"/>
      <c r="I70" s="23"/>
      <c r="J70" s="23"/>
      <c r="K70" s="23"/>
      <c r="L70" s="23"/>
      <c r="M70" s="23"/>
      <c r="Q70" s="30"/>
      <c r="R70" s="19"/>
    </row>
    <row r="71" spans="2:18">
      <c r="B71" s="23"/>
      <c r="C71" s="29"/>
      <c r="D71" s="23"/>
      <c r="E71" s="23"/>
      <c r="F71" s="23"/>
      <c r="G71" s="16"/>
      <c r="H71" s="16"/>
      <c r="I71" s="23"/>
      <c r="J71" s="23"/>
      <c r="K71" s="23"/>
      <c r="L71" s="23"/>
      <c r="M71" s="23"/>
      <c r="Q71" s="30"/>
      <c r="R71" s="19"/>
    </row>
    <row r="72" spans="2:18">
      <c r="B72" s="23"/>
      <c r="C72" s="29"/>
      <c r="D72" s="23"/>
      <c r="E72" s="23"/>
      <c r="F72" s="23"/>
      <c r="G72" s="16"/>
      <c r="H72" s="16"/>
      <c r="I72" s="23"/>
      <c r="J72" s="23"/>
      <c r="K72" s="23"/>
      <c r="L72" s="23"/>
      <c r="M72" s="23"/>
      <c r="Q72" s="30"/>
      <c r="R72" s="19"/>
    </row>
    <row r="73" spans="2:18">
      <c r="B73" s="23"/>
      <c r="C73" s="29"/>
      <c r="D73" s="23"/>
      <c r="E73" s="23"/>
      <c r="F73" s="23"/>
      <c r="G73" s="16"/>
      <c r="H73" s="16"/>
      <c r="I73" s="23"/>
      <c r="J73" s="23"/>
      <c r="K73" s="23"/>
      <c r="L73" s="23"/>
      <c r="M73" s="23"/>
      <c r="Q73" s="30"/>
      <c r="R73" s="19"/>
    </row>
    <row r="74" spans="2:18">
      <c r="B74" s="23"/>
      <c r="C74" s="29"/>
      <c r="D74" s="23"/>
      <c r="E74" s="23"/>
      <c r="F74" s="23"/>
      <c r="G74" s="16"/>
      <c r="H74" s="16"/>
      <c r="I74" s="23"/>
      <c r="J74" s="23"/>
      <c r="K74" s="23"/>
      <c r="L74" s="23"/>
      <c r="M74" s="23"/>
      <c r="Q74" s="30"/>
      <c r="R74" s="19"/>
    </row>
    <row r="75" spans="2:18">
      <c r="B75" s="23"/>
      <c r="C75" s="29"/>
      <c r="D75" s="23"/>
      <c r="E75" s="23"/>
      <c r="F75" s="23"/>
      <c r="G75" s="16"/>
      <c r="H75" s="16"/>
      <c r="I75" s="23"/>
      <c r="J75" s="23"/>
      <c r="K75" s="23"/>
      <c r="L75" s="23"/>
      <c r="M75" s="23"/>
      <c r="Q75" s="30"/>
      <c r="R75" s="19"/>
    </row>
    <row r="76" spans="2:18">
      <c r="B76" s="23"/>
      <c r="C76" s="29"/>
      <c r="D76" s="23"/>
      <c r="E76" s="23"/>
      <c r="F76" s="23"/>
      <c r="G76" s="16"/>
      <c r="H76" s="16"/>
      <c r="I76" s="23"/>
      <c r="J76" s="23"/>
      <c r="K76" s="23"/>
      <c r="L76" s="23"/>
      <c r="M76" s="23"/>
      <c r="Q76" s="30"/>
      <c r="R76" s="19"/>
    </row>
    <row r="77" spans="2:18">
      <c r="B77" s="23"/>
      <c r="C77" s="29"/>
      <c r="D77" s="23"/>
      <c r="E77" s="23"/>
      <c r="F77" s="23"/>
      <c r="G77" s="16"/>
      <c r="H77" s="16"/>
      <c r="I77" s="23"/>
      <c r="J77" s="23"/>
      <c r="K77" s="23"/>
      <c r="L77" s="23"/>
      <c r="M77" s="23"/>
      <c r="Q77" s="30"/>
      <c r="R77" s="19"/>
    </row>
    <row r="78" spans="2:18">
      <c r="B78" s="23"/>
      <c r="C78" s="29"/>
      <c r="D78" s="23"/>
      <c r="E78" s="23"/>
      <c r="F78" s="23"/>
      <c r="G78" s="16"/>
      <c r="H78" s="16"/>
      <c r="I78" s="23"/>
      <c r="J78" s="23"/>
      <c r="K78" s="23"/>
      <c r="L78" s="23"/>
      <c r="M78" s="23"/>
      <c r="Q78" s="30"/>
      <c r="R78" s="19"/>
    </row>
    <row r="79" spans="2:18">
      <c r="B79" s="23"/>
      <c r="C79" s="29"/>
      <c r="D79" s="23"/>
      <c r="E79" s="23"/>
      <c r="F79" s="23"/>
      <c r="G79" s="16"/>
      <c r="H79" s="16"/>
      <c r="I79" s="23"/>
      <c r="J79" s="23"/>
      <c r="K79" s="23"/>
      <c r="L79" s="23"/>
      <c r="M79" s="23"/>
      <c r="Q79" s="30"/>
      <c r="R79" s="19"/>
    </row>
    <row r="80" spans="2:18">
      <c r="B80" s="23"/>
      <c r="C80" s="29"/>
      <c r="D80" s="23"/>
      <c r="E80" s="23"/>
      <c r="F80" s="23"/>
      <c r="G80" s="16"/>
      <c r="H80" s="16"/>
      <c r="I80" s="23"/>
      <c r="J80" s="23"/>
      <c r="K80" s="23"/>
      <c r="L80" s="23"/>
      <c r="M80" s="23"/>
      <c r="Q80" s="30"/>
      <c r="R80" s="19"/>
    </row>
    <row r="81" spans="2:18">
      <c r="B81" s="23"/>
      <c r="C81" s="29"/>
      <c r="D81" s="23"/>
      <c r="E81" s="23"/>
      <c r="F81" s="23"/>
      <c r="G81" s="16"/>
      <c r="H81" s="16"/>
      <c r="I81" s="23"/>
      <c r="J81" s="23"/>
      <c r="K81" s="23"/>
      <c r="L81" s="23"/>
      <c r="M81" s="23"/>
      <c r="Q81" s="30"/>
      <c r="R81" s="19"/>
    </row>
    <row r="82" spans="2:18">
      <c r="B82" s="23"/>
      <c r="C82" s="29"/>
      <c r="D82" s="23"/>
      <c r="E82" s="23"/>
      <c r="F82" s="23"/>
      <c r="G82" s="16"/>
      <c r="H82" s="16"/>
      <c r="I82" s="23"/>
      <c r="J82" s="23"/>
      <c r="K82" s="23"/>
      <c r="L82" s="23"/>
      <c r="M82" s="23"/>
      <c r="Q82" s="30"/>
      <c r="R82" s="19"/>
    </row>
    <row r="83" spans="2:18">
      <c r="B83" s="23"/>
      <c r="C83" s="29"/>
      <c r="D83" s="23"/>
      <c r="E83" s="23"/>
      <c r="F83" s="23"/>
      <c r="G83" s="16"/>
      <c r="H83" s="16"/>
      <c r="I83" s="23"/>
      <c r="J83" s="23"/>
      <c r="K83" s="23"/>
      <c r="L83" s="23"/>
      <c r="M83" s="23"/>
      <c r="Q83" s="30"/>
      <c r="R83" s="19"/>
    </row>
    <row r="84" spans="2:18">
      <c r="B84" s="23"/>
      <c r="C84" s="29"/>
      <c r="D84" s="23"/>
      <c r="E84" s="23"/>
      <c r="F84" s="23"/>
      <c r="G84" s="16"/>
      <c r="H84" s="16"/>
      <c r="I84" s="23"/>
      <c r="J84" s="23"/>
      <c r="K84" s="23"/>
      <c r="L84" s="23"/>
      <c r="M84" s="23"/>
      <c r="Q84" s="30"/>
      <c r="R84" s="19"/>
    </row>
    <row r="85" spans="2:18">
      <c r="B85" s="23"/>
      <c r="C85" s="29"/>
      <c r="D85" s="23"/>
      <c r="E85" s="23"/>
      <c r="F85" s="23"/>
      <c r="G85" s="16"/>
      <c r="H85" s="16"/>
      <c r="I85" s="23"/>
      <c r="J85" s="23"/>
      <c r="K85" s="23"/>
      <c r="L85" s="23"/>
      <c r="M85" s="23"/>
      <c r="Q85" s="30"/>
      <c r="R85" s="19"/>
    </row>
    <row r="86" spans="2:18">
      <c r="B86" s="23"/>
      <c r="C86" s="29"/>
      <c r="D86" s="23"/>
      <c r="E86" s="23"/>
      <c r="F86" s="23"/>
      <c r="G86" s="16"/>
      <c r="H86" s="16"/>
      <c r="I86" s="23"/>
      <c r="J86" s="23"/>
      <c r="K86" s="23"/>
      <c r="L86" s="23"/>
      <c r="M86" s="23"/>
      <c r="Q86" s="30"/>
      <c r="R86" s="19"/>
    </row>
    <row r="87" spans="2:18">
      <c r="B87" s="23"/>
      <c r="C87" s="29"/>
      <c r="D87" s="23"/>
      <c r="E87" s="23"/>
      <c r="F87" s="23"/>
      <c r="G87" s="16"/>
      <c r="H87" s="16"/>
      <c r="I87" s="23"/>
      <c r="J87" s="23"/>
      <c r="K87" s="23"/>
      <c r="L87" s="23"/>
      <c r="M87" s="23"/>
      <c r="Q87" s="30"/>
      <c r="R87" s="19"/>
    </row>
    <row r="88" spans="2:18">
      <c r="B88" s="23"/>
      <c r="C88" s="29"/>
      <c r="D88" s="23"/>
      <c r="E88" s="23"/>
      <c r="F88" s="23"/>
      <c r="G88" s="16"/>
      <c r="H88" s="16"/>
      <c r="I88" s="23"/>
      <c r="J88" s="23"/>
      <c r="K88" s="23"/>
      <c r="L88" s="23"/>
      <c r="M88" s="23"/>
      <c r="Q88" s="30"/>
      <c r="R88" s="19"/>
    </row>
    <row r="89" spans="2:18">
      <c r="B89" s="23"/>
      <c r="C89" s="29"/>
      <c r="D89" s="23"/>
      <c r="E89" s="23"/>
      <c r="F89" s="23"/>
      <c r="G89" s="16"/>
      <c r="H89" s="16"/>
      <c r="I89" s="23"/>
      <c r="J89" s="23"/>
      <c r="K89" s="23"/>
      <c r="L89" s="23"/>
      <c r="M89" s="23"/>
      <c r="Q89" s="30"/>
      <c r="R89" s="19"/>
    </row>
    <row r="90" spans="2:18">
      <c r="B90" s="23"/>
      <c r="C90" s="29"/>
      <c r="D90" s="23"/>
      <c r="E90" s="23"/>
      <c r="F90" s="23"/>
      <c r="G90" s="16"/>
      <c r="H90" s="16"/>
      <c r="I90" s="23"/>
      <c r="J90" s="23"/>
      <c r="K90" s="23"/>
      <c r="L90" s="23"/>
      <c r="M90" s="23"/>
      <c r="Q90" s="30"/>
      <c r="R90" s="19"/>
    </row>
    <row r="91" spans="2:18">
      <c r="B91" s="23"/>
      <c r="C91" s="29"/>
      <c r="D91" s="23"/>
      <c r="E91" s="23"/>
      <c r="F91" s="23"/>
      <c r="G91" s="16"/>
      <c r="H91" s="16"/>
      <c r="I91" s="23"/>
      <c r="J91" s="23"/>
      <c r="K91" s="23"/>
      <c r="L91" s="23"/>
      <c r="M91" s="23"/>
      <c r="Q91" s="30"/>
      <c r="R91" s="19"/>
    </row>
    <row r="92" spans="2:18">
      <c r="B92" s="23"/>
      <c r="C92" s="29"/>
      <c r="D92" s="23"/>
      <c r="E92" s="23"/>
      <c r="F92" s="23"/>
      <c r="G92" s="16"/>
      <c r="H92" s="16"/>
      <c r="I92" s="23"/>
      <c r="J92" s="23"/>
      <c r="K92" s="23"/>
      <c r="L92" s="23"/>
      <c r="M92" s="23"/>
      <c r="Q92" s="30"/>
      <c r="R92" s="19"/>
    </row>
    <row r="93" spans="2:18">
      <c r="B93" s="23"/>
      <c r="C93" s="29"/>
      <c r="D93" s="23"/>
      <c r="E93" s="23"/>
      <c r="F93" s="23"/>
      <c r="G93" s="16"/>
      <c r="H93" s="16"/>
      <c r="I93" s="23"/>
      <c r="J93" s="23"/>
      <c r="K93" s="23"/>
      <c r="L93" s="23"/>
      <c r="M93" s="23"/>
      <c r="Q93" s="30"/>
      <c r="R93" s="19"/>
    </row>
    <row r="94" spans="2:18">
      <c r="B94" s="23"/>
      <c r="C94" s="29"/>
      <c r="D94" s="23"/>
      <c r="E94" s="23"/>
      <c r="F94" s="23"/>
      <c r="G94" s="16"/>
      <c r="H94" s="16"/>
      <c r="I94" s="23"/>
      <c r="J94" s="23"/>
      <c r="K94" s="23"/>
      <c r="L94" s="23"/>
      <c r="M94" s="23"/>
      <c r="Q94" s="30"/>
      <c r="R94" s="19"/>
    </row>
    <row r="95" spans="2:18">
      <c r="B95" s="23"/>
      <c r="C95" s="29"/>
      <c r="D95" s="23"/>
      <c r="E95" s="23"/>
      <c r="F95" s="23"/>
      <c r="G95" s="16"/>
      <c r="H95" s="16"/>
      <c r="I95" s="23"/>
      <c r="J95" s="23"/>
      <c r="K95" s="23"/>
      <c r="L95" s="23"/>
      <c r="M95" s="23"/>
      <c r="Q95" s="30"/>
      <c r="R95" s="19"/>
    </row>
    <row r="96" spans="2:18">
      <c r="B96" s="23"/>
      <c r="C96" s="29"/>
      <c r="D96" s="23"/>
      <c r="E96" s="23"/>
      <c r="F96" s="23"/>
      <c r="G96" s="16"/>
      <c r="H96" s="16"/>
      <c r="I96" s="23"/>
      <c r="J96" s="23"/>
      <c r="K96" s="23"/>
      <c r="L96" s="23"/>
      <c r="M96" s="23"/>
      <c r="Q96" s="30"/>
      <c r="R96" s="19"/>
    </row>
    <row r="97" spans="2:18">
      <c r="B97" s="23"/>
      <c r="C97" s="29"/>
      <c r="D97" s="23"/>
      <c r="E97" s="23"/>
      <c r="F97" s="23"/>
      <c r="G97" s="16"/>
      <c r="H97" s="16"/>
      <c r="I97" s="23"/>
      <c r="J97" s="23"/>
      <c r="K97" s="23"/>
      <c r="L97" s="23"/>
      <c r="M97" s="23"/>
      <c r="Q97" s="30"/>
      <c r="R97" s="19"/>
    </row>
    <row r="98" spans="2:18">
      <c r="B98" s="23"/>
      <c r="C98" s="29"/>
      <c r="D98" s="23"/>
      <c r="E98" s="23"/>
      <c r="F98" s="23"/>
      <c r="G98" s="16"/>
      <c r="H98" s="16"/>
      <c r="I98" s="23"/>
      <c r="J98" s="23"/>
      <c r="K98" s="23"/>
      <c r="L98" s="23"/>
      <c r="M98" s="23"/>
      <c r="Q98" s="30"/>
      <c r="R98" s="19"/>
    </row>
    <row r="99" spans="2:18">
      <c r="B99" s="23"/>
      <c r="C99" s="29"/>
      <c r="D99" s="23"/>
      <c r="E99" s="23"/>
      <c r="F99" s="23"/>
      <c r="G99" s="16"/>
      <c r="H99" s="16"/>
      <c r="I99" s="23"/>
      <c r="J99" s="23"/>
      <c r="K99" s="23"/>
      <c r="L99" s="23"/>
      <c r="M99" s="23"/>
      <c r="Q99" s="30"/>
      <c r="R99" s="19"/>
    </row>
    <row r="100" spans="2:18">
      <c r="B100" s="23"/>
      <c r="C100" s="29"/>
      <c r="D100" s="23"/>
      <c r="E100" s="23"/>
      <c r="F100" s="23"/>
      <c r="G100" s="16"/>
      <c r="H100" s="16"/>
      <c r="I100" s="23"/>
      <c r="J100" s="23"/>
      <c r="K100" s="23"/>
      <c r="L100" s="23"/>
      <c r="M100" s="23"/>
      <c r="Q100" s="30"/>
      <c r="R100" s="19"/>
    </row>
    <row r="101" spans="2:18">
      <c r="B101" s="23"/>
      <c r="C101" s="29"/>
      <c r="D101" s="23"/>
      <c r="E101" s="23"/>
      <c r="F101" s="23"/>
      <c r="G101" s="16"/>
      <c r="H101" s="16"/>
      <c r="I101" s="23"/>
      <c r="J101" s="23"/>
      <c r="K101" s="23"/>
      <c r="L101" s="23"/>
      <c r="M101" s="23"/>
      <c r="Q101" s="30"/>
      <c r="R101" s="19"/>
    </row>
    <row r="102" spans="2:18">
      <c r="B102" s="23"/>
      <c r="C102" s="29"/>
      <c r="D102" s="23"/>
      <c r="E102" s="23"/>
      <c r="F102" s="23"/>
      <c r="G102" s="16"/>
      <c r="H102" s="16"/>
      <c r="I102" s="23"/>
      <c r="J102" s="23"/>
      <c r="K102" s="23"/>
      <c r="L102" s="23"/>
      <c r="M102" s="23"/>
      <c r="Q102" s="30"/>
      <c r="R102" s="19"/>
    </row>
    <row r="103" spans="2:18">
      <c r="B103" s="23"/>
      <c r="C103" s="29"/>
      <c r="D103" s="23"/>
      <c r="E103" s="23"/>
      <c r="F103" s="23"/>
      <c r="G103" s="16"/>
      <c r="H103" s="16"/>
      <c r="I103" s="23"/>
      <c r="J103" s="23"/>
      <c r="K103" s="23"/>
      <c r="L103" s="23"/>
      <c r="M103" s="23"/>
      <c r="Q103" s="30"/>
      <c r="R103" s="19"/>
    </row>
    <row r="104" spans="2:18">
      <c r="B104" s="23"/>
      <c r="C104" s="29"/>
      <c r="D104" s="23"/>
      <c r="E104" s="23"/>
      <c r="F104" s="23"/>
      <c r="G104" s="16"/>
      <c r="H104" s="16"/>
      <c r="I104" s="23"/>
      <c r="J104" s="23"/>
      <c r="K104" s="23"/>
      <c r="L104" s="23"/>
      <c r="M104" s="23"/>
      <c r="Q104" s="30"/>
      <c r="R104" s="19"/>
    </row>
    <row r="105" spans="2:18">
      <c r="B105" s="23"/>
      <c r="C105" s="29"/>
      <c r="D105" s="23"/>
      <c r="E105" s="23"/>
      <c r="F105" s="23"/>
      <c r="G105" s="16"/>
      <c r="H105" s="16"/>
      <c r="I105" s="23"/>
      <c r="J105" s="23"/>
      <c r="K105" s="23"/>
      <c r="L105" s="23"/>
      <c r="M105" s="23"/>
      <c r="Q105" s="30"/>
      <c r="R105" s="19"/>
    </row>
    <row r="106" spans="2:18">
      <c r="B106" s="23"/>
      <c r="C106" s="29"/>
      <c r="D106" s="23"/>
      <c r="E106" s="23"/>
      <c r="F106" s="23"/>
      <c r="G106" s="16"/>
      <c r="H106" s="16"/>
      <c r="I106" s="23"/>
      <c r="J106" s="23"/>
      <c r="K106" s="23"/>
      <c r="L106" s="23"/>
      <c r="M106" s="23"/>
      <c r="Q106" s="30"/>
      <c r="R106" s="19"/>
    </row>
    <row r="107" spans="2:18">
      <c r="B107" s="23"/>
      <c r="C107" s="29"/>
      <c r="D107" s="23"/>
      <c r="E107" s="23"/>
      <c r="F107" s="23"/>
      <c r="G107" s="16"/>
      <c r="H107" s="16"/>
      <c r="I107" s="23"/>
      <c r="J107" s="23"/>
      <c r="K107" s="23"/>
      <c r="L107" s="23"/>
      <c r="M107" s="23"/>
      <c r="Q107" s="30"/>
      <c r="R107" s="19"/>
    </row>
    <row r="108" spans="2:18">
      <c r="B108" s="23"/>
      <c r="C108" s="29"/>
      <c r="D108" s="23"/>
      <c r="E108" s="23"/>
      <c r="F108" s="23"/>
      <c r="G108" s="16"/>
      <c r="H108" s="16"/>
      <c r="I108" s="23"/>
      <c r="J108" s="23"/>
      <c r="K108" s="23"/>
      <c r="L108" s="23"/>
      <c r="M108" s="23"/>
      <c r="Q108" s="30"/>
      <c r="R108" s="19"/>
    </row>
    <row r="109" spans="2:18">
      <c r="B109" s="23"/>
      <c r="C109" s="29"/>
      <c r="D109" s="23"/>
      <c r="E109" s="23"/>
      <c r="F109" s="23"/>
      <c r="G109" s="16"/>
      <c r="H109" s="16"/>
      <c r="I109" s="23"/>
      <c r="J109" s="23"/>
      <c r="K109" s="23"/>
      <c r="L109" s="23"/>
      <c r="M109" s="23"/>
      <c r="Q109" s="30"/>
      <c r="R109" s="19"/>
    </row>
    <row r="110" spans="2:18">
      <c r="B110" s="23"/>
      <c r="C110" s="29"/>
      <c r="D110" s="23"/>
      <c r="E110" s="23"/>
      <c r="F110" s="23"/>
      <c r="G110" s="16"/>
      <c r="H110" s="16"/>
      <c r="I110" s="23"/>
      <c r="J110" s="23"/>
      <c r="K110" s="23"/>
      <c r="L110" s="23"/>
      <c r="M110" s="23"/>
      <c r="Q110" s="30"/>
      <c r="R110" s="19"/>
    </row>
    <row r="111" spans="2:18">
      <c r="B111" s="23"/>
      <c r="C111" s="29"/>
      <c r="D111" s="23"/>
      <c r="E111" s="23"/>
      <c r="F111" s="23"/>
      <c r="G111" s="16"/>
      <c r="H111" s="16"/>
      <c r="I111" s="23"/>
      <c r="J111" s="23"/>
      <c r="K111" s="23"/>
      <c r="L111" s="23"/>
      <c r="M111" s="23"/>
      <c r="Q111" s="30"/>
      <c r="R111" s="19"/>
    </row>
    <row r="112" spans="2:18">
      <c r="B112" s="23"/>
      <c r="C112" s="29"/>
      <c r="D112" s="23"/>
      <c r="E112" s="23"/>
      <c r="F112" s="23"/>
      <c r="G112" s="16"/>
      <c r="H112" s="16"/>
      <c r="I112" s="23"/>
      <c r="J112" s="23"/>
      <c r="K112" s="23"/>
      <c r="L112" s="23"/>
      <c r="M112" s="23"/>
      <c r="Q112" s="30"/>
      <c r="R112" s="19"/>
    </row>
    <row r="113" spans="2:18">
      <c r="B113" s="23"/>
      <c r="C113" s="29"/>
      <c r="D113" s="23"/>
      <c r="E113" s="23"/>
      <c r="F113" s="23"/>
      <c r="G113" s="16"/>
      <c r="H113" s="16"/>
      <c r="I113" s="23"/>
      <c r="J113" s="23"/>
      <c r="K113" s="23"/>
      <c r="L113" s="23"/>
      <c r="M113" s="23"/>
      <c r="Q113" s="30"/>
      <c r="R113" s="19"/>
    </row>
    <row r="114" spans="2:18">
      <c r="B114" s="23"/>
      <c r="C114" s="29"/>
      <c r="D114" s="23"/>
      <c r="E114" s="23"/>
      <c r="F114" s="23"/>
      <c r="G114" s="16"/>
      <c r="H114" s="16"/>
      <c r="I114" s="23"/>
      <c r="J114" s="23"/>
      <c r="K114" s="23"/>
      <c r="L114" s="23"/>
      <c r="M114" s="23"/>
      <c r="Q114" s="30"/>
      <c r="R114" s="19"/>
    </row>
    <row r="115" spans="2:18">
      <c r="B115" s="23"/>
      <c r="C115" s="29"/>
      <c r="D115" s="23"/>
      <c r="E115" s="23"/>
      <c r="F115" s="23"/>
      <c r="G115" s="16"/>
      <c r="H115" s="16"/>
      <c r="I115" s="23"/>
      <c r="J115" s="23"/>
      <c r="K115" s="23"/>
      <c r="L115" s="23"/>
      <c r="M115" s="23"/>
      <c r="Q115" s="30"/>
      <c r="R115" s="19"/>
    </row>
    <row r="116" spans="2:18">
      <c r="B116" s="23"/>
      <c r="C116" s="29"/>
      <c r="D116" s="23"/>
      <c r="E116" s="23"/>
      <c r="F116" s="23"/>
      <c r="G116" s="16"/>
      <c r="H116" s="16"/>
      <c r="I116" s="23"/>
      <c r="J116" s="23"/>
      <c r="K116" s="23"/>
      <c r="L116" s="23"/>
      <c r="M116" s="23"/>
      <c r="Q116" s="30"/>
      <c r="R116" s="19"/>
    </row>
    <row r="117" spans="2:18">
      <c r="B117" s="23"/>
      <c r="C117" s="29"/>
      <c r="D117" s="23"/>
      <c r="E117" s="23"/>
      <c r="F117" s="23"/>
      <c r="G117" s="16"/>
      <c r="H117" s="16"/>
      <c r="I117" s="23"/>
      <c r="J117" s="23"/>
      <c r="K117" s="23"/>
      <c r="L117" s="23"/>
      <c r="M117" s="23"/>
      <c r="Q117" s="30"/>
      <c r="R117" s="19"/>
    </row>
    <row r="118" spans="2:18">
      <c r="B118" s="23"/>
      <c r="C118" s="29"/>
      <c r="D118" s="23"/>
      <c r="E118" s="23"/>
      <c r="F118" s="23"/>
      <c r="G118" s="16"/>
      <c r="H118" s="16"/>
      <c r="I118" s="23"/>
      <c r="J118" s="23"/>
      <c r="K118" s="23"/>
      <c r="L118" s="23"/>
      <c r="M118" s="23"/>
      <c r="Q118" s="30"/>
      <c r="R118" s="19"/>
    </row>
    <row r="119" spans="2:18">
      <c r="B119" s="23"/>
      <c r="C119" s="29"/>
      <c r="D119" s="23"/>
      <c r="E119" s="23"/>
      <c r="F119" s="23"/>
      <c r="G119" s="16"/>
      <c r="H119" s="16"/>
      <c r="I119" s="23"/>
      <c r="J119" s="23"/>
      <c r="K119" s="23"/>
      <c r="L119" s="23"/>
      <c r="M119" s="23"/>
      <c r="Q119" s="30"/>
      <c r="R119" s="19"/>
    </row>
    <row r="120" spans="2:18">
      <c r="B120" s="23"/>
      <c r="C120" s="29"/>
      <c r="D120" s="23"/>
      <c r="E120" s="23"/>
      <c r="F120" s="23"/>
      <c r="G120" s="16"/>
      <c r="H120" s="16"/>
      <c r="I120" s="23"/>
      <c r="J120" s="23"/>
      <c r="K120" s="23"/>
      <c r="L120" s="23"/>
      <c r="M120" s="23"/>
      <c r="Q120" s="30"/>
      <c r="R120" s="19"/>
    </row>
    <row r="121" spans="2:18">
      <c r="B121" s="23"/>
      <c r="C121" s="29"/>
      <c r="D121" s="23"/>
      <c r="E121" s="23"/>
      <c r="F121" s="23"/>
      <c r="G121" s="16"/>
      <c r="H121" s="16"/>
      <c r="I121" s="23"/>
      <c r="J121" s="23"/>
      <c r="K121" s="23"/>
      <c r="L121" s="23"/>
      <c r="M121" s="23"/>
      <c r="Q121" s="30"/>
      <c r="R121" s="19"/>
    </row>
    <row r="122" spans="2:18">
      <c r="B122" s="23"/>
      <c r="C122" s="29"/>
      <c r="D122" s="23"/>
      <c r="E122" s="23"/>
      <c r="F122" s="23"/>
      <c r="G122" s="16"/>
      <c r="H122" s="16"/>
      <c r="I122" s="23"/>
      <c r="J122" s="23"/>
      <c r="K122" s="23"/>
      <c r="L122" s="23"/>
      <c r="M122" s="23"/>
      <c r="Q122" s="30"/>
      <c r="R122" s="19"/>
    </row>
    <row r="123" spans="2:18">
      <c r="B123" s="23"/>
      <c r="C123" s="29"/>
      <c r="D123" s="23"/>
      <c r="E123" s="23"/>
      <c r="F123" s="23"/>
      <c r="G123" s="16"/>
      <c r="H123" s="16"/>
      <c r="I123" s="23"/>
      <c r="J123" s="23"/>
      <c r="K123" s="23"/>
      <c r="L123" s="23"/>
      <c r="M123" s="23"/>
      <c r="Q123" s="30"/>
      <c r="R123" s="19"/>
    </row>
    <row r="124" spans="2:18">
      <c r="B124" s="23"/>
      <c r="C124" s="29"/>
      <c r="D124" s="23"/>
      <c r="E124" s="23"/>
      <c r="F124" s="23"/>
      <c r="G124" s="16"/>
      <c r="H124" s="16"/>
      <c r="I124" s="23"/>
      <c r="J124" s="23"/>
      <c r="K124" s="23"/>
      <c r="L124" s="23"/>
      <c r="M124" s="23"/>
      <c r="Q124" s="30"/>
      <c r="R124" s="19"/>
    </row>
    <row r="125" spans="2:18">
      <c r="B125" s="23"/>
      <c r="C125" s="29"/>
      <c r="D125" s="23"/>
      <c r="E125" s="23"/>
      <c r="F125" s="23"/>
      <c r="G125" s="16"/>
      <c r="H125" s="16"/>
      <c r="I125" s="23"/>
      <c r="J125" s="23"/>
      <c r="K125" s="23"/>
      <c r="L125" s="23"/>
      <c r="M125" s="23"/>
      <c r="Q125" s="30"/>
      <c r="R125" s="19"/>
    </row>
    <row r="126" spans="2:18">
      <c r="B126" s="23"/>
      <c r="C126" s="29"/>
      <c r="D126" s="23"/>
      <c r="E126" s="23"/>
      <c r="F126" s="23"/>
      <c r="G126" s="16"/>
      <c r="H126" s="16"/>
      <c r="I126" s="23"/>
      <c r="J126" s="23"/>
      <c r="K126" s="23"/>
      <c r="L126" s="23"/>
      <c r="M126" s="23"/>
      <c r="Q126" s="30"/>
      <c r="R126" s="19"/>
    </row>
    <row r="127" spans="2:18">
      <c r="B127" s="23"/>
      <c r="C127" s="29"/>
      <c r="D127" s="23"/>
      <c r="E127" s="23"/>
      <c r="F127" s="23"/>
      <c r="G127" s="16"/>
      <c r="H127" s="16"/>
      <c r="I127" s="23"/>
      <c r="J127" s="23"/>
      <c r="K127" s="23"/>
      <c r="L127" s="23"/>
      <c r="M127" s="23"/>
      <c r="Q127" s="30"/>
      <c r="R127" s="19"/>
    </row>
    <row r="128" spans="2:18">
      <c r="B128" s="23"/>
      <c r="C128" s="29"/>
      <c r="D128" s="23"/>
      <c r="E128" s="23"/>
      <c r="F128" s="23"/>
      <c r="G128" s="16"/>
      <c r="H128" s="16"/>
      <c r="I128" s="23"/>
      <c r="J128" s="23"/>
      <c r="K128" s="23"/>
      <c r="L128" s="23"/>
      <c r="M128" s="23"/>
      <c r="Q128" s="30"/>
      <c r="R128" s="19"/>
    </row>
    <row r="129" spans="2:18">
      <c r="B129" s="23"/>
      <c r="C129" s="29"/>
      <c r="D129" s="23"/>
      <c r="E129" s="23"/>
      <c r="F129" s="23"/>
      <c r="G129" s="16"/>
      <c r="H129" s="16"/>
      <c r="I129" s="23"/>
      <c r="J129" s="23"/>
      <c r="K129" s="23"/>
      <c r="L129" s="23"/>
      <c r="M129" s="23"/>
      <c r="Q129" s="30"/>
      <c r="R129" s="19"/>
    </row>
    <row r="130" spans="2:18">
      <c r="B130" s="23"/>
      <c r="C130" s="29"/>
      <c r="D130" s="23"/>
      <c r="E130" s="23"/>
      <c r="F130" s="23"/>
      <c r="G130" s="16"/>
      <c r="H130" s="16"/>
      <c r="I130" s="23"/>
      <c r="J130" s="23"/>
      <c r="K130" s="23"/>
      <c r="L130" s="23"/>
      <c r="M130" s="23"/>
      <c r="Q130" s="30"/>
      <c r="R130" s="19"/>
    </row>
    <row r="131" spans="2:18">
      <c r="B131" s="23"/>
      <c r="C131" s="29"/>
      <c r="D131" s="23"/>
      <c r="E131" s="23"/>
      <c r="F131" s="23"/>
      <c r="G131" s="16"/>
      <c r="H131" s="16"/>
      <c r="I131" s="23"/>
      <c r="J131" s="23"/>
      <c r="K131" s="23"/>
      <c r="L131" s="23"/>
      <c r="M131" s="23"/>
      <c r="Q131" s="30"/>
      <c r="R131" s="19"/>
    </row>
    <row r="132" spans="2:18">
      <c r="B132" s="23"/>
      <c r="C132" s="29"/>
      <c r="D132" s="23"/>
      <c r="E132" s="23"/>
      <c r="F132" s="23"/>
      <c r="G132" s="16"/>
      <c r="H132" s="16"/>
      <c r="I132" s="23"/>
      <c r="J132" s="23"/>
      <c r="K132" s="23"/>
      <c r="L132" s="23"/>
      <c r="M132" s="23"/>
      <c r="Q132" s="30"/>
      <c r="R132" s="19"/>
    </row>
    <row r="133" spans="2:18">
      <c r="B133" s="23"/>
      <c r="C133" s="29"/>
      <c r="D133" s="23"/>
      <c r="E133" s="23"/>
      <c r="F133" s="23"/>
      <c r="G133" s="16"/>
      <c r="H133" s="16"/>
      <c r="I133" s="23"/>
      <c r="J133" s="23"/>
      <c r="K133" s="23"/>
      <c r="L133" s="23"/>
      <c r="M133" s="23"/>
      <c r="Q133" s="30"/>
      <c r="R133" s="19"/>
    </row>
    <row r="134" spans="2:18">
      <c r="B134" s="23"/>
      <c r="C134" s="29"/>
      <c r="D134" s="23"/>
      <c r="E134" s="23"/>
      <c r="F134" s="23"/>
      <c r="G134" s="16"/>
      <c r="H134" s="16"/>
      <c r="I134" s="23"/>
      <c r="J134" s="23"/>
      <c r="K134" s="23"/>
      <c r="L134" s="23"/>
      <c r="M134" s="23"/>
      <c r="Q134" s="30"/>
      <c r="R134" s="19"/>
    </row>
    <row r="135" spans="2:18">
      <c r="B135" s="23"/>
      <c r="C135" s="29"/>
      <c r="D135" s="23"/>
      <c r="E135" s="23"/>
      <c r="F135" s="23"/>
      <c r="G135" s="16"/>
      <c r="H135" s="16"/>
      <c r="I135" s="23"/>
      <c r="J135" s="23"/>
      <c r="K135" s="23"/>
      <c r="L135" s="23"/>
      <c r="M135" s="23"/>
      <c r="Q135" s="30"/>
      <c r="R135" s="19"/>
    </row>
    <row r="136" spans="2:18">
      <c r="B136" s="23"/>
      <c r="C136" s="29"/>
      <c r="D136" s="23"/>
      <c r="E136" s="23"/>
      <c r="F136" s="23"/>
      <c r="G136" s="16"/>
      <c r="H136" s="16"/>
      <c r="I136" s="23"/>
      <c r="J136" s="23"/>
      <c r="K136" s="23"/>
      <c r="L136" s="23"/>
      <c r="M136" s="23"/>
      <c r="Q136" s="30"/>
      <c r="R136" s="19"/>
    </row>
    <row r="137" spans="2:18">
      <c r="B137" s="23"/>
      <c r="C137" s="29"/>
      <c r="D137" s="23"/>
      <c r="E137" s="23"/>
      <c r="F137" s="23"/>
      <c r="G137" s="16"/>
      <c r="H137" s="16"/>
      <c r="I137" s="23"/>
      <c r="J137" s="23"/>
      <c r="K137" s="23"/>
      <c r="L137" s="23"/>
      <c r="M137" s="23"/>
      <c r="Q137" s="30"/>
      <c r="R137" s="19"/>
    </row>
    <row r="138" spans="2:18">
      <c r="B138" s="23"/>
      <c r="C138" s="29"/>
      <c r="D138" s="23"/>
      <c r="E138" s="23"/>
      <c r="F138" s="23"/>
      <c r="G138" s="16"/>
      <c r="H138" s="16"/>
      <c r="I138" s="23"/>
      <c r="J138" s="23"/>
      <c r="K138" s="23"/>
      <c r="L138" s="23"/>
      <c r="M138" s="23"/>
      <c r="Q138" s="30"/>
      <c r="R138" s="19"/>
    </row>
    <row r="139" spans="2:18">
      <c r="B139" s="23"/>
      <c r="C139" s="29"/>
      <c r="D139" s="23"/>
      <c r="E139" s="23"/>
      <c r="F139" s="23"/>
      <c r="G139" s="16"/>
      <c r="H139" s="16"/>
      <c r="I139" s="23"/>
      <c r="J139" s="23"/>
      <c r="K139" s="23"/>
      <c r="L139" s="23"/>
      <c r="M139" s="23"/>
      <c r="Q139" s="30"/>
      <c r="R139" s="19"/>
    </row>
    <row r="140" spans="2:18">
      <c r="B140" s="23"/>
      <c r="C140" s="29"/>
      <c r="D140" s="23"/>
      <c r="E140" s="23"/>
      <c r="F140" s="23"/>
      <c r="G140" s="16"/>
      <c r="H140" s="16"/>
      <c r="I140" s="23"/>
      <c r="J140" s="23"/>
      <c r="K140" s="23"/>
      <c r="L140" s="23"/>
      <c r="M140" s="23"/>
      <c r="Q140" s="30"/>
      <c r="R140" s="19"/>
    </row>
    <row r="141" spans="2:18">
      <c r="B141" s="23"/>
      <c r="C141" s="29"/>
      <c r="D141" s="23"/>
      <c r="E141" s="23"/>
      <c r="F141" s="23"/>
      <c r="G141" s="16"/>
      <c r="H141" s="16"/>
      <c r="I141" s="23"/>
      <c r="J141" s="23"/>
      <c r="K141" s="23"/>
      <c r="L141" s="23"/>
      <c r="M141" s="23"/>
      <c r="Q141" s="30"/>
      <c r="R141" s="19"/>
    </row>
    <row r="145" spans="1:19" s="27" customFormat="1">
      <c r="A145" s="70"/>
      <c r="B145" s="70"/>
      <c r="C145" s="25"/>
      <c r="D145" s="26"/>
      <c r="F145" s="25"/>
      <c r="G145" s="26"/>
      <c r="H145" s="25"/>
      <c r="I145" s="25"/>
      <c r="J145" s="26"/>
      <c r="M145" s="31"/>
      <c r="P145" s="31"/>
      <c r="S145" s="26"/>
    </row>
    <row r="146" spans="1:19">
      <c r="A146" s="19"/>
      <c r="B146" s="17"/>
      <c r="F146" s="18"/>
      <c r="O146" s="19"/>
      <c r="P146" s="19"/>
      <c r="Q146" s="19"/>
    </row>
    <row r="147" spans="1:19" s="21" customFormat="1" ht="14.25">
      <c r="B147" s="32"/>
      <c r="C147" s="24"/>
      <c r="F147" s="22"/>
      <c r="Q147" s="20"/>
      <c r="R147" s="20"/>
    </row>
    <row r="148" spans="1:19" s="21" customFormat="1" ht="14.25">
      <c r="B148" s="32"/>
      <c r="C148" s="24"/>
      <c r="F148" s="22"/>
      <c r="Q148" s="20"/>
      <c r="R148" s="20"/>
    </row>
    <row r="151" spans="1:19" ht="12.75" customHeight="1">
      <c r="A151" s="19"/>
      <c r="B151" s="14"/>
      <c r="F151" s="16"/>
      <c r="J151" s="19"/>
      <c r="K151" s="19"/>
    </row>
    <row r="154" spans="1:19">
      <c r="B154" s="23"/>
      <c r="C154" s="29"/>
      <c r="D154" s="23"/>
      <c r="E154" s="23"/>
      <c r="F154" s="23"/>
      <c r="G154" s="16"/>
      <c r="H154" s="16"/>
      <c r="I154" s="23"/>
      <c r="J154" s="23"/>
      <c r="K154" s="23"/>
      <c r="L154" s="23"/>
      <c r="M154" s="23"/>
      <c r="N154" s="30"/>
      <c r="O154" s="30"/>
      <c r="Q154" s="30"/>
      <c r="R154" s="19"/>
    </row>
    <row r="155" spans="1:19">
      <c r="B155" s="23"/>
      <c r="C155" s="29"/>
      <c r="D155" s="23"/>
      <c r="E155" s="23"/>
      <c r="F155" s="23"/>
      <c r="G155" s="16"/>
      <c r="H155" s="16"/>
      <c r="I155" s="23"/>
      <c r="J155" s="23"/>
      <c r="K155" s="23"/>
      <c r="L155" s="23"/>
      <c r="M155" s="23"/>
      <c r="Q155" s="30"/>
      <c r="R155" s="19"/>
    </row>
    <row r="156" spans="1:19">
      <c r="B156" s="23"/>
      <c r="C156" s="29"/>
      <c r="D156" s="23"/>
      <c r="E156" s="23"/>
      <c r="F156" s="23"/>
      <c r="G156" s="16"/>
      <c r="H156" s="16"/>
      <c r="I156" s="23"/>
      <c r="J156" s="23"/>
      <c r="K156" s="23"/>
      <c r="L156" s="23"/>
      <c r="M156" s="23"/>
      <c r="Q156" s="30"/>
      <c r="R156" s="19"/>
    </row>
    <row r="157" spans="1:19">
      <c r="B157" s="23"/>
      <c r="C157" s="29"/>
      <c r="D157" s="23"/>
      <c r="E157" s="23"/>
      <c r="F157" s="23"/>
      <c r="G157" s="16"/>
      <c r="H157" s="16"/>
      <c r="I157" s="23"/>
      <c r="J157" s="23"/>
      <c r="K157" s="23"/>
      <c r="L157" s="23"/>
      <c r="M157" s="23"/>
      <c r="Q157" s="30"/>
      <c r="R157" s="19"/>
    </row>
    <row r="158" spans="1:19">
      <c r="B158" s="23"/>
      <c r="C158" s="29"/>
      <c r="D158" s="23"/>
      <c r="E158" s="23"/>
      <c r="F158" s="23"/>
      <c r="G158" s="16"/>
      <c r="H158" s="16"/>
      <c r="I158" s="23"/>
      <c r="J158" s="23"/>
      <c r="K158" s="23"/>
      <c r="L158" s="23"/>
      <c r="M158" s="23"/>
      <c r="Q158" s="30"/>
      <c r="R158" s="19"/>
    </row>
    <row r="160" spans="1:19">
      <c r="A160" s="19"/>
      <c r="B160" s="23"/>
      <c r="C160" s="29"/>
      <c r="D160" s="23"/>
      <c r="E160" s="23"/>
      <c r="F160" s="23"/>
      <c r="G160" s="16"/>
      <c r="H160" s="16"/>
      <c r="I160" s="23"/>
      <c r="J160" s="23"/>
      <c r="K160" s="23"/>
      <c r="L160" s="23"/>
      <c r="M160" s="23"/>
      <c r="N160" s="30"/>
      <c r="O160" s="30"/>
    </row>
    <row r="161" spans="1:18">
      <c r="A161" s="23"/>
      <c r="B161" s="29"/>
      <c r="D161" s="23"/>
      <c r="E161" s="23"/>
      <c r="F161" s="16"/>
      <c r="G161" s="16"/>
      <c r="H161" s="23"/>
      <c r="I161" s="23"/>
      <c r="J161" s="23"/>
      <c r="K161" s="23"/>
      <c r="L161" s="23"/>
    </row>
    <row r="162" spans="1:18">
      <c r="A162" s="19"/>
      <c r="C162"/>
      <c r="J162" s="30"/>
      <c r="K162" s="30"/>
    </row>
    <row r="163" spans="1:18">
      <c r="A163" s="19"/>
      <c r="C163"/>
      <c r="J163" s="30"/>
      <c r="K163" s="30"/>
    </row>
    <row r="164" spans="1:18">
      <c r="B164" s="23"/>
      <c r="C164" s="29"/>
      <c r="D164" s="23"/>
      <c r="E164" s="23"/>
      <c r="F164" s="23"/>
      <c r="G164" s="16"/>
      <c r="H164" s="16"/>
      <c r="I164" s="23"/>
      <c r="J164" s="23"/>
      <c r="K164" s="23"/>
      <c r="L164" s="23"/>
      <c r="M164" s="23"/>
      <c r="N164" s="30"/>
      <c r="O164" s="30"/>
    </row>
    <row r="165" spans="1:18">
      <c r="B165" s="23"/>
      <c r="C165" s="29"/>
      <c r="D165" s="23"/>
      <c r="E165" s="23"/>
      <c r="F165" s="23"/>
      <c r="G165" s="16"/>
      <c r="H165" s="16"/>
      <c r="I165" s="23"/>
      <c r="J165" s="23"/>
      <c r="K165" s="23"/>
      <c r="L165" s="23"/>
      <c r="M165" s="23"/>
      <c r="Q165" s="30"/>
      <c r="R165" s="19"/>
    </row>
    <row r="166" spans="1:18">
      <c r="B166" s="23"/>
      <c r="C166" s="29"/>
      <c r="D166" s="23"/>
      <c r="E166" s="23"/>
      <c r="F166" s="23"/>
      <c r="G166" s="16"/>
      <c r="H166" s="16"/>
      <c r="I166" s="23"/>
      <c r="J166" s="23"/>
      <c r="K166" s="23"/>
      <c r="L166" s="23"/>
      <c r="M166" s="23"/>
      <c r="Q166" s="30"/>
      <c r="R166" s="19"/>
    </row>
    <row r="167" spans="1:18">
      <c r="B167" s="23"/>
      <c r="C167" s="29"/>
      <c r="D167" s="23"/>
      <c r="E167" s="23"/>
      <c r="F167" s="23"/>
      <c r="G167" s="16"/>
      <c r="H167" s="16"/>
      <c r="I167" s="23"/>
      <c r="J167" s="23"/>
      <c r="K167" s="23"/>
      <c r="L167" s="23"/>
      <c r="M167" s="23"/>
      <c r="Q167" s="30"/>
      <c r="R167" s="19"/>
    </row>
    <row r="168" spans="1:18">
      <c r="B168" s="23"/>
      <c r="C168" s="29"/>
      <c r="D168" s="23"/>
      <c r="E168" s="23"/>
      <c r="F168" s="23"/>
      <c r="G168" s="16"/>
      <c r="H168" s="16"/>
      <c r="I168" s="23"/>
      <c r="J168" s="23"/>
      <c r="K168" s="23"/>
      <c r="L168" s="23"/>
      <c r="M168" s="23"/>
      <c r="Q168" s="30"/>
      <c r="R168" s="19"/>
    </row>
    <row r="169" spans="1:18">
      <c r="B169" s="23"/>
      <c r="C169" s="29"/>
      <c r="D169" s="23"/>
      <c r="E169" s="23"/>
      <c r="F169" s="23"/>
      <c r="G169" s="16"/>
      <c r="H169" s="16"/>
      <c r="I169" s="23"/>
      <c r="J169" s="23"/>
      <c r="K169" s="23"/>
      <c r="L169" s="23"/>
      <c r="M169" s="23"/>
      <c r="Q169" s="30"/>
      <c r="R169" s="19"/>
    </row>
    <row r="170" spans="1:18">
      <c r="B170" s="23"/>
      <c r="C170" s="29"/>
      <c r="D170" s="23"/>
      <c r="E170" s="23"/>
      <c r="F170" s="23"/>
      <c r="G170" s="16"/>
      <c r="H170" s="16"/>
      <c r="I170" s="23"/>
      <c r="J170" s="23"/>
      <c r="K170" s="23"/>
      <c r="L170" s="23"/>
      <c r="M170" s="23"/>
      <c r="Q170" s="30"/>
      <c r="R170" s="19"/>
    </row>
    <row r="171" spans="1:18">
      <c r="B171" s="23"/>
      <c r="C171" s="29"/>
      <c r="D171" s="23"/>
      <c r="E171" s="23"/>
      <c r="F171" s="23"/>
      <c r="G171" s="16"/>
      <c r="H171" s="16"/>
      <c r="I171" s="23"/>
      <c r="J171" s="23"/>
      <c r="K171" s="23"/>
      <c r="L171" s="23"/>
      <c r="M171" s="23"/>
      <c r="Q171" s="30"/>
      <c r="R171" s="19"/>
    </row>
    <row r="172" spans="1:18">
      <c r="B172" s="23"/>
      <c r="C172" s="29"/>
      <c r="D172" s="23"/>
      <c r="E172" s="23"/>
      <c r="F172" s="23"/>
      <c r="G172" s="16"/>
      <c r="H172" s="16"/>
      <c r="I172" s="23"/>
      <c r="J172" s="23"/>
      <c r="K172" s="23"/>
      <c r="L172" s="23"/>
      <c r="M172" s="23"/>
      <c r="Q172" s="30"/>
      <c r="R172" s="19"/>
    </row>
    <row r="173" spans="1:18">
      <c r="B173" s="23"/>
      <c r="C173" s="29"/>
      <c r="D173" s="23"/>
      <c r="E173" s="23"/>
      <c r="F173" s="23"/>
      <c r="G173" s="16"/>
      <c r="H173" s="16"/>
      <c r="I173" s="23"/>
      <c r="J173" s="23"/>
      <c r="K173" s="23"/>
      <c r="L173" s="23"/>
      <c r="M173" s="23"/>
      <c r="Q173" s="30"/>
      <c r="R173" s="19"/>
    </row>
    <row r="174" spans="1:18">
      <c r="B174" s="23"/>
      <c r="C174" s="29"/>
      <c r="D174" s="23"/>
      <c r="E174" s="23"/>
      <c r="F174" s="23"/>
      <c r="G174" s="16"/>
      <c r="H174" s="16"/>
      <c r="I174" s="23"/>
      <c r="J174" s="23"/>
      <c r="K174" s="23"/>
      <c r="L174" s="23"/>
      <c r="M174" s="23"/>
      <c r="Q174" s="30"/>
      <c r="R174" s="19"/>
    </row>
    <row r="175" spans="1:18">
      <c r="B175" s="23"/>
      <c r="C175" s="29"/>
      <c r="D175" s="23"/>
      <c r="E175" s="23"/>
      <c r="F175" s="23"/>
      <c r="G175" s="16"/>
      <c r="H175" s="16"/>
      <c r="I175" s="23"/>
      <c r="J175" s="23"/>
      <c r="K175" s="23"/>
      <c r="L175" s="23"/>
      <c r="M175" s="23"/>
      <c r="Q175" s="30"/>
      <c r="R175" s="19"/>
    </row>
    <row r="179" spans="1:19" s="27" customFormat="1">
      <c r="A179" s="70"/>
      <c r="B179" s="70"/>
      <c r="C179" s="25"/>
      <c r="D179" s="26"/>
      <c r="F179" s="25"/>
      <c r="G179" s="26"/>
      <c r="H179" s="25"/>
      <c r="I179" s="25"/>
      <c r="J179" s="26"/>
      <c r="M179" s="31"/>
      <c r="P179" s="31"/>
      <c r="S179" s="26"/>
    </row>
    <row r="180" spans="1:19">
      <c r="A180" s="19"/>
      <c r="B180" s="17"/>
      <c r="F180" s="18"/>
      <c r="O180" s="19"/>
      <c r="P180" s="19"/>
      <c r="Q180" s="19"/>
    </row>
    <row r="181" spans="1:19" s="21" customFormat="1" ht="14.25">
      <c r="B181" s="32"/>
      <c r="C181" s="24"/>
      <c r="F181" s="22"/>
      <c r="Q181" s="20"/>
      <c r="R181" s="20"/>
    </row>
    <row r="184" spans="1:19" ht="12.75" customHeight="1">
      <c r="A184" s="19"/>
      <c r="B184" s="14"/>
      <c r="F184" s="16"/>
      <c r="J184" s="19"/>
      <c r="K184" s="19"/>
    </row>
    <row r="185" spans="1:19" s="21" customFormat="1" ht="14.25">
      <c r="B185" s="32"/>
      <c r="C185" s="24"/>
      <c r="F185" s="22"/>
      <c r="Q185" s="20"/>
      <c r="R185" s="20"/>
    </row>
    <row r="188" spans="1:19">
      <c r="A188" s="19"/>
      <c r="B188" s="23"/>
      <c r="C188" s="29"/>
      <c r="D188" s="23"/>
      <c r="E188" s="23"/>
      <c r="F188" s="23"/>
      <c r="G188" s="16"/>
      <c r="H188" s="16"/>
      <c r="I188" s="23"/>
      <c r="J188" s="23"/>
      <c r="K188" s="23"/>
      <c r="L188" s="23"/>
      <c r="M188" s="23"/>
      <c r="N188" s="30"/>
      <c r="O188" s="30"/>
    </row>
    <row r="189" spans="1:19">
      <c r="B189" s="23"/>
      <c r="C189" s="29"/>
      <c r="D189" s="23"/>
      <c r="E189" s="23"/>
      <c r="F189" s="23"/>
      <c r="G189" s="16"/>
      <c r="H189" s="16"/>
      <c r="I189" s="23"/>
      <c r="J189" s="23"/>
      <c r="K189" s="23"/>
      <c r="L189" s="23"/>
      <c r="M189" s="23"/>
      <c r="Q189" s="30"/>
      <c r="R189" s="19"/>
    </row>
    <row r="190" spans="1:19">
      <c r="B190" s="23"/>
      <c r="C190" s="29"/>
      <c r="D190" s="23"/>
      <c r="E190" s="23"/>
      <c r="F190" s="23"/>
      <c r="G190" s="16"/>
      <c r="H190" s="16"/>
      <c r="I190" s="23"/>
      <c r="J190" s="23"/>
      <c r="K190" s="23"/>
      <c r="L190" s="23"/>
      <c r="M190" s="23"/>
      <c r="Q190" s="30"/>
      <c r="R190" s="19"/>
    </row>
    <row r="191" spans="1:19">
      <c r="B191" s="23"/>
      <c r="C191" s="29"/>
      <c r="D191" s="23"/>
      <c r="E191" s="23"/>
      <c r="F191" s="23"/>
      <c r="G191" s="16"/>
      <c r="H191" s="16"/>
      <c r="I191" s="23"/>
      <c r="J191" s="23"/>
      <c r="K191" s="23"/>
      <c r="L191" s="23"/>
      <c r="M191" s="23"/>
      <c r="Q191" s="30"/>
      <c r="R191" s="19"/>
    </row>
    <row r="192" spans="1:19">
      <c r="B192" s="23"/>
      <c r="C192" s="29"/>
      <c r="D192" s="23"/>
      <c r="E192" s="23"/>
      <c r="F192" s="23"/>
      <c r="G192" s="16"/>
      <c r="H192" s="16"/>
      <c r="I192" s="23"/>
      <c r="J192" s="23"/>
      <c r="K192" s="23"/>
      <c r="L192" s="23"/>
      <c r="M192" s="23"/>
      <c r="Q192" s="30"/>
      <c r="R192" s="19"/>
    </row>
    <row r="193" spans="1:19">
      <c r="B193" s="23"/>
      <c r="C193" s="29"/>
      <c r="D193" s="23"/>
      <c r="E193" s="23"/>
      <c r="F193" s="23"/>
      <c r="G193" s="16"/>
      <c r="H193" s="16"/>
      <c r="I193" s="23"/>
      <c r="J193" s="23"/>
      <c r="K193" s="23"/>
      <c r="L193" s="23"/>
      <c r="M193" s="23"/>
      <c r="Q193" s="30"/>
      <c r="R193" s="19"/>
    </row>
    <row r="194" spans="1:19">
      <c r="B194" s="23"/>
      <c r="C194" s="29"/>
      <c r="D194" s="23"/>
      <c r="E194" s="23"/>
      <c r="F194" s="23"/>
      <c r="G194" s="16"/>
      <c r="H194" s="16"/>
      <c r="I194" s="23"/>
      <c r="J194" s="23"/>
      <c r="K194" s="23"/>
      <c r="L194" s="23"/>
      <c r="M194" s="23"/>
      <c r="Q194" s="30"/>
      <c r="R194" s="19"/>
    </row>
    <row r="195" spans="1:19">
      <c r="A195" s="23"/>
      <c r="B195" s="29"/>
      <c r="D195" s="23"/>
      <c r="E195" s="23"/>
      <c r="F195" s="16"/>
      <c r="G195" s="16"/>
      <c r="H195" s="23"/>
      <c r="I195" s="23"/>
      <c r="J195" s="23"/>
      <c r="K195" s="23"/>
      <c r="L195" s="23"/>
    </row>
    <row r="196" spans="1:19">
      <c r="A196" s="19"/>
      <c r="B196" s="23"/>
      <c r="C196" s="29"/>
      <c r="D196" s="23"/>
      <c r="E196" s="23"/>
      <c r="F196" s="23"/>
      <c r="G196" s="16"/>
      <c r="H196" s="16"/>
      <c r="I196" s="23"/>
      <c r="J196" s="23"/>
      <c r="K196" s="23"/>
      <c r="L196" s="23"/>
      <c r="M196" s="23"/>
      <c r="N196" s="30"/>
      <c r="O196" s="30"/>
    </row>
    <row r="197" spans="1:19">
      <c r="A197" s="23"/>
      <c r="B197" s="29"/>
      <c r="D197" s="23"/>
      <c r="E197" s="23"/>
      <c r="F197" s="16"/>
      <c r="G197" s="16"/>
      <c r="H197" s="23"/>
      <c r="I197" s="23"/>
      <c r="J197" s="23"/>
      <c r="K197" s="23"/>
      <c r="L197" s="23"/>
    </row>
    <row r="198" spans="1:19">
      <c r="A198" s="19"/>
      <c r="C198"/>
      <c r="J198" s="30"/>
      <c r="K198" s="30"/>
    </row>
    <row r="199" spans="1:19">
      <c r="A199" s="19"/>
      <c r="C199"/>
      <c r="J199" s="30"/>
      <c r="K199" s="30"/>
    </row>
    <row r="200" spans="1:19">
      <c r="B200" s="23"/>
      <c r="C200" s="29"/>
      <c r="D200" s="23"/>
      <c r="E200" s="23"/>
      <c r="F200" s="23"/>
      <c r="G200" s="16"/>
      <c r="H200" s="16"/>
      <c r="I200" s="23"/>
      <c r="J200" s="23"/>
      <c r="K200" s="23"/>
      <c r="L200" s="23"/>
      <c r="M200" s="23"/>
      <c r="N200" s="30"/>
      <c r="O200" s="30"/>
    </row>
    <row r="201" spans="1:19">
      <c r="A201" s="23"/>
      <c r="B201" s="29"/>
      <c r="D201" s="23"/>
      <c r="E201" s="23"/>
      <c r="F201" s="16"/>
      <c r="G201" s="16"/>
      <c r="H201" s="23"/>
      <c r="I201" s="23"/>
      <c r="J201" s="23"/>
      <c r="K201" s="23"/>
      <c r="L201" s="23"/>
    </row>
    <row r="202" spans="1:19" s="27" customFormat="1">
      <c r="A202" s="70"/>
      <c r="B202" s="70"/>
      <c r="C202" s="25"/>
      <c r="D202" s="26"/>
      <c r="F202" s="25"/>
      <c r="G202" s="26"/>
      <c r="H202" s="25"/>
      <c r="I202" s="25"/>
      <c r="J202" s="26"/>
      <c r="M202" s="31"/>
      <c r="P202" s="31"/>
      <c r="S202" s="26"/>
    </row>
    <row r="203" spans="1:19">
      <c r="A203" s="19"/>
      <c r="B203" s="17"/>
      <c r="F203" s="18"/>
      <c r="O203" s="19"/>
      <c r="P203" s="19"/>
      <c r="Q203" s="19"/>
    </row>
    <row r="204" spans="1:19" s="21" customFormat="1" ht="14.25">
      <c r="B204" s="32"/>
      <c r="C204" s="24"/>
      <c r="F204" s="22"/>
      <c r="Q204" s="20"/>
      <c r="R204" s="20"/>
    </row>
    <row r="205" spans="1:19" s="21" customFormat="1" ht="14.25">
      <c r="B205" s="32"/>
      <c r="C205" s="24"/>
      <c r="F205" s="22"/>
      <c r="Q205" s="20"/>
      <c r="R205" s="20"/>
    </row>
    <row r="206" spans="1:19" s="21" customFormat="1" ht="14.25">
      <c r="B206" s="32"/>
      <c r="C206" s="24"/>
      <c r="F206" s="22"/>
      <c r="Q206" s="20"/>
      <c r="R206" s="20"/>
    </row>
    <row r="207" spans="1:19" s="21" customFormat="1" ht="14.25">
      <c r="B207" s="32"/>
      <c r="C207" s="24"/>
      <c r="F207" s="22"/>
      <c r="Q207" s="20"/>
      <c r="R207" s="20"/>
    </row>
    <row r="208" spans="1:19" s="21" customFormat="1" ht="14.25">
      <c r="B208" s="32"/>
      <c r="C208" s="24"/>
      <c r="F208" s="22"/>
      <c r="Q208" s="20"/>
      <c r="R208" s="20"/>
    </row>
    <row r="211" spans="1:18">
      <c r="A211" s="19"/>
      <c r="B211" s="14"/>
      <c r="F211" s="16"/>
      <c r="J211" s="19"/>
      <c r="K211" s="19"/>
    </row>
    <row r="212" spans="1:18" s="21" customFormat="1" ht="14.25">
      <c r="B212" s="32"/>
      <c r="C212" s="24"/>
      <c r="F212" s="22"/>
      <c r="Q212" s="20"/>
      <c r="R212" s="20"/>
    </row>
    <row r="213" spans="1:18" s="21" customFormat="1" ht="14.25">
      <c r="B213" s="32"/>
      <c r="C213" s="24"/>
      <c r="F213" s="22"/>
      <c r="Q213" s="20"/>
      <c r="R213" s="20"/>
    </row>
    <row r="216" spans="1:18">
      <c r="A216" s="19"/>
      <c r="B216" s="23"/>
      <c r="C216" s="29"/>
      <c r="D216" s="23"/>
      <c r="E216" s="23"/>
      <c r="F216" s="23"/>
      <c r="G216" s="16"/>
      <c r="H216" s="16"/>
      <c r="I216" s="23"/>
      <c r="J216" s="23"/>
      <c r="K216" s="23"/>
      <c r="L216" s="23"/>
      <c r="M216" s="23"/>
      <c r="N216" s="30"/>
      <c r="O216" s="30"/>
    </row>
    <row r="217" spans="1:18">
      <c r="B217" s="23"/>
      <c r="C217" s="29"/>
      <c r="D217" s="23"/>
      <c r="E217" s="23"/>
      <c r="F217" s="23"/>
      <c r="G217" s="16"/>
      <c r="H217" s="16"/>
      <c r="I217" s="23"/>
      <c r="J217" s="23"/>
      <c r="K217" s="23"/>
      <c r="L217" s="23"/>
      <c r="M217" s="23"/>
      <c r="Q217" s="30"/>
      <c r="R217" s="19"/>
    </row>
    <row r="218" spans="1:18">
      <c r="B218" s="23"/>
      <c r="C218" s="29"/>
      <c r="D218" s="23"/>
      <c r="E218" s="23"/>
      <c r="F218" s="23"/>
      <c r="G218" s="16"/>
      <c r="H218" s="16"/>
      <c r="I218" s="23"/>
      <c r="J218" s="23"/>
      <c r="K218" s="23"/>
      <c r="L218" s="23"/>
      <c r="M218" s="23"/>
    </row>
    <row r="219" spans="1:18">
      <c r="A219" s="19"/>
      <c r="B219" s="23"/>
      <c r="C219" s="29"/>
      <c r="D219" s="23"/>
      <c r="E219" s="23"/>
      <c r="F219" s="23"/>
      <c r="G219" s="16"/>
      <c r="H219" s="16"/>
      <c r="I219" s="23"/>
      <c r="J219" s="23"/>
      <c r="K219" s="23"/>
      <c r="L219" s="23"/>
      <c r="M219" s="23"/>
      <c r="N219" s="30"/>
      <c r="O219" s="30"/>
    </row>
    <row r="220" spans="1:18">
      <c r="B220" s="23"/>
      <c r="C220" s="29"/>
      <c r="D220" s="23"/>
      <c r="E220" s="23"/>
      <c r="F220" s="23"/>
      <c r="G220" s="16"/>
      <c r="H220" s="16"/>
      <c r="I220" s="23"/>
      <c r="J220" s="23"/>
      <c r="K220" s="23"/>
      <c r="L220" s="23"/>
      <c r="M220" s="23"/>
      <c r="Q220" s="19"/>
      <c r="R220" s="19"/>
    </row>
    <row r="221" spans="1:18">
      <c r="B221" s="23"/>
      <c r="C221" s="29"/>
      <c r="D221" s="23"/>
      <c r="E221" s="23"/>
      <c r="F221" s="23"/>
      <c r="G221" s="16"/>
      <c r="H221" s="16"/>
      <c r="I221" s="23"/>
      <c r="J221" s="23"/>
      <c r="K221" s="23"/>
      <c r="L221" s="23"/>
      <c r="M221" s="23"/>
      <c r="Q221" s="19"/>
      <c r="R221" s="19"/>
    </row>
    <row r="222" spans="1:18">
      <c r="B222" s="23"/>
      <c r="C222" s="29"/>
      <c r="D222" s="23"/>
      <c r="E222" s="23"/>
      <c r="F222" s="23"/>
      <c r="G222" s="16"/>
      <c r="H222" s="16"/>
      <c r="I222" s="23"/>
      <c r="J222" s="23"/>
      <c r="K222" s="23"/>
      <c r="L222" s="23"/>
      <c r="M222" s="23"/>
      <c r="Q222" s="19"/>
      <c r="R222" s="19"/>
    </row>
    <row r="223" spans="1:18">
      <c r="B223" s="23"/>
      <c r="C223" s="29"/>
      <c r="D223" s="23"/>
      <c r="E223" s="23"/>
      <c r="F223" s="23"/>
      <c r="G223" s="16"/>
      <c r="H223" s="16"/>
      <c r="I223" s="23"/>
      <c r="J223" s="23"/>
      <c r="K223" s="23"/>
      <c r="L223" s="23"/>
      <c r="M223" s="23"/>
      <c r="Q223" s="19"/>
      <c r="R223" s="19"/>
    </row>
    <row r="224" spans="1:18">
      <c r="B224" s="23"/>
      <c r="C224" s="29"/>
      <c r="D224" s="23"/>
      <c r="E224" s="23"/>
      <c r="F224" s="23"/>
      <c r="G224" s="16"/>
      <c r="H224" s="16"/>
      <c r="I224" s="23"/>
      <c r="J224" s="23"/>
      <c r="K224" s="23"/>
      <c r="L224" s="23"/>
      <c r="M224" s="23"/>
      <c r="Q224" s="19"/>
      <c r="R224" s="19"/>
    </row>
    <row r="225" spans="1:18">
      <c r="B225" s="23"/>
      <c r="C225" s="29"/>
      <c r="D225" s="23"/>
      <c r="E225" s="23"/>
      <c r="F225" s="23"/>
      <c r="G225" s="16"/>
      <c r="H225" s="16"/>
      <c r="I225" s="23"/>
      <c r="J225" s="23"/>
      <c r="K225" s="23"/>
      <c r="L225" s="23"/>
      <c r="M225" s="23"/>
    </row>
    <row r="226" spans="1:18">
      <c r="A226" s="19"/>
      <c r="C226"/>
      <c r="J226" s="30"/>
      <c r="K226" s="30"/>
    </row>
    <row r="227" spans="1:18" ht="14.25">
      <c r="C227" s="15"/>
      <c r="G227" s="15"/>
      <c r="Q227" s="19"/>
      <c r="R227" s="19"/>
    </row>
    <row r="228" spans="1:18" ht="14.25">
      <c r="C228" s="15"/>
      <c r="G228" s="15"/>
      <c r="Q228" s="19"/>
      <c r="R228" s="19"/>
    </row>
    <row r="229" spans="1:18" ht="14.25">
      <c r="C229" s="15"/>
      <c r="G229" s="15"/>
      <c r="Q229" s="19"/>
      <c r="R229" s="19"/>
    </row>
    <row r="230" spans="1:18" ht="14.25">
      <c r="C230" s="15"/>
      <c r="G230" s="15"/>
      <c r="Q230" s="19"/>
      <c r="R230" s="19"/>
    </row>
    <row r="231" spans="1:18" ht="14.25">
      <c r="C231" s="15"/>
      <c r="G231" s="15"/>
      <c r="Q231" s="19"/>
      <c r="R231" s="19"/>
    </row>
    <row r="232" spans="1:18">
      <c r="B232" s="23"/>
      <c r="C232" s="29"/>
      <c r="D232" s="23"/>
      <c r="E232" s="23"/>
      <c r="F232" s="23"/>
      <c r="G232" s="16"/>
      <c r="H232" s="16"/>
      <c r="I232" s="23"/>
      <c r="J232" s="23"/>
      <c r="K232" s="23"/>
      <c r="L232" s="23"/>
      <c r="M232" s="23"/>
    </row>
    <row r="233" spans="1:18">
      <c r="B233" s="23"/>
      <c r="C233" s="29"/>
      <c r="D233" s="23"/>
      <c r="E233" s="23"/>
      <c r="F233" s="23"/>
      <c r="G233" s="16"/>
      <c r="H233" s="16"/>
      <c r="I233" s="23"/>
      <c r="J233" s="23"/>
      <c r="K233" s="23"/>
      <c r="L233" s="23"/>
      <c r="M233" s="23"/>
      <c r="N233" s="30"/>
      <c r="O233" s="30"/>
    </row>
    <row r="234" spans="1:18">
      <c r="B234" s="23"/>
      <c r="C234" s="29"/>
      <c r="D234" s="23"/>
      <c r="E234" s="23"/>
      <c r="F234" s="23"/>
      <c r="G234" s="16"/>
      <c r="H234" s="16"/>
      <c r="I234" s="23"/>
      <c r="J234" s="23"/>
      <c r="K234" s="23"/>
      <c r="L234" s="23"/>
      <c r="M234" s="23"/>
      <c r="Q234" s="30"/>
      <c r="R234" s="19"/>
    </row>
    <row r="235" spans="1:18">
      <c r="B235" s="23"/>
      <c r="C235" s="29"/>
      <c r="D235" s="23"/>
      <c r="E235" s="23"/>
      <c r="F235" s="23"/>
      <c r="G235" s="16"/>
      <c r="H235" s="16"/>
      <c r="I235" s="23"/>
      <c r="J235" s="23"/>
      <c r="K235" s="23"/>
      <c r="L235" s="23"/>
      <c r="M235" s="23"/>
      <c r="Q235" s="30"/>
      <c r="R235" s="19"/>
    </row>
    <row r="236" spans="1:18">
      <c r="B236" s="23"/>
      <c r="C236" s="29"/>
      <c r="D236" s="23"/>
      <c r="E236" s="23"/>
      <c r="F236" s="23"/>
      <c r="G236" s="16"/>
      <c r="H236" s="16"/>
      <c r="I236" s="23"/>
      <c r="J236" s="23"/>
      <c r="K236" s="23"/>
      <c r="L236" s="23"/>
      <c r="M236" s="23"/>
      <c r="Q236" s="30"/>
      <c r="R236" s="19"/>
    </row>
    <row r="237" spans="1:18">
      <c r="B237" s="23"/>
      <c r="C237" s="29"/>
      <c r="D237" s="23"/>
      <c r="E237" s="23"/>
      <c r="F237" s="23"/>
      <c r="G237" s="16"/>
      <c r="H237" s="16"/>
      <c r="I237" s="23"/>
      <c r="J237" s="23"/>
      <c r="K237" s="23"/>
      <c r="L237" s="23"/>
      <c r="M237" s="23"/>
      <c r="Q237" s="30"/>
      <c r="R237" s="19"/>
    </row>
    <row r="238" spans="1:18">
      <c r="B238" s="23"/>
      <c r="C238" s="29"/>
      <c r="D238" s="23"/>
      <c r="E238" s="23"/>
      <c r="F238" s="23"/>
      <c r="G238" s="16"/>
      <c r="H238" s="16"/>
      <c r="I238" s="23"/>
      <c r="J238" s="23"/>
      <c r="K238" s="23"/>
      <c r="L238" s="23"/>
      <c r="M238" s="23"/>
      <c r="Q238" s="30"/>
      <c r="R238" s="19"/>
    </row>
    <row r="239" spans="1:18">
      <c r="B239" s="23"/>
      <c r="C239" s="29"/>
      <c r="D239" s="23"/>
      <c r="E239" s="23"/>
      <c r="F239" s="23"/>
      <c r="G239" s="16"/>
      <c r="H239" s="16"/>
      <c r="I239" s="23"/>
      <c r="J239" s="23"/>
      <c r="K239" s="23"/>
      <c r="L239" s="23"/>
      <c r="M239" s="23"/>
      <c r="Q239" s="30"/>
      <c r="R239" s="19"/>
    </row>
    <row r="240" spans="1:18">
      <c r="B240" s="23"/>
      <c r="C240" s="29"/>
      <c r="D240" s="23"/>
      <c r="E240" s="23"/>
      <c r="F240" s="23"/>
      <c r="G240" s="16"/>
      <c r="H240" s="16"/>
      <c r="I240" s="23"/>
      <c r="J240" s="23"/>
      <c r="K240" s="23"/>
      <c r="L240" s="23"/>
      <c r="M240" s="23"/>
      <c r="Q240" s="30"/>
      <c r="R240" s="19"/>
    </row>
    <row r="241" spans="1:19">
      <c r="B241" s="23"/>
      <c r="C241" s="29"/>
      <c r="D241" s="23"/>
      <c r="E241" s="23"/>
      <c r="F241" s="23"/>
      <c r="G241" s="16"/>
      <c r="H241" s="16"/>
      <c r="I241" s="23"/>
      <c r="J241" s="23"/>
      <c r="K241" s="23"/>
      <c r="L241" s="23"/>
      <c r="M241" s="23"/>
      <c r="Q241" s="30"/>
      <c r="R241" s="19"/>
    </row>
    <row r="242" spans="1:19">
      <c r="B242" s="23"/>
      <c r="C242" s="29"/>
      <c r="D242" s="23"/>
      <c r="E242" s="23"/>
      <c r="F242" s="23"/>
      <c r="G242" s="16"/>
      <c r="H242" s="16"/>
      <c r="I242" s="23"/>
      <c r="J242" s="23"/>
      <c r="K242" s="23"/>
      <c r="L242" s="23"/>
      <c r="M242" s="23"/>
      <c r="Q242" s="30"/>
      <c r="R242" s="19"/>
    </row>
    <row r="243" spans="1:19">
      <c r="B243" s="23"/>
      <c r="C243" s="29"/>
      <c r="D243" s="23"/>
      <c r="E243" s="23"/>
      <c r="F243" s="23"/>
      <c r="G243" s="16"/>
      <c r="H243" s="16"/>
      <c r="I243" s="23"/>
      <c r="J243" s="23"/>
      <c r="K243" s="23"/>
      <c r="L243" s="23"/>
      <c r="M243" s="23"/>
      <c r="Q243" s="30"/>
      <c r="R243" s="19"/>
    </row>
    <row r="244" spans="1:19">
      <c r="B244" s="23"/>
      <c r="C244" s="29"/>
      <c r="D244" s="23"/>
      <c r="E244" s="23"/>
      <c r="F244" s="23"/>
      <c r="G244" s="16"/>
      <c r="H244" s="16"/>
      <c r="I244" s="23"/>
      <c r="J244" s="23"/>
      <c r="K244" s="23"/>
      <c r="L244" s="23"/>
      <c r="M244" s="23"/>
      <c r="Q244" s="30"/>
      <c r="R244" s="19"/>
    </row>
    <row r="245" spans="1:19">
      <c r="B245" s="23"/>
      <c r="C245" s="29"/>
      <c r="D245" s="23"/>
      <c r="E245" s="23"/>
      <c r="F245" s="23"/>
      <c r="G245" s="16"/>
      <c r="H245" s="16"/>
      <c r="I245" s="23"/>
      <c r="J245" s="23"/>
      <c r="K245" s="23"/>
      <c r="L245" s="23"/>
      <c r="M245" s="23"/>
      <c r="Q245" s="30"/>
      <c r="R245" s="19"/>
    </row>
    <row r="246" spans="1:19">
      <c r="B246" s="23"/>
      <c r="C246" s="29"/>
      <c r="D246" s="23"/>
      <c r="E246" s="23"/>
      <c r="F246" s="23"/>
      <c r="G246" s="16"/>
      <c r="H246" s="16"/>
      <c r="I246" s="23"/>
      <c r="J246" s="23"/>
      <c r="K246" s="23"/>
      <c r="L246" s="23"/>
      <c r="M246" s="23"/>
      <c r="Q246" s="30"/>
      <c r="R246" s="19"/>
    </row>
    <row r="247" spans="1:19">
      <c r="B247" s="23"/>
      <c r="C247" s="29"/>
      <c r="D247" s="23"/>
      <c r="E247" s="23"/>
      <c r="F247" s="23"/>
      <c r="G247" s="16"/>
      <c r="H247" s="16"/>
      <c r="I247" s="23"/>
      <c r="J247" s="23"/>
      <c r="K247" s="23"/>
      <c r="L247" s="23"/>
      <c r="M247" s="23"/>
    </row>
    <row r="248" spans="1:19">
      <c r="B248" s="23"/>
      <c r="C248" s="29"/>
      <c r="D248" s="23"/>
      <c r="E248" s="23"/>
      <c r="F248" s="23"/>
      <c r="G248" s="16"/>
      <c r="H248" s="16"/>
      <c r="I248" s="23"/>
      <c r="J248" s="23"/>
      <c r="K248" s="23"/>
      <c r="L248" s="23"/>
      <c r="M248" s="23"/>
    </row>
    <row r="249" spans="1:19">
      <c r="B249" s="23"/>
      <c r="C249" s="29"/>
      <c r="D249" s="23"/>
      <c r="E249" s="23"/>
      <c r="F249" s="23"/>
      <c r="G249" s="16"/>
      <c r="H249" s="16"/>
      <c r="I249" s="23"/>
      <c r="J249" s="23"/>
      <c r="K249" s="23"/>
      <c r="L249" s="23"/>
      <c r="M249" s="23"/>
    </row>
    <row r="250" spans="1:19" s="28" customFormat="1">
      <c r="A250" s="70"/>
      <c r="B250" s="70"/>
      <c r="C250" s="25"/>
      <c r="D250" s="26"/>
      <c r="E250" s="27"/>
      <c r="F250" s="25"/>
      <c r="G250" s="26"/>
      <c r="H250" s="25"/>
      <c r="I250" s="25"/>
      <c r="J250" s="26"/>
      <c r="K250" s="27"/>
      <c r="L250" s="27"/>
      <c r="M250" s="31"/>
      <c r="N250" s="27"/>
      <c r="O250" s="27"/>
      <c r="P250" s="31"/>
      <c r="R250" s="27"/>
      <c r="S250" s="26"/>
    </row>
    <row r="251" spans="1:19">
      <c r="A251" s="19"/>
      <c r="B251" s="17"/>
      <c r="F251" s="18"/>
      <c r="O251" s="19"/>
      <c r="P251" s="19"/>
      <c r="Q251" s="19"/>
    </row>
    <row r="252" spans="1:19">
      <c r="A252" s="19"/>
      <c r="B252" s="17"/>
      <c r="F252" s="18"/>
      <c r="O252" s="19"/>
      <c r="P252" s="19"/>
      <c r="Q252" s="19"/>
    </row>
    <row r="253" spans="1:19">
      <c r="A253" s="19"/>
      <c r="B253" s="17"/>
      <c r="F253" s="18"/>
      <c r="O253" s="19"/>
      <c r="P253" s="19"/>
      <c r="Q253" s="19"/>
    </row>
    <row r="254" spans="1:19">
      <c r="A254" s="19"/>
      <c r="B254" s="14"/>
      <c r="F254" s="16"/>
      <c r="J254" s="19"/>
      <c r="K254" s="19"/>
    </row>
    <row r="255" spans="1:19">
      <c r="A255" s="19"/>
      <c r="B255" s="14"/>
      <c r="F255" s="16"/>
      <c r="J255" s="19"/>
      <c r="K255" s="19"/>
    </row>
    <row r="256" spans="1:19">
      <c r="A256" s="19"/>
      <c r="B256" s="14"/>
      <c r="F256" s="16"/>
      <c r="J256" s="19"/>
      <c r="K256" s="19"/>
    </row>
    <row r="257" spans="1:18">
      <c r="A257" s="19"/>
      <c r="B257" s="23"/>
      <c r="C257" s="29"/>
      <c r="D257" s="23"/>
      <c r="E257" s="23"/>
      <c r="F257" s="23"/>
      <c r="G257" s="16"/>
      <c r="H257" s="16"/>
      <c r="I257" s="23"/>
      <c r="J257" s="23"/>
      <c r="K257" s="23"/>
      <c r="L257" s="23"/>
      <c r="M257" s="23"/>
      <c r="N257" s="30"/>
      <c r="O257" s="30"/>
    </row>
    <row r="258" spans="1:18">
      <c r="A258" s="19"/>
      <c r="B258" s="23"/>
      <c r="C258" s="29"/>
      <c r="D258" s="23"/>
      <c r="E258" s="23"/>
      <c r="F258" s="23"/>
      <c r="G258" s="16"/>
      <c r="H258" s="16"/>
      <c r="I258" s="23"/>
      <c r="J258" s="23"/>
      <c r="K258" s="23"/>
      <c r="L258" s="23"/>
      <c r="M258" s="23"/>
    </row>
    <row r="259" spans="1:18">
      <c r="A259" s="19"/>
      <c r="B259" s="23"/>
      <c r="C259" s="29"/>
      <c r="D259" s="23"/>
      <c r="E259" s="23"/>
      <c r="F259" s="23"/>
      <c r="G259" s="16"/>
      <c r="H259" s="16"/>
      <c r="I259" s="23"/>
      <c r="J259" s="23"/>
      <c r="K259" s="23"/>
      <c r="L259" s="23"/>
      <c r="M259" s="23"/>
    </row>
    <row r="260" spans="1:18">
      <c r="A260" s="19"/>
      <c r="B260" s="23"/>
      <c r="C260" s="29"/>
      <c r="D260" s="23"/>
      <c r="E260" s="23"/>
      <c r="F260" s="23"/>
      <c r="G260" s="16"/>
      <c r="H260" s="16"/>
      <c r="I260" s="23"/>
      <c r="J260" s="23"/>
      <c r="K260" s="23"/>
      <c r="L260" s="23"/>
      <c r="M260" s="23"/>
      <c r="N260" s="30"/>
      <c r="O260" s="30"/>
    </row>
    <row r="261" spans="1:18">
      <c r="A261" s="19"/>
      <c r="B261" s="23"/>
      <c r="C261" s="29"/>
      <c r="D261" s="23"/>
      <c r="E261" s="23"/>
      <c r="F261" s="23"/>
      <c r="G261" s="16"/>
      <c r="H261" s="16"/>
      <c r="I261" s="23"/>
      <c r="J261" s="23"/>
      <c r="K261" s="23"/>
      <c r="L261" s="23"/>
      <c r="M261" s="23"/>
      <c r="N261" s="30"/>
      <c r="O261" s="30"/>
    </row>
    <row r="262" spans="1:18">
      <c r="A262" s="19"/>
      <c r="B262" s="23"/>
      <c r="C262" s="29"/>
      <c r="D262" s="23"/>
      <c r="E262" s="23"/>
      <c r="F262" s="23"/>
      <c r="G262" s="16"/>
      <c r="H262" s="16"/>
      <c r="I262" s="23"/>
      <c r="J262" s="23"/>
      <c r="K262" s="23"/>
      <c r="L262" s="23"/>
      <c r="M262" s="23"/>
      <c r="N262" s="30"/>
      <c r="O262" s="30"/>
    </row>
    <row r="263" spans="1:18">
      <c r="A263" s="19"/>
      <c r="C263"/>
    </row>
    <row r="264" spans="1:18">
      <c r="A264" s="19"/>
      <c r="C264"/>
    </row>
    <row r="265" spans="1:18">
      <c r="A265" s="19"/>
      <c r="B265" s="23"/>
      <c r="C265" s="29"/>
      <c r="D265" s="23"/>
      <c r="E265" s="23"/>
      <c r="F265" s="23"/>
      <c r="G265" s="16"/>
      <c r="H265" s="16"/>
      <c r="I265" s="23"/>
      <c r="J265" s="23"/>
      <c r="K265" s="23"/>
      <c r="L265" s="23"/>
      <c r="M265" s="23"/>
      <c r="N265" s="30"/>
      <c r="O265" s="30"/>
    </row>
    <row r="266" spans="1:18">
      <c r="B266" s="23"/>
      <c r="C266" s="29"/>
      <c r="D266" s="23"/>
      <c r="E266" s="23"/>
      <c r="F266" s="23"/>
      <c r="G266" s="16"/>
      <c r="H266" s="16"/>
      <c r="I266" s="23"/>
      <c r="J266" s="23"/>
      <c r="K266" s="23"/>
      <c r="L266" s="23"/>
      <c r="M266" s="23"/>
      <c r="Q266" s="30"/>
      <c r="R266" s="19"/>
    </row>
    <row r="267" spans="1:18">
      <c r="B267" s="23"/>
      <c r="C267" s="29"/>
      <c r="D267" s="23"/>
      <c r="E267" s="23"/>
      <c r="F267" s="23"/>
      <c r="G267" s="16"/>
      <c r="H267" s="16"/>
      <c r="I267" s="23"/>
      <c r="J267" s="23"/>
      <c r="K267" s="23"/>
      <c r="L267" s="23"/>
      <c r="M267" s="23"/>
      <c r="Q267" s="30"/>
      <c r="R267" s="19"/>
    </row>
    <row r="268" spans="1:18">
      <c r="B268" s="23"/>
      <c r="C268" s="29"/>
      <c r="D268" s="23"/>
      <c r="E268" s="23"/>
      <c r="F268" s="23"/>
      <c r="G268" s="16"/>
      <c r="H268" s="16"/>
      <c r="I268" s="23"/>
      <c r="J268" s="23"/>
      <c r="K268" s="23"/>
      <c r="L268" s="23"/>
      <c r="M268" s="23"/>
      <c r="Q268" s="30"/>
      <c r="R268" s="19"/>
    </row>
    <row r="269" spans="1:18">
      <c r="B269" s="23"/>
      <c r="C269" s="29"/>
      <c r="D269" s="23"/>
      <c r="E269" s="23"/>
      <c r="F269" s="23"/>
      <c r="G269" s="16"/>
      <c r="H269" s="16"/>
      <c r="I269" s="23"/>
      <c r="J269" s="23"/>
      <c r="K269" s="23"/>
      <c r="L269" s="23"/>
      <c r="M269" s="23"/>
      <c r="Q269" s="30"/>
      <c r="R269" s="19"/>
    </row>
    <row r="270" spans="1:18">
      <c r="B270" s="23"/>
      <c r="C270" s="29"/>
      <c r="D270" s="23"/>
      <c r="E270" s="23"/>
      <c r="F270" s="23"/>
      <c r="G270" s="16"/>
      <c r="H270" s="16"/>
      <c r="I270" s="23"/>
      <c r="J270" s="23"/>
      <c r="K270" s="23"/>
      <c r="L270" s="23"/>
      <c r="M270" s="23"/>
      <c r="Q270" s="30"/>
      <c r="R270" s="19"/>
    </row>
    <row r="271" spans="1:18">
      <c r="B271" s="23"/>
      <c r="C271" s="29"/>
      <c r="D271" s="23"/>
      <c r="E271" s="23"/>
      <c r="F271" s="23"/>
      <c r="G271" s="16"/>
      <c r="H271" s="16"/>
      <c r="I271" s="23"/>
      <c r="J271" s="23"/>
      <c r="K271" s="23"/>
      <c r="L271" s="23"/>
      <c r="M271" s="23"/>
      <c r="Q271" s="30"/>
      <c r="R271" s="19"/>
    </row>
    <row r="272" spans="1:18">
      <c r="B272" s="23"/>
      <c r="C272" s="29"/>
      <c r="D272" s="23"/>
      <c r="E272" s="23"/>
      <c r="F272" s="23"/>
      <c r="G272" s="16"/>
      <c r="H272" s="16"/>
      <c r="I272" s="23"/>
      <c r="J272" s="23"/>
      <c r="K272" s="23"/>
      <c r="L272" s="23"/>
      <c r="M272" s="23"/>
      <c r="Q272" s="30"/>
      <c r="R272" s="19"/>
    </row>
    <row r="273" spans="1:19">
      <c r="B273" s="23"/>
      <c r="C273" s="29"/>
      <c r="D273" s="23"/>
      <c r="E273" s="23"/>
      <c r="F273" s="23"/>
      <c r="G273" s="16"/>
      <c r="H273" s="16"/>
      <c r="I273" s="23"/>
      <c r="J273" s="23"/>
      <c r="K273" s="23"/>
      <c r="L273" s="23"/>
      <c r="M273" s="23"/>
      <c r="Q273" s="30"/>
      <c r="R273" s="19"/>
    </row>
    <row r="274" spans="1:19">
      <c r="B274" s="23"/>
      <c r="C274" s="29"/>
      <c r="D274" s="23"/>
      <c r="E274" s="23"/>
      <c r="F274" s="23"/>
      <c r="G274" s="16"/>
      <c r="H274" s="16"/>
      <c r="I274" s="23"/>
      <c r="J274" s="23"/>
      <c r="K274" s="23"/>
      <c r="L274" s="23"/>
      <c r="M274" s="23"/>
      <c r="Q274" s="30"/>
      <c r="R274" s="19"/>
    </row>
    <row r="275" spans="1:19">
      <c r="B275" s="23"/>
      <c r="C275" s="29"/>
      <c r="D275" s="23"/>
      <c r="E275" s="23"/>
      <c r="F275" s="23"/>
      <c r="G275" s="16"/>
      <c r="H275" s="16"/>
      <c r="I275" s="23"/>
      <c r="J275" s="23"/>
      <c r="K275" s="23"/>
      <c r="L275" s="23"/>
      <c r="M275" s="23"/>
      <c r="Q275" s="30"/>
      <c r="R275" s="19"/>
    </row>
    <row r="276" spans="1:19">
      <c r="B276" s="23"/>
      <c r="C276" s="29"/>
      <c r="D276" s="23"/>
      <c r="E276" s="23"/>
      <c r="F276" s="23"/>
      <c r="G276" s="16"/>
      <c r="H276" s="16"/>
      <c r="I276" s="23"/>
      <c r="J276" s="23"/>
      <c r="K276" s="23"/>
      <c r="L276" s="23"/>
      <c r="M276" s="23"/>
      <c r="Q276" s="30"/>
      <c r="R276" s="19"/>
    </row>
    <row r="277" spans="1:19">
      <c r="B277" s="23"/>
      <c r="C277" s="29"/>
      <c r="D277" s="23"/>
      <c r="E277" s="23"/>
      <c r="F277" s="23"/>
      <c r="G277" s="16"/>
      <c r="H277" s="16"/>
      <c r="I277" s="23"/>
      <c r="J277" s="23"/>
      <c r="K277" s="23"/>
      <c r="L277" s="23"/>
      <c r="M277" s="23"/>
      <c r="Q277" s="30"/>
      <c r="R277" s="19"/>
    </row>
    <row r="278" spans="1:19">
      <c r="B278" s="23"/>
      <c r="C278" s="29"/>
      <c r="D278" s="23"/>
      <c r="E278" s="23"/>
      <c r="F278" s="23"/>
      <c r="G278" s="16"/>
      <c r="H278" s="16"/>
      <c r="I278" s="23"/>
      <c r="J278" s="23"/>
      <c r="K278" s="23"/>
      <c r="L278" s="23"/>
      <c r="M278" s="23"/>
      <c r="Q278" s="30"/>
      <c r="R278" s="19"/>
    </row>
    <row r="279" spans="1:19">
      <c r="B279" s="23"/>
      <c r="C279" s="29"/>
      <c r="D279" s="23"/>
      <c r="E279" s="23"/>
      <c r="F279" s="23"/>
      <c r="G279" s="16"/>
      <c r="H279" s="16"/>
      <c r="I279" s="23"/>
      <c r="J279" s="23"/>
      <c r="K279" s="23"/>
      <c r="L279" s="23"/>
      <c r="M279" s="23"/>
      <c r="Q279" s="30"/>
      <c r="R279" s="19"/>
    </row>
    <row r="280" spans="1:19">
      <c r="B280" s="23"/>
      <c r="C280" s="29"/>
      <c r="D280" s="23"/>
      <c r="E280" s="23"/>
      <c r="F280" s="23"/>
      <c r="G280" s="16"/>
      <c r="H280" s="16"/>
      <c r="I280" s="23"/>
      <c r="J280" s="23"/>
      <c r="K280" s="23"/>
      <c r="L280" s="23"/>
      <c r="M280" s="23"/>
    </row>
    <row r="283" spans="1:19" s="28" customFormat="1">
      <c r="A283" s="70"/>
      <c r="B283" s="70"/>
      <c r="C283" s="25"/>
      <c r="D283" s="26"/>
      <c r="E283" s="27"/>
      <c r="F283" s="25"/>
      <c r="G283" s="26"/>
      <c r="H283" s="25"/>
      <c r="I283" s="25"/>
      <c r="J283" s="26"/>
      <c r="K283" s="27"/>
      <c r="L283" s="27"/>
      <c r="M283" s="31"/>
      <c r="N283" s="27"/>
      <c r="O283" s="27"/>
      <c r="P283" s="31"/>
      <c r="R283" s="27"/>
      <c r="S283" s="26"/>
    </row>
    <row r="284" spans="1:19">
      <c r="A284" s="19"/>
      <c r="B284" s="17"/>
      <c r="F284" s="18"/>
      <c r="O284" s="19"/>
      <c r="P284" s="19"/>
      <c r="Q284" s="19"/>
    </row>
    <row r="285" spans="1:19">
      <c r="A285" s="19"/>
      <c r="B285" s="17"/>
      <c r="F285" s="18"/>
      <c r="O285" s="19"/>
      <c r="P285" s="19"/>
      <c r="Q285" s="19"/>
    </row>
    <row r="286" spans="1:19">
      <c r="A286" s="19"/>
      <c r="B286" s="17"/>
      <c r="F286" s="18"/>
      <c r="O286" s="19"/>
      <c r="P286" s="19"/>
      <c r="Q286" s="19"/>
    </row>
    <row r="287" spans="1:19">
      <c r="A287" s="19"/>
      <c r="B287" s="14"/>
      <c r="F287" s="16"/>
      <c r="J287" s="19"/>
      <c r="K287" s="19"/>
    </row>
    <row r="290" spans="1:18">
      <c r="A290" s="19"/>
      <c r="B290" s="23"/>
      <c r="C290" s="29"/>
      <c r="D290" s="23"/>
      <c r="E290" s="23"/>
      <c r="F290" s="23"/>
      <c r="G290" s="16"/>
      <c r="H290" s="16"/>
      <c r="I290" s="23"/>
      <c r="J290" s="23"/>
      <c r="K290" s="23"/>
      <c r="L290" s="23"/>
      <c r="M290" s="23"/>
      <c r="N290" s="30"/>
      <c r="O290" s="30"/>
    </row>
    <row r="291" spans="1:18">
      <c r="B291" s="23"/>
      <c r="C291" s="29"/>
      <c r="D291" s="23"/>
      <c r="E291" s="23"/>
      <c r="F291" s="23"/>
      <c r="G291" s="16"/>
      <c r="H291" s="16"/>
      <c r="I291" s="23"/>
      <c r="J291" s="23"/>
      <c r="K291" s="23"/>
      <c r="L291" s="23"/>
      <c r="M291" s="23"/>
      <c r="Q291" s="30"/>
      <c r="R291" s="19"/>
    </row>
    <row r="292" spans="1:18">
      <c r="B292" s="23"/>
      <c r="C292" s="29"/>
      <c r="D292" s="23"/>
      <c r="E292" s="23"/>
      <c r="F292" s="23"/>
      <c r="G292" s="16"/>
      <c r="H292" s="16"/>
      <c r="I292" s="23"/>
      <c r="J292" s="23"/>
      <c r="K292" s="23"/>
      <c r="L292" s="23"/>
      <c r="M292" s="23"/>
      <c r="Q292" s="30"/>
      <c r="R292" s="19"/>
    </row>
    <row r="294" spans="1:18">
      <c r="A294" s="19"/>
      <c r="B294" s="23"/>
      <c r="C294" s="29"/>
      <c r="D294" s="23"/>
      <c r="E294" s="23"/>
      <c r="F294" s="23"/>
      <c r="G294" s="16"/>
      <c r="H294" s="16"/>
      <c r="I294" s="23"/>
      <c r="J294" s="23"/>
      <c r="K294" s="23"/>
      <c r="L294" s="23"/>
      <c r="M294" s="23"/>
      <c r="N294" s="30"/>
      <c r="O294" s="30"/>
    </row>
    <row r="295" spans="1:18">
      <c r="B295" s="23"/>
      <c r="C295" s="29"/>
      <c r="D295" s="23"/>
      <c r="E295" s="23"/>
      <c r="F295" s="23"/>
      <c r="G295" s="16"/>
      <c r="H295" s="16"/>
      <c r="I295" s="23"/>
      <c r="J295" s="23"/>
      <c r="K295" s="23"/>
      <c r="L295" s="23"/>
      <c r="M295" s="23"/>
      <c r="Q295" s="19"/>
      <c r="R295" s="19"/>
    </row>
    <row r="296" spans="1:18">
      <c r="B296" s="23"/>
      <c r="C296" s="29"/>
      <c r="D296" s="23"/>
      <c r="E296" s="23"/>
      <c r="F296" s="23"/>
      <c r="G296" s="16"/>
      <c r="H296" s="16"/>
      <c r="I296" s="23"/>
      <c r="J296" s="23"/>
      <c r="K296" s="23"/>
      <c r="L296" s="23"/>
      <c r="M296" s="23"/>
      <c r="Q296" s="19"/>
      <c r="R296" s="19"/>
    </row>
    <row r="298" spans="1:18">
      <c r="A298" s="19"/>
      <c r="C298"/>
    </row>
    <row r="299" spans="1:18" ht="14.25">
      <c r="C299" s="15"/>
      <c r="G299" s="15"/>
      <c r="Q299" s="19"/>
      <c r="R299" s="19"/>
    </row>
    <row r="300" spans="1:18" ht="14.25">
      <c r="C300" s="15"/>
      <c r="G300" s="15"/>
      <c r="Q300" s="19"/>
      <c r="R300" s="19"/>
    </row>
    <row r="301" spans="1:18">
      <c r="B301" s="23"/>
      <c r="C301" s="29"/>
      <c r="D301" s="23"/>
      <c r="E301" s="23"/>
      <c r="F301" s="23"/>
      <c r="G301" s="16"/>
      <c r="H301" s="16"/>
      <c r="I301" s="23"/>
      <c r="J301" s="23"/>
      <c r="K301" s="23"/>
      <c r="L301" s="23"/>
      <c r="M301" s="23"/>
    </row>
    <row r="302" spans="1:18">
      <c r="A302" s="19"/>
      <c r="B302" s="23"/>
      <c r="C302" s="29"/>
      <c r="D302" s="23"/>
      <c r="E302" s="23"/>
      <c r="F302" s="23"/>
      <c r="G302" s="16"/>
      <c r="H302" s="16"/>
      <c r="I302" s="23"/>
      <c r="J302" s="23"/>
      <c r="K302" s="23"/>
      <c r="L302" s="23"/>
      <c r="M302" s="23"/>
      <c r="N302" s="30"/>
      <c r="O302" s="30"/>
    </row>
    <row r="303" spans="1:18">
      <c r="B303" s="23"/>
      <c r="C303" s="29"/>
      <c r="D303" s="23"/>
      <c r="E303" s="23"/>
      <c r="F303" s="23"/>
      <c r="G303" s="16"/>
      <c r="H303" s="16"/>
      <c r="I303" s="23"/>
      <c r="J303" s="23"/>
      <c r="K303" s="23"/>
      <c r="L303" s="23"/>
      <c r="M303" s="23"/>
      <c r="Q303" s="30"/>
      <c r="R303" s="19"/>
    </row>
    <row r="304" spans="1:18">
      <c r="B304" s="23"/>
      <c r="C304" s="29"/>
      <c r="D304" s="23"/>
      <c r="E304" s="23"/>
      <c r="F304" s="23"/>
      <c r="G304" s="16"/>
      <c r="H304" s="16"/>
      <c r="I304" s="23"/>
      <c r="J304" s="23"/>
      <c r="K304" s="23"/>
      <c r="L304" s="23"/>
      <c r="M304" s="23"/>
      <c r="Q304" s="30"/>
      <c r="R304" s="19"/>
    </row>
    <row r="305" spans="1:19">
      <c r="B305" s="23"/>
      <c r="C305" s="29"/>
      <c r="D305" s="23"/>
      <c r="E305" s="23"/>
      <c r="F305" s="23"/>
      <c r="G305" s="16"/>
      <c r="H305" s="16"/>
      <c r="I305" s="23"/>
      <c r="J305" s="23"/>
      <c r="K305" s="23"/>
      <c r="L305" s="23"/>
      <c r="M305" s="23"/>
    </row>
    <row r="306" spans="1:19">
      <c r="B306" s="23"/>
      <c r="C306" s="29"/>
      <c r="D306" s="23"/>
      <c r="E306" s="23"/>
      <c r="F306" s="23"/>
      <c r="G306" s="16"/>
      <c r="H306" s="16"/>
      <c r="I306" s="23"/>
      <c r="J306" s="23"/>
      <c r="K306" s="23"/>
      <c r="L306" s="23"/>
      <c r="M306" s="23"/>
    </row>
    <row r="307" spans="1:19">
      <c r="B307" s="23"/>
      <c r="C307" s="29"/>
      <c r="D307" s="23"/>
      <c r="E307" s="23"/>
      <c r="F307" s="23"/>
      <c r="G307" s="16"/>
      <c r="H307" s="16"/>
      <c r="I307" s="23"/>
      <c r="J307" s="23"/>
      <c r="K307" s="23"/>
      <c r="L307" s="23"/>
      <c r="M307" s="23"/>
    </row>
    <row r="308" spans="1:19" s="28" customFormat="1">
      <c r="A308" s="70"/>
      <c r="B308" s="70"/>
      <c r="C308" s="25"/>
      <c r="D308" s="26"/>
      <c r="E308" s="27"/>
      <c r="F308" s="25"/>
      <c r="G308" s="26"/>
      <c r="H308" s="25"/>
      <c r="I308" s="25"/>
      <c r="J308" s="26"/>
      <c r="K308" s="27"/>
      <c r="L308" s="27"/>
      <c r="M308" s="31"/>
      <c r="N308" s="27"/>
      <c r="O308" s="27"/>
      <c r="P308" s="31"/>
      <c r="R308" s="27"/>
      <c r="S308" s="26"/>
    </row>
    <row r="309" spans="1:19">
      <c r="A309" s="19"/>
      <c r="B309" s="17"/>
      <c r="F309" s="18"/>
      <c r="O309" s="19"/>
      <c r="P309" s="19"/>
      <c r="Q309" s="19"/>
    </row>
    <row r="310" spans="1:19">
      <c r="A310" s="19"/>
      <c r="B310" s="17"/>
      <c r="F310" s="18"/>
      <c r="O310" s="19"/>
      <c r="P310" s="19"/>
      <c r="Q310" s="19"/>
    </row>
    <row r="311" spans="1:19">
      <c r="A311" s="19"/>
      <c r="B311" s="17"/>
      <c r="F311" s="18"/>
      <c r="O311" s="19"/>
      <c r="P311" s="19"/>
      <c r="Q311" s="19"/>
    </row>
    <row r="312" spans="1:19">
      <c r="A312" s="19"/>
      <c r="B312" s="14"/>
      <c r="F312" s="16"/>
      <c r="J312" s="19"/>
      <c r="K312" s="19"/>
    </row>
    <row r="313" spans="1:19">
      <c r="A313" s="19"/>
      <c r="B313" s="23"/>
      <c r="C313" s="29"/>
      <c r="D313" s="23"/>
      <c r="E313" s="23"/>
      <c r="F313" s="23"/>
      <c r="G313" s="16"/>
      <c r="H313" s="16"/>
      <c r="I313" s="23"/>
      <c r="J313" s="23"/>
      <c r="K313" s="23"/>
      <c r="L313" s="23"/>
      <c r="M313" s="23"/>
      <c r="N313" s="30"/>
      <c r="O313" s="30"/>
    </row>
    <row r="314" spans="1:19">
      <c r="A314" s="19"/>
      <c r="B314" s="23"/>
      <c r="C314" s="29"/>
      <c r="D314" s="23"/>
      <c r="E314" s="23"/>
      <c r="F314" s="23"/>
      <c r="G314" s="16"/>
      <c r="H314" s="16"/>
      <c r="I314" s="23"/>
      <c r="J314" s="23"/>
      <c r="K314" s="23"/>
      <c r="L314" s="23"/>
      <c r="M314" s="23"/>
      <c r="N314" s="30"/>
      <c r="O314" s="30"/>
    </row>
    <row r="315" spans="1:19">
      <c r="A315" s="19"/>
      <c r="B315" s="23"/>
      <c r="C315" s="29"/>
      <c r="D315" s="23"/>
      <c r="E315" s="23"/>
      <c r="F315" s="23"/>
      <c r="G315" s="16"/>
      <c r="H315" s="16"/>
      <c r="I315" s="23"/>
      <c r="J315" s="23"/>
      <c r="K315" s="23"/>
      <c r="L315" s="23"/>
      <c r="M315" s="23"/>
      <c r="N315" s="30"/>
      <c r="O315" s="30"/>
    </row>
    <row r="316" spans="1:19">
      <c r="A316" s="19"/>
      <c r="B316" s="23"/>
      <c r="C316" s="29"/>
      <c r="D316" s="23"/>
      <c r="E316" s="23"/>
      <c r="F316" s="23"/>
      <c r="G316" s="16"/>
      <c r="H316" s="16"/>
      <c r="I316" s="23"/>
      <c r="J316" s="23"/>
      <c r="K316" s="23"/>
      <c r="L316" s="23"/>
      <c r="M316" s="23"/>
      <c r="N316" s="30"/>
      <c r="O316" s="30"/>
    </row>
    <row r="317" spans="1:19">
      <c r="A317" s="19"/>
      <c r="B317" s="23"/>
      <c r="C317" s="29"/>
      <c r="D317" s="23"/>
      <c r="E317" s="23"/>
      <c r="F317" s="23"/>
      <c r="G317" s="16"/>
      <c r="H317" s="16"/>
      <c r="I317" s="23"/>
      <c r="J317" s="23"/>
      <c r="K317" s="23"/>
      <c r="L317" s="23"/>
      <c r="M317" s="23"/>
      <c r="N317" s="30"/>
      <c r="O317" s="30"/>
    </row>
    <row r="318" spans="1:19">
      <c r="A318" s="19"/>
      <c r="B318" s="23"/>
      <c r="C318" s="29"/>
      <c r="D318" s="23"/>
      <c r="E318" s="23"/>
      <c r="F318" s="23"/>
      <c r="G318" s="16"/>
      <c r="H318" s="16"/>
      <c r="I318" s="23"/>
      <c r="J318" s="23"/>
      <c r="K318" s="23"/>
      <c r="L318" s="23"/>
      <c r="M318" s="23"/>
      <c r="N318" s="30"/>
      <c r="O318" s="30"/>
    </row>
    <row r="319" spans="1:19">
      <c r="B319" s="23"/>
      <c r="C319" s="29"/>
      <c r="D319" s="23"/>
      <c r="E319" s="23"/>
      <c r="F319" s="23"/>
      <c r="G319" s="16"/>
      <c r="H319" s="16"/>
      <c r="I319" s="23"/>
      <c r="J319" s="23"/>
      <c r="K319" s="23"/>
      <c r="L319" s="23"/>
      <c r="M319" s="23"/>
      <c r="Q319" s="19"/>
      <c r="R319" s="19"/>
    </row>
    <row r="320" spans="1:19">
      <c r="B320" s="23"/>
      <c r="C320" s="29"/>
      <c r="D320" s="23"/>
      <c r="E320" s="23"/>
      <c r="F320" s="23"/>
      <c r="G320" s="16"/>
      <c r="H320" s="16"/>
      <c r="I320" s="23"/>
      <c r="J320" s="23"/>
      <c r="K320" s="23"/>
      <c r="L320" s="23"/>
      <c r="M320" s="23"/>
      <c r="Q320" s="19"/>
      <c r="R320" s="19"/>
    </row>
    <row r="321" spans="1:18">
      <c r="B321" s="23"/>
      <c r="C321" s="29"/>
      <c r="D321" s="23"/>
      <c r="E321" s="23"/>
      <c r="F321" s="23"/>
      <c r="G321" s="16"/>
      <c r="H321" s="16"/>
      <c r="I321" s="23"/>
      <c r="J321" s="23"/>
      <c r="K321" s="23"/>
      <c r="L321" s="23"/>
      <c r="M321" s="23"/>
      <c r="Q321" s="19"/>
      <c r="R321" s="19"/>
    </row>
    <row r="322" spans="1:18">
      <c r="B322" s="23"/>
      <c r="C322" s="29"/>
      <c r="D322" s="23"/>
      <c r="E322" s="23"/>
      <c r="F322" s="23"/>
      <c r="G322" s="16"/>
      <c r="H322" s="16"/>
      <c r="I322" s="23"/>
      <c r="J322" s="23"/>
      <c r="K322" s="23"/>
      <c r="L322" s="23"/>
      <c r="M322" s="23"/>
      <c r="Q322" s="19"/>
      <c r="R322" s="19"/>
    </row>
    <row r="323" spans="1:18">
      <c r="B323" s="23"/>
      <c r="C323" s="29"/>
      <c r="D323" s="23"/>
      <c r="E323" s="23"/>
      <c r="F323" s="23"/>
      <c r="G323" s="16"/>
      <c r="H323" s="16"/>
      <c r="I323" s="23"/>
      <c r="J323" s="23"/>
      <c r="K323" s="23"/>
      <c r="L323" s="23"/>
      <c r="M323" s="23"/>
      <c r="Q323" s="19"/>
      <c r="R323" s="19"/>
    </row>
    <row r="324" spans="1:18">
      <c r="B324" s="23"/>
      <c r="C324" s="29"/>
      <c r="D324" s="23"/>
      <c r="E324" s="23"/>
      <c r="F324" s="23"/>
      <c r="G324" s="16"/>
      <c r="H324" s="16"/>
      <c r="I324" s="23"/>
      <c r="J324" s="23"/>
      <c r="K324" s="23"/>
      <c r="L324" s="23"/>
      <c r="M324" s="23"/>
      <c r="Q324" s="19"/>
      <c r="R324" s="19"/>
    </row>
    <row r="326" spans="1:18">
      <c r="A326" s="19"/>
      <c r="C326"/>
    </row>
    <row r="327" spans="1:18" ht="14.25">
      <c r="C327" s="15"/>
      <c r="G327" s="15"/>
      <c r="Q327" s="19"/>
      <c r="R327" s="19"/>
    </row>
    <row r="328" spans="1:18" ht="14.25">
      <c r="C328" s="15"/>
      <c r="G328" s="15"/>
      <c r="Q328" s="19"/>
      <c r="R328" s="19"/>
    </row>
    <row r="329" spans="1:18" ht="14.25">
      <c r="C329" s="15"/>
      <c r="G329" s="15"/>
      <c r="Q329" s="19"/>
      <c r="R329" s="19"/>
    </row>
    <row r="330" spans="1:18" ht="14.25">
      <c r="C330" s="15"/>
      <c r="G330" s="15"/>
      <c r="Q330" s="19"/>
      <c r="R330" s="19"/>
    </row>
    <row r="331" spans="1:18" ht="14.25">
      <c r="C331" s="15"/>
      <c r="G331" s="15"/>
      <c r="Q331" s="19"/>
      <c r="R331" s="19"/>
    </row>
    <row r="332" spans="1:18" ht="14.25">
      <c r="C332" s="15"/>
      <c r="G332" s="15"/>
      <c r="Q332" s="19"/>
      <c r="R332" s="19"/>
    </row>
    <row r="333" spans="1:18">
      <c r="B333" s="23"/>
      <c r="C333" s="29"/>
      <c r="D333" s="23"/>
      <c r="E333" s="23"/>
      <c r="F333" s="23"/>
      <c r="G333" s="16"/>
      <c r="H333" s="16"/>
      <c r="I333" s="23"/>
      <c r="J333" s="23"/>
      <c r="K333" s="23"/>
      <c r="L333" s="23"/>
      <c r="M333" s="23"/>
    </row>
    <row r="334" spans="1:18">
      <c r="A334" s="19"/>
      <c r="B334" s="23"/>
      <c r="C334" s="29"/>
      <c r="D334" s="23"/>
      <c r="E334" s="23"/>
      <c r="F334" s="23"/>
      <c r="G334" s="16"/>
      <c r="H334" s="16"/>
      <c r="I334" s="23"/>
      <c r="J334" s="23"/>
      <c r="K334" s="23"/>
      <c r="L334" s="23"/>
      <c r="M334" s="23"/>
      <c r="N334" s="30"/>
      <c r="O334" s="30"/>
    </row>
    <row r="335" spans="1:18">
      <c r="B335" s="23"/>
      <c r="C335" s="29"/>
      <c r="D335" s="23"/>
      <c r="E335" s="23"/>
      <c r="F335" s="23"/>
      <c r="G335" s="16"/>
      <c r="H335" s="16"/>
      <c r="I335" s="23"/>
      <c r="J335" s="23"/>
      <c r="K335" s="23"/>
      <c r="L335" s="23"/>
      <c r="M335" s="23"/>
      <c r="Q335" s="30"/>
      <c r="R335" s="19"/>
    </row>
    <row r="339" spans="1:19" s="28" customFormat="1">
      <c r="A339" s="70"/>
      <c r="B339" s="70"/>
      <c r="C339" s="25"/>
      <c r="D339" s="26"/>
      <c r="E339" s="27"/>
      <c r="F339" s="25"/>
      <c r="G339" s="26"/>
      <c r="H339" s="25"/>
      <c r="I339" s="25"/>
      <c r="J339" s="26"/>
      <c r="K339" s="27"/>
      <c r="L339" s="27"/>
      <c r="M339" s="31"/>
      <c r="N339" s="27"/>
      <c r="O339" s="27"/>
      <c r="P339" s="31"/>
      <c r="R339" s="27"/>
      <c r="S339" s="26"/>
    </row>
    <row r="340" spans="1:19">
      <c r="A340" s="19"/>
      <c r="B340" s="14"/>
      <c r="C340"/>
      <c r="F340" s="16"/>
      <c r="J340" s="19"/>
      <c r="K340" s="19"/>
    </row>
    <row r="341" spans="1:19" s="21" customFormat="1" ht="14.25">
      <c r="B341" s="32"/>
      <c r="C341" s="24"/>
      <c r="F341" s="22"/>
      <c r="Q341" s="20"/>
      <c r="R341" s="20"/>
    </row>
    <row r="342" spans="1:19" s="21" customFormat="1" ht="14.25">
      <c r="B342" s="32"/>
      <c r="C342" s="24"/>
      <c r="F342" s="22"/>
      <c r="Q342" s="20"/>
      <c r="R342" s="20"/>
    </row>
    <row r="343" spans="1:19" s="21" customFormat="1" ht="14.25">
      <c r="B343" s="32"/>
      <c r="C343" s="24"/>
      <c r="F343" s="22"/>
      <c r="Q343" s="20"/>
      <c r="R343" s="20"/>
    </row>
    <row r="344" spans="1:19" s="21" customFormat="1" ht="14.25">
      <c r="B344" s="32"/>
      <c r="C344" s="24"/>
      <c r="F344" s="22"/>
      <c r="Q344" s="20"/>
      <c r="R344" s="20"/>
    </row>
    <row r="345" spans="1:19" s="21" customFormat="1" ht="14.25">
      <c r="B345" s="32"/>
      <c r="C345" s="24"/>
      <c r="F345" s="22"/>
      <c r="Q345" s="20"/>
      <c r="R345" s="20"/>
    </row>
    <row r="346" spans="1:19" s="21" customFormat="1" ht="14.25">
      <c r="B346" s="32"/>
      <c r="C346" s="24"/>
      <c r="F346" s="22"/>
      <c r="Q346" s="20"/>
      <c r="R346" s="20"/>
    </row>
  </sheetData>
  <mergeCells count="8">
    <mergeCell ref="A1:B1"/>
    <mergeCell ref="A145:B145"/>
    <mergeCell ref="A179:B179"/>
    <mergeCell ref="A202:B202"/>
    <mergeCell ref="A339:B339"/>
    <mergeCell ref="A250:B250"/>
    <mergeCell ref="A283:B283"/>
    <mergeCell ref="A308:B308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1"/>
  <sheetViews>
    <sheetView workbookViewId="0">
      <pane ySplit="1" topLeftCell="A182" activePane="bottomLeft" state="frozen"/>
      <selection pane="bottomLeft" activeCell="J128" sqref="J128"/>
    </sheetView>
  </sheetViews>
  <sheetFormatPr defaultRowHeight="13.5"/>
  <cols>
    <col min="1" max="1" width="21.625" bestFit="1" customWidth="1"/>
    <col min="2" max="2" width="9.25" bestFit="1" customWidth="1"/>
    <col min="3" max="3" width="15.125" bestFit="1" customWidth="1"/>
    <col min="4" max="4" width="17.25" bestFit="1" customWidth="1"/>
    <col min="5" max="5" width="11" bestFit="1" customWidth="1"/>
    <col min="6" max="6" width="9.125" bestFit="1" customWidth="1"/>
    <col min="7" max="7" width="7.25" bestFit="1" customWidth="1"/>
    <col min="8" max="8" width="14.25" bestFit="1" customWidth="1"/>
    <col min="9" max="9" width="7.25" bestFit="1" customWidth="1"/>
    <col min="10" max="10" width="10.125" customWidth="1"/>
    <col min="11" max="11" width="9" style="41"/>
  </cols>
  <sheetData>
    <row r="1" spans="1:11">
      <c r="A1" t="s">
        <v>33</v>
      </c>
      <c r="B1" t="s">
        <v>39</v>
      </c>
      <c r="C1" t="s">
        <v>40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49</v>
      </c>
      <c r="J1" s="19" t="s">
        <v>143</v>
      </c>
      <c r="K1" s="39" t="s">
        <v>144</v>
      </c>
    </row>
    <row r="2" spans="1:11" ht="14.25">
      <c r="A2" s="60">
        <v>42917.393321759257</v>
      </c>
      <c r="B2" s="15">
        <v>497254</v>
      </c>
      <c r="C2" t="s">
        <v>7032</v>
      </c>
      <c r="D2" t="s">
        <v>7033</v>
      </c>
      <c r="E2" t="s">
        <v>7034</v>
      </c>
      <c r="F2" s="15">
        <v>-510</v>
      </c>
      <c r="G2" t="s">
        <v>50</v>
      </c>
      <c r="H2" t="s">
        <v>68</v>
      </c>
      <c r="I2" t="s">
        <v>52</v>
      </c>
      <c r="J2">
        <f>VLOOKUP(B2,自助退!B:F,5,FALSE)</f>
        <v>510</v>
      </c>
      <c r="K2" s="40" t="str">
        <f>IF(J2=F2*-1,"",1)</f>
        <v/>
      </c>
    </row>
    <row r="3" spans="1:11" ht="14.25">
      <c r="A3" s="60">
        <v>42917.412395833337</v>
      </c>
      <c r="B3" s="15">
        <v>497830</v>
      </c>
      <c r="C3" t="s">
        <v>7035</v>
      </c>
      <c r="D3" t="s">
        <v>7036</v>
      </c>
      <c r="E3" t="s">
        <v>7037</v>
      </c>
      <c r="F3" s="15">
        <v>-117</v>
      </c>
      <c r="G3" t="s">
        <v>50</v>
      </c>
      <c r="H3" t="s">
        <v>76</v>
      </c>
      <c r="I3" t="s">
        <v>52</v>
      </c>
      <c r="J3">
        <f>VLOOKUP(B3,自助退!B:F,5,FALSE)</f>
        <v>117</v>
      </c>
      <c r="K3" s="40" t="str">
        <f t="shared" ref="K3:K66" si="0">IF(J3=F3*-1,"",1)</f>
        <v/>
      </c>
    </row>
    <row r="4" spans="1:11" ht="14.25">
      <c r="A4" s="60">
        <v>42917.413668981484</v>
      </c>
      <c r="B4" s="15">
        <v>497863</v>
      </c>
      <c r="C4" t="s">
        <v>7038</v>
      </c>
      <c r="D4" t="s">
        <v>7039</v>
      </c>
      <c r="E4" t="s">
        <v>7017</v>
      </c>
      <c r="F4" s="15">
        <v>-5243</v>
      </c>
      <c r="G4" t="s">
        <v>50</v>
      </c>
      <c r="H4" t="s">
        <v>68</v>
      </c>
      <c r="I4" t="s">
        <v>52</v>
      </c>
      <c r="J4">
        <f>VLOOKUP(B4,自助退!B:F,5,FALSE)</f>
        <v>5243</v>
      </c>
      <c r="K4" s="40" t="str">
        <f t="shared" si="0"/>
        <v/>
      </c>
    </row>
    <row r="5" spans="1:11" ht="14.25">
      <c r="A5" s="60">
        <v>42917.423541666663</v>
      </c>
      <c r="B5" s="15">
        <v>498223</v>
      </c>
      <c r="C5" t="s">
        <v>7040</v>
      </c>
      <c r="D5" t="s">
        <v>7041</v>
      </c>
      <c r="E5" t="s">
        <v>7042</v>
      </c>
      <c r="F5" s="15">
        <v>-88</v>
      </c>
      <c r="G5" t="s">
        <v>50</v>
      </c>
      <c r="H5" t="s">
        <v>68</v>
      </c>
      <c r="I5" t="s">
        <v>52</v>
      </c>
      <c r="J5">
        <f>VLOOKUP(B5,自助退!B:F,5,FALSE)</f>
        <v>88</v>
      </c>
      <c r="K5" s="40" t="str">
        <f t="shared" si="0"/>
        <v/>
      </c>
    </row>
    <row r="6" spans="1:11" ht="14.25">
      <c r="A6" s="60">
        <v>42917.427199074074</v>
      </c>
      <c r="B6" s="15">
        <v>498326</v>
      </c>
      <c r="C6" t="s">
        <v>7043</v>
      </c>
      <c r="D6" t="s">
        <v>7044</v>
      </c>
      <c r="E6" t="s">
        <v>7045</v>
      </c>
      <c r="F6" s="15">
        <v>-70</v>
      </c>
      <c r="G6" t="s">
        <v>50</v>
      </c>
      <c r="H6" t="s">
        <v>76</v>
      </c>
      <c r="I6" t="s">
        <v>52</v>
      </c>
      <c r="J6">
        <f>VLOOKUP(B6,自助退!B:F,5,FALSE)</f>
        <v>70</v>
      </c>
      <c r="K6" s="40" t="str">
        <f t="shared" si="0"/>
        <v/>
      </c>
    </row>
    <row r="7" spans="1:11" ht="14.25">
      <c r="A7" s="60">
        <v>42917.429652777777</v>
      </c>
      <c r="B7" s="15">
        <v>498394</v>
      </c>
      <c r="C7" t="s">
        <v>7046</v>
      </c>
      <c r="D7" t="s">
        <v>7047</v>
      </c>
      <c r="E7" t="s">
        <v>7048</v>
      </c>
      <c r="F7" s="15">
        <v>-440</v>
      </c>
      <c r="G7" t="s">
        <v>50</v>
      </c>
      <c r="H7" t="s">
        <v>160</v>
      </c>
      <c r="I7" t="s">
        <v>52</v>
      </c>
      <c r="J7">
        <f>VLOOKUP(B7,自助退!B:F,5,FALSE)</f>
        <v>440</v>
      </c>
      <c r="K7" s="40" t="str">
        <f t="shared" si="0"/>
        <v/>
      </c>
    </row>
    <row r="8" spans="1:11" ht="14.25">
      <c r="A8" s="60">
        <v>42917.43068287037</v>
      </c>
      <c r="B8" s="15">
        <v>498423</v>
      </c>
      <c r="C8" t="s">
        <v>7049</v>
      </c>
      <c r="D8" t="s">
        <v>7050</v>
      </c>
      <c r="E8" t="s">
        <v>7051</v>
      </c>
      <c r="F8" s="15">
        <v>-467</v>
      </c>
      <c r="G8" t="s">
        <v>50</v>
      </c>
      <c r="H8" t="s">
        <v>76</v>
      </c>
      <c r="I8" t="s">
        <v>52</v>
      </c>
      <c r="J8">
        <f>VLOOKUP(B8,自助退!B:F,5,FALSE)</f>
        <v>467</v>
      </c>
      <c r="K8" s="40" t="str">
        <f t="shared" si="0"/>
        <v/>
      </c>
    </row>
    <row r="9" spans="1:11" ht="14.25">
      <c r="A9" s="60">
        <v>42917.444201388891</v>
      </c>
      <c r="B9" s="15">
        <v>498881</v>
      </c>
      <c r="C9" t="s">
        <v>7052</v>
      </c>
      <c r="D9" t="s">
        <v>7053</v>
      </c>
      <c r="E9" t="s">
        <v>7054</v>
      </c>
      <c r="F9" s="15">
        <v>-376</v>
      </c>
      <c r="G9" t="s">
        <v>50</v>
      </c>
      <c r="H9" t="s">
        <v>73</v>
      </c>
      <c r="I9" t="s">
        <v>52</v>
      </c>
      <c r="J9">
        <f>VLOOKUP(B9,自助退!B:F,5,FALSE)</f>
        <v>376</v>
      </c>
      <c r="K9" s="40" t="str">
        <f t="shared" si="0"/>
        <v/>
      </c>
    </row>
    <row r="10" spans="1:11" ht="14.25">
      <c r="A10" s="60">
        <v>42917.457824074074</v>
      </c>
      <c r="B10" s="15">
        <v>499288</v>
      </c>
      <c r="C10" t="s">
        <v>7055</v>
      </c>
      <c r="D10" t="s">
        <v>7056</v>
      </c>
      <c r="E10" t="s">
        <v>7057</v>
      </c>
      <c r="F10" s="15">
        <v>-148</v>
      </c>
      <c r="G10" t="s">
        <v>50</v>
      </c>
      <c r="H10" t="s">
        <v>74</v>
      </c>
      <c r="I10" t="s">
        <v>52</v>
      </c>
      <c r="J10">
        <f>VLOOKUP(B10,自助退!B:F,5,FALSE)</f>
        <v>148</v>
      </c>
      <c r="K10" s="40" t="str">
        <f t="shared" si="0"/>
        <v/>
      </c>
    </row>
    <row r="11" spans="1:11" ht="14.25">
      <c r="A11" s="60">
        <v>42917.464965277781</v>
      </c>
      <c r="B11" s="15">
        <v>499512</v>
      </c>
      <c r="C11" t="s">
        <v>7058</v>
      </c>
      <c r="D11" t="s">
        <v>7059</v>
      </c>
      <c r="E11" t="s">
        <v>7060</v>
      </c>
      <c r="F11" s="15">
        <v>-900</v>
      </c>
      <c r="G11" t="s">
        <v>50</v>
      </c>
      <c r="H11" t="s">
        <v>72</v>
      </c>
      <c r="I11" t="s">
        <v>52</v>
      </c>
      <c r="J11">
        <f>VLOOKUP(B11,自助退!B:F,5,FALSE)</f>
        <v>900</v>
      </c>
      <c r="K11" s="40" t="str">
        <f t="shared" si="0"/>
        <v/>
      </c>
    </row>
    <row r="12" spans="1:11" ht="14.25">
      <c r="A12" s="60">
        <v>42917.524305555555</v>
      </c>
      <c r="B12" s="15">
        <v>500527</v>
      </c>
      <c r="C12" t="s">
        <v>7061</v>
      </c>
      <c r="D12" t="s">
        <v>7062</v>
      </c>
      <c r="E12" t="s">
        <v>6841</v>
      </c>
      <c r="F12" s="15">
        <v>-400</v>
      </c>
      <c r="G12" t="s">
        <v>50</v>
      </c>
      <c r="H12" t="s">
        <v>65</v>
      </c>
      <c r="I12" t="s">
        <v>52</v>
      </c>
      <c r="J12">
        <f>VLOOKUP(B12,自助退!B:F,5,FALSE)</f>
        <v>400</v>
      </c>
      <c r="K12" s="40" t="str">
        <f t="shared" si="0"/>
        <v/>
      </c>
    </row>
    <row r="13" spans="1:11" ht="14.25">
      <c r="A13" s="60">
        <v>42917.534386574072</v>
      </c>
      <c r="B13" s="15">
        <v>500588</v>
      </c>
      <c r="C13" t="s">
        <v>7063</v>
      </c>
      <c r="D13" t="s">
        <v>7064</v>
      </c>
      <c r="E13" t="s">
        <v>7065</v>
      </c>
      <c r="F13" s="15">
        <v>-918</v>
      </c>
      <c r="G13" t="s">
        <v>50</v>
      </c>
      <c r="H13" t="s">
        <v>71</v>
      </c>
      <c r="I13" t="s">
        <v>52</v>
      </c>
      <c r="J13">
        <f>VLOOKUP(B13,自助退!B:F,5,FALSE)</f>
        <v>918</v>
      </c>
      <c r="K13" s="40" t="str">
        <f t="shared" si="0"/>
        <v/>
      </c>
    </row>
    <row r="14" spans="1:11" ht="14.25">
      <c r="A14" s="60">
        <v>42917.586886574078</v>
      </c>
      <c r="B14" s="15">
        <v>500912</v>
      </c>
      <c r="C14" t="s">
        <v>7066</v>
      </c>
      <c r="D14" t="s">
        <v>7067</v>
      </c>
      <c r="E14" t="s">
        <v>7068</v>
      </c>
      <c r="F14" s="15">
        <v>-309</v>
      </c>
      <c r="G14" t="s">
        <v>50</v>
      </c>
      <c r="H14" t="s">
        <v>60</v>
      </c>
      <c r="I14" t="s">
        <v>52</v>
      </c>
      <c r="J14">
        <f>VLOOKUP(B14,自助退!B:F,5,FALSE)</f>
        <v>309</v>
      </c>
      <c r="K14" s="40" t="str">
        <f t="shared" si="0"/>
        <v/>
      </c>
    </row>
    <row r="15" spans="1:11" ht="14.25">
      <c r="A15" s="60">
        <v>42917.596412037034</v>
      </c>
      <c r="B15" s="15">
        <v>501071</v>
      </c>
      <c r="C15" t="s">
        <v>7069</v>
      </c>
      <c r="D15" t="s">
        <v>7070</v>
      </c>
      <c r="E15" t="s">
        <v>7071</v>
      </c>
      <c r="F15" s="15">
        <v>-2138</v>
      </c>
      <c r="G15" t="s">
        <v>50</v>
      </c>
      <c r="H15" t="s">
        <v>73</v>
      </c>
      <c r="I15" t="s">
        <v>52</v>
      </c>
      <c r="J15">
        <f>VLOOKUP(B15,自助退!B:F,5,FALSE)</f>
        <v>2138</v>
      </c>
      <c r="K15" s="40" t="str">
        <f t="shared" si="0"/>
        <v/>
      </c>
    </row>
    <row r="16" spans="1:11" ht="14.25">
      <c r="A16" s="60">
        <v>42917.60528935185</v>
      </c>
      <c r="B16" s="15">
        <v>501281</v>
      </c>
      <c r="C16" t="s">
        <v>7072</v>
      </c>
      <c r="D16" t="s">
        <v>7073</v>
      </c>
      <c r="E16" t="s">
        <v>7013</v>
      </c>
      <c r="F16" s="15">
        <v>-450</v>
      </c>
      <c r="G16" t="s">
        <v>50</v>
      </c>
      <c r="H16" t="s">
        <v>160</v>
      </c>
      <c r="I16" t="s">
        <v>52</v>
      </c>
      <c r="J16">
        <f>VLOOKUP(B16,自助退!B:F,5,FALSE)</f>
        <v>450</v>
      </c>
      <c r="K16" s="40" t="str">
        <f t="shared" si="0"/>
        <v/>
      </c>
    </row>
    <row r="17" spans="1:11" ht="14.25">
      <c r="A17" s="60">
        <v>42917.61246527778</v>
      </c>
      <c r="B17" s="15">
        <v>501418</v>
      </c>
      <c r="C17" t="s">
        <v>7074</v>
      </c>
      <c r="D17" t="s">
        <v>7075</v>
      </c>
      <c r="E17" t="s">
        <v>7076</v>
      </c>
      <c r="F17" s="15">
        <v>-500</v>
      </c>
      <c r="G17" t="s">
        <v>50</v>
      </c>
      <c r="H17" t="s">
        <v>72</v>
      </c>
      <c r="I17" t="s">
        <v>52</v>
      </c>
      <c r="J17">
        <f>VLOOKUP(B17,自助退!B:F,5,FALSE)</f>
        <v>500</v>
      </c>
      <c r="K17" s="40" t="str">
        <f t="shared" si="0"/>
        <v/>
      </c>
    </row>
    <row r="18" spans="1:11" ht="14.25">
      <c r="A18" s="60">
        <v>42917.62295138889</v>
      </c>
      <c r="B18" s="15">
        <v>501608</v>
      </c>
      <c r="C18" t="s">
        <v>163</v>
      </c>
      <c r="D18" t="s">
        <v>7077</v>
      </c>
      <c r="E18" t="s">
        <v>7078</v>
      </c>
      <c r="F18" s="15">
        <v>-1337</v>
      </c>
      <c r="G18" t="s">
        <v>50</v>
      </c>
      <c r="H18" t="s">
        <v>161</v>
      </c>
      <c r="I18" t="s">
        <v>85</v>
      </c>
      <c r="J18">
        <f>VLOOKUP(B18,自助退!B:F,5,FALSE)</f>
        <v>1337</v>
      </c>
      <c r="K18" s="40" t="str">
        <f t="shared" si="0"/>
        <v/>
      </c>
    </row>
    <row r="19" spans="1:11" ht="14.25">
      <c r="A19" s="60">
        <v>42917.636921296296</v>
      </c>
      <c r="B19" s="15">
        <v>501884</v>
      </c>
      <c r="C19" t="s">
        <v>7079</v>
      </c>
      <c r="D19" t="s">
        <v>7080</v>
      </c>
      <c r="E19" t="s">
        <v>7081</v>
      </c>
      <c r="F19" s="15">
        <v>-121</v>
      </c>
      <c r="G19" t="s">
        <v>50</v>
      </c>
      <c r="H19" t="s">
        <v>72</v>
      </c>
      <c r="I19" t="s">
        <v>52</v>
      </c>
      <c r="J19">
        <f>VLOOKUP(B19,自助退!B:F,5,FALSE)</f>
        <v>121</v>
      </c>
      <c r="K19" s="40" t="str">
        <f t="shared" si="0"/>
        <v/>
      </c>
    </row>
    <row r="20" spans="1:11" ht="14.25">
      <c r="A20" s="60">
        <v>42917.682025462964</v>
      </c>
      <c r="B20" s="15">
        <v>502592</v>
      </c>
      <c r="C20" t="s">
        <v>7082</v>
      </c>
      <c r="D20" t="s">
        <v>7083</v>
      </c>
      <c r="E20" t="s">
        <v>7084</v>
      </c>
      <c r="F20" s="15">
        <v>-6476</v>
      </c>
      <c r="G20" t="s">
        <v>50</v>
      </c>
      <c r="H20" t="s">
        <v>53</v>
      </c>
      <c r="I20" t="s">
        <v>52</v>
      </c>
      <c r="J20">
        <f>VLOOKUP(B20,自助退!B:F,5,FALSE)</f>
        <v>6476</v>
      </c>
      <c r="K20" s="40" t="str">
        <f t="shared" si="0"/>
        <v/>
      </c>
    </row>
    <row r="21" spans="1:11" ht="14.25">
      <c r="A21" s="60">
        <v>42917.684733796297</v>
      </c>
      <c r="B21" s="15">
        <v>502621</v>
      </c>
      <c r="C21" t="s">
        <v>7085</v>
      </c>
      <c r="D21" t="s">
        <v>7086</v>
      </c>
      <c r="E21" t="s">
        <v>7087</v>
      </c>
      <c r="F21" s="15">
        <v>-94</v>
      </c>
      <c r="G21" t="s">
        <v>50</v>
      </c>
      <c r="H21" t="s">
        <v>76</v>
      </c>
      <c r="I21" t="s">
        <v>52</v>
      </c>
      <c r="J21">
        <f>VLOOKUP(B21,自助退!B:F,5,FALSE)</f>
        <v>94</v>
      </c>
      <c r="K21" s="40" t="str">
        <f t="shared" si="0"/>
        <v/>
      </c>
    </row>
    <row r="22" spans="1:11" ht="14.25">
      <c r="A22" s="60">
        <v>42919.361574074072</v>
      </c>
      <c r="B22" s="15">
        <v>509507</v>
      </c>
      <c r="C22" t="s">
        <v>7088</v>
      </c>
      <c r="D22" t="s">
        <v>7089</v>
      </c>
      <c r="E22" t="s">
        <v>7090</v>
      </c>
      <c r="F22" s="15">
        <v>-967</v>
      </c>
      <c r="G22" t="s">
        <v>50</v>
      </c>
      <c r="H22" t="s">
        <v>54</v>
      </c>
      <c r="I22" t="s">
        <v>52</v>
      </c>
      <c r="J22">
        <f>VLOOKUP(B22,自助退!B:F,5,FALSE)</f>
        <v>967</v>
      </c>
      <c r="K22" s="40" t="str">
        <f t="shared" si="0"/>
        <v/>
      </c>
    </row>
    <row r="23" spans="1:11" ht="14.25">
      <c r="A23" s="60">
        <v>42919.372777777775</v>
      </c>
      <c r="B23" s="15">
        <v>510562</v>
      </c>
      <c r="C23" t="s">
        <v>7091</v>
      </c>
      <c r="D23" t="s">
        <v>7092</v>
      </c>
      <c r="E23" t="s">
        <v>7093</v>
      </c>
      <c r="F23" s="15">
        <v>-100</v>
      </c>
      <c r="G23" t="s">
        <v>50</v>
      </c>
      <c r="H23" t="s">
        <v>72</v>
      </c>
      <c r="I23" t="s">
        <v>52</v>
      </c>
      <c r="J23">
        <f>VLOOKUP(B23,自助退!B:F,5,FALSE)</f>
        <v>100</v>
      </c>
      <c r="K23" s="40" t="str">
        <f t="shared" si="0"/>
        <v/>
      </c>
    </row>
    <row r="24" spans="1:11" ht="14.25">
      <c r="A24" s="60">
        <v>42919.374212962961</v>
      </c>
      <c r="B24" s="15">
        <v>510700</v>
      </c>
      <c r="C24" t="s">
        <v>7094</v>
      </c>
      <c r="D24" t="s">
        <v>7095</v>
      </c>
      <c r="E24" t="s">
        <v>7096</v>
      </c>
      <c r="F24" s="15">
        <v>-460</v>
      </c>
      <c r="G24" t="s">
        <v>50</v>
      </c>
      <c r="H24" t="s">
        <v>73</v>
      </c>
      <c r="I24" t="s">
        <v>52</v>
      </c>
      <c r="J24">
        <f>VLOOKUP(B24,自助退!B:F,5,FALSE)</f>
        <v>460</v>
      </c>
      <c r="K24" s="40" t="str">
        <f t="shared" si="0"/>
        <v/>
      </c>
    </row>
    <row r="25" spans="1:11" ht="14.25">
      <c r="A25" s="60">
        <v>42919.383344907408</v>
      </c>
      <c r="B25" s="15">
        <v>511535</v>
      </c>
      <c r="C25" t="s">
        <v>7097</v>
      </c>
      <c r="D25" t="s">
        <v>7098</v>
      </c>
      <c r="E25" t="s">
        <v>7099</v>
      </c>
      <c r="F25" s="15">
        <v>-396</v>
      </c>
      <c r="G25" t="s">
        <v>50</v>
      </c>
      <c r="H25" t="s">
        <v>66</v>
      </c>
      <c r="I25" t="s">
        <v>52</v>
      </c>
      <c r="J25">
        <f>VLOOKUP(B25,自助退!B:F,5,FALSE)</f>
        <v>396</v>
      </c>
      <c r="K25" s="40" t="str">
        <f t="shared" si="0"/>
        <v/>
      </c>
    </row>
    <row r="26" spans="1:11" ht="14.25">
      <c r="A26" s="60">
        <v>42919.391909722224</v>
      </c>
      <c r="B26" s="15">
        <v>512405</v>
      </c>
      <c r="C26" t="s">
        <v>7100</v>
      </c>
      <c r="D26" t="s">
        <v>7101</v>
      </c>
      <c r="E26" t="s">
        <v>7102</v>
      </c>
      <c r="F26" s="15">
        <v>-46</v>
      </c>
      <c r="G26" t="s">
        <v>50</v>
      </c>
      <c r="H26" t="s">
        <v>74</v>
      </c>
      <c r="I26" t="s">
        <v>52</v>
      </c>
      <c r="J26">
        <f>VLOOKUP(B26,自助退!B:F,5,FALSE)</f>
        <v>46</v>
      </c>
      <c r="K26" s="40" t="str">
        <f t="shared" si="0"/>
        <v/>
      </c>
    </row>
    <row r="27" spans="1:11" ht="14.25">
      <c r="A27" s="60">
        <v>42919.410798611112</v>
      </c>
      <c r="B27" s="15">
        <v>514309</v>
      </c>
      <c r="C27" t="s">
        <v>7103</v>
      </c>
      <c r="D27" t="s">
        <v>7104</v>
      </c>
      <c r="E27" t="s">
        <v>7105</v>
      </c>
      <c r="F27" s="15">
        <v>-1500</v>
      </c>
      <c r="G27" t="s">
        <v>50</v>
      </c>
      <c r="H27" t="s">
        <v>60</v>
      </c>
      <c r="I27" t="s">
        <v>52</v>
      </c>
      <c r="J27">
        <f>VLOOKUP(B27,自助退!B:F,5,FALSE)</f>
        <v>1500</v>
      </c>
      <c r="K27" s="40" t="str">
        <f t="shared" si="0"/>
        <v/>
      </c>
    </row>
    <row r="28" spans="1:11" ht="14.25">
      <c r="A28" s="60">
        <v>42919.413483796299</v>
      </c>
      <c r="B28" s="15">
        <v>514601</v>
      </c>
      <c r="C28" t="s">
        <v>7106</v>
      </c>
      <c r="D28" t="s">
        <v>7107</v>
      </c>
      <c r="E28" t="s">
        <v>175</v>
      </c>
      <c r="F28" s="15">
        <v>-1000</v>
      </c>
      <c r="G28" t="s">
        <v>50</v>
      </c>
      <c r="H28" t="s">
        <v>67</v>
      </c>
      <c r="I28" t="s">
        <v>52</v>
      </c>
      <c r="J28">
        <f>VLOOKUP(B28,自助退!B:F,5,FALSE)</f>
        <v>1000</v>
      </c>
      <c r="K28" s="40" t="str">
        <f t="shared" si="0"/>
        <v/>
      </c>
    </row>
    <row r="29" spans="1:11" ht="14.25">
      <c r="A29" s="60">
        <v>42919.41846064815</v>
      </c>
      <c r="B29" s="15">
        <v>515156</v>
      </c>
      <c r="C29" t="s">
        <v>7108</v>
      </c>
      <c r="D29" t="s">
        <v>7109</v>
      </c>
      <c r="E29" t="s">
        <v>7110</v>
      </c>
      <c r="F29" s="15">
        <v>-492</v>
      </c>
      <c r="G29" t="s">
        <v>50</v>
      </c>
      <c r="H29" t="s">
        <v>60</v>
      </c>
      <c r="I29" t="s">
        <v>52</v>
      </c>
      <c r="J29">
        <f>VLOOKUP(B29,自助退!B:F,5,FALSE)</f>
        <v>492</v>
      </c>
      <c r="K29" s="40" t="str">
        <f t="shared" si="0"/>
        <v/>
      </c>
    </row>
    <row r="30" spans="1:11" ht="14.25">
      <c r="A30" s="60">
        <v>42919.431238425925</v>
      </c>
      <c r="B30" s="15">
        <v>516542</v>
      </c>
      <c r="C30" t="s">
        <v>7111</v>
      </c>
      <c r="D30" t="s">
        <v>7112</v>
      </c>
      <c r="E30" t="s">
        <v>7113</v>
      </c>
      <c r="F30" s="15">
        <v>-292</v>
      </c>
      <c r="G30" t="s">
        <v>50</v>
      </c>
      <c r="H30" t="s">
        <v>80</v>
      </c>
      <c r="I30" t="s">
        <v>52</v>
      </c>
      <c r="J30">
        <f>VLOOKUP(B30,自助退!B:F,5,FALSE)</f>
        <v>292</v>
      </c>
      <c r="K30" s="40" t="str">
        <f t="shared" si="0"/>
        <v/>
      </c>
    </row>
    <row r="31" spans="1:11" ht="14.25">
      <c r="A31" s="60">
        <v>42919.436724537038</v>
      </c>
      <c r="B31" s="15">
        <v>517088</v>
      </c>
      <c r="C31" t="s">
        <v>7114</v>
      </c>
      <c r="D31" t="s">
        <v>7115</v>
      </c>
      <c r="E31" t="s">
        <v>7116</v>
      </c>
      <c r="F31" s="15">
        <v>-247</v>
      </c>
      <c r="G31" t="s">
        <v>50</v>
      </c>
      <c r="H31" t="s">
        <v>59</v>
      </c>
      <c r="I31" t="s">
        <v>52</v>
      </c>
      <c r="J31">
        <f>VLOOKUP(B31,自助退!B:F,5,FALSE)</f>
        <v>247</v>
      </c>
      <c r="K31" s="40" t="str">
        <f t="shared" si="0"/>
        <v/>
      </c>
    </row>
    <row r="32" spans="1:11" ht="14.25">
      <c r="A32" s="60">
        <v>42919.441504629627</v>
      </c>
      <c r="B32" s="15">
        <v>517511</v>
      </c>
      <c r="C32" t="s">
        <v>7117</v>
      </c>
      <c r="D32" t="s">
        <v>7118</v>
      </c>
      <c r="E32" t="s">
        <v>7119</v>
      </c>
      <c r="F32" s="15">
        <v>-20</v>
      </c>
      <c r="G32" t="s">
        <v>50</v>
      </c>
      <c r="H32" t="s">
        <v>78</v>
      </c>
      <c r="I32" t="s">
        <v>52</v>
      </c>
      <c r="J32">
        <f>VLOOKUP(B32,自助退!B:F,5,FALSE)</f>
        <v>20</v>
      </c>
      <c r="K32" s="40" t="str">
        <f t="shared" si="0"/>
        <v/>
      </c>
    </row>
    <row r="33" spans="1:11" ht="14.25">
      <c r="A33" s="60">
        <v>42919.455891203703</v>
      </c>
      <c r="B33" s="15">
        <v>518762</v>
      </c>
      <c r="C33" t="s">
        <v>7120</v>
      </c>
      <c r="D33" t="s">
        <v>7121</v>
      </c>
      <c r="E33" t="s">
        <v>7122</v>
      </c>
      <c r="F33" s="15">
        <v>-200</v>
      </c>
      <c r="G33" t="s">
        <v>50</v>
      </c>
      <c r="H33" t="s">
        <v>65</v>
      </c>
      <c r="I33" t="s">
        <v>52</v>
      </c>
      <c r="J33">
        <f>VLOOKUP(B33,自助退!B:F,5,FALSE)</f>
        <v>200</v>
      </c>
      <c r="K33" s="40" t="str">
        <f t="shared" si="0"/>
        <v/>
      </c>
    </row>
    <row r="34" spans="1:11" ht="14.25">
      <c r="A34" s="60">
        <v>42919.458680555559</v>
      </c>
      <c r="B34" s="15">
        <v>518976</v>
      </c>
      <c r="C34" t="s">
        <v>7123</v>
      </c>
      <c r="D34" t="s">
        <v>7124</v>
      </c>
      <c r="E34" t="s">
        <v>7009</v>
      </c>
      <c r="F34" s="15">
        <v>-866</v>
      </c>
      <c r="G34" t="s">
        <v>50</v>
      </c>
      <c r="H34" t="s">
        <v>67</v>
      </c>
      <c r="I34" t="s">
        <v>52</v>
      </c>
      <c r="J34">
        <f>VLOOKUP(B34,自助退!B:F,5,FALSE)</f>
        <v>866</v>
      </c>
      <c r="K34" s="40" t="str">
        <f t="shared" si="0"/>
        <v/>
      </c>
    </row>
    <row r="35" spans="1:11" ht="14.25">
      <c r="A35" s="60">
        <v>42919.459166666667</v>
      </c>
      <c r="B35" s="15">
        <v>519020</v>
      </c>
      <c r="C35" t="s">
        <v>7125</v>
      </c>
      <c r="D35" t="s">
        <v>7126</v>
      </c>
      <c r="E35" t="s">
        <v>7127</v>
      </c>
      <c r="F35" s="15">
        <v>-372</v>
      </c>
      <c r="G35" t="s">
        <v>50</v>
      </c>
      <c r="H35" t="s">
        <v>67</v>
      </c>
      <c r="I35" t="s">
        <v>52</v>
      </c>
      <c r="J35">
        <f>VLOOKUP(B35,自助退!B:F,5,FALSE)</f>
        <v>372</v>
      </c>
      <c r="K35" s="40" t="str">
        <f t="shared" si="0"/>
        <v/>
      </c>
    </row>
    <row r="36" spans="1:11" ht="14.25">
      <c r="A36" s="60">
        <v>42919.460451388892</v>
      </c>
      <c r="B36" s="15">
        <v>519125</v>
      </c>
      <c r="C36" t="s">
        <v>7128</v>
      </c>
      <c r="D36" t="s">
        <v>7129</v>
      </c>
      <c r="E36" t="s">
        <v>7001</v>
      </c>
      <c r="F36" s="15">
        <v>-4004</v>
      </c>
      <c r="G36" t="s">
        <v>50</v>
      </c>
      <c r="H36" t="s">
        <v>76</v>
      </c>
      <c r="I36" t="s">
        <v>52</v>
      </c>
      <c r="J36">
        <f>VLOOKUP(B36,自助退!B:F,5,FALSE)</f>
        <v>4004</v>
      </c>
      <c r="K36" s="40" t="str">
        <f t="shared" si="0"/>
        <v/>
      </c>
    </row>
    <row r="37" spans="1:11" ht="14.25">
      <c r="A37" s="60">
        <v>42919.471655092595</v>
      </c>
      <c r="B37" s="15">
        <v>520009</v>
      </c>
      <c r="C37" t="s">
        <v>7130</v>
      </c>
      <c r="D37" t="s">
        <v>7131</v>
      </c>
      <c r="E37" t="s">
        <v>7132</v>
      </c>
      <c r="F37" s="15">
        <v>-100</v>
      </c>
      <c r="G37" t="s">
        <v>50</v>
      </c>
      <c r="H37" t="s">
        <v>72</v>
      </c>
      <c r="I37" t="s">
        <v>52</v>
      </c>
      <c r="J37">
        <f>VLOOKUP(B37,自助退!B:F,5,FALSE)</f>
        <v>100</v>
      </c>
      <c r="K37" s="40" t="str">
        <f t="shared" si="0"/>
        <v/>
      </c>
    </row>
    <row r="38" spans="1:11" ht="14.25">
      <c r="A38" s="60">
        <v>42919.472442129627</v>
      </c>
      <c r="B38" s="15">
        <v>520066</v>
      </c>
      <c r="C38" t="s">
        <v>7133</v>
      </c>
      <c r="D38" t="s">
        <v>7134</v>
      </c>
      <c r="E38" t="s">
        <v>7135</v>
      </c>
      <c r="F38" s="15">
        <v>-230</v>
      </c>
      <c r="G38" t="s">
        <v>50</v>
      </c>
      <c r="H38" t="s">
        <v>83</v>
      </c>
      <c r="I38" t="s">
        <v>52</v>
      </c>
      <c r="J38">
        <f>VLOOKUP(B38,自助退!B:F,5,FALSE)</f>
        <v>230</v>
      </c>
      <c r="K38" s="40" t="str">
        <f t="shared" si="0"/>
        <v/>
      </c>
    </row>
    <row r="39" spans="1:11" ht="14.25">
      <c r="A39" s="60">
        <v>42919.472997685189</v>
      </c>
      <c r="B39" s="15">
        <v>520108</v>
      </c>
      <c r="C39" t="s">
        <v>7136</v>
      </c>
      <c r="D39" t="s">
        <v>7137</v>
      </c>
      <c r="E39" t="s">
        <v>6942</v>
      </c>
      <c r="F39" s="15">
        <v>-322</v>
      </c>
      <c r="G39" t="s">
        <v>50</v>
      </c>
      <c r="H39" t="s">
        <v>72</v>
      </c>
      <c r="I39" t="s">
        <v>52</v>
      </c>
      <c r="J39">
        <f>VLOOKUP(B39,自助退!B:F,5,FALSE)</f>
        <v>322</v>
      </c>
      <c r="K39" s="40" t="str">
        <f t="shared" si="0"/>
        <v/>
      </c>
    </row>
    <row r="40" spans="1:11" ht="14.25">
      <c r="A40" s="60">
        <v>42919.48196759259</v>
      </c>
      <c r="B40" s="15">
        <v>520771</v>
      </c>
      <c r="C40" t="s">
        <v>7138</v>
      </c>
      <c r="D40" t="s">
        <v>7139</v>
      </c>
      <c r="E40" t="s">
        <v>6996</v>
      </c>
      <c r="F40" s="15">
        <v>-98</v>
      </c>
      <c r="G40" t="s">
        <v>50</v>
      </c>
      <c r="H40" t="s">
        <v>60</v>
      </c>
      <c r="I40" t="s">
        <v>52</v>
      </c>
      <c r="J40">
        <f>VLOOKUP(B40,自助退!B:F,5,FALSE)</f>
        <v>98</v>
      </c>
      <c r="K40" s="40" t="str">
        <f t="shared" si="0"/>
        <v/>
      </c>
    </row>
    <row r="41" spans="1:11" ht="14.25">
      <c r="A41" s="60">
        <v>42919.482025462959</v>
      </c>
      <c r="B41" s="15">
        <v>520777</v>
      </c>
      <c r="C41" t="s">
        <v>7140</v>
      </c>
      <c r="D41" t="s">
        <v>7141</v>
      </c>
      <c r="E41" t="s">
        <v>7142</v>
      </c>
      <c r="F41" s="15">
        <v>-765</v>
      </c>
      <c r="G41" t="s">
        <v>50</v>
      </c>
      <c r="H41" t="s">
        <v>7143</v>
      </c>
      <c r="I41" t="s">
        <v>52</v>
      </c>
      <c r="J41">
        <f>VLOOKUP(B41,自助退!B:F,5,FALSE)</f>
        <v>765</v>
      </c>
      <c r="K41" s="40" t="str">
        <f t="shared" si="0"/>
        <v/>
      </c>
    </row>
    <row r="42" spans="1:11" ht="14.25">
      <c r="A42" s="60">
        <v>42919.483576388891</v>
      </c>
      <c r="B42" s="15">
        <v>520874</v>
      </c>
      <c r="C42" t="s">
        <v>7144</v>
      </c>
      <c r="D42" t="s">
        <v>7145</v>
      </c>
      <c r="E42" t="s">
        <v>7146</v>
      </c>
      <c r="F42" s="15">
        <v>-480</v>
      </c>
      <c r="G42" t="s">
        <v>50</v>
      </c>
      <c r="H42" t="s">
        <v>53</v>
      </c>
      <c r="I42" t="s">
        <v>52</v>
      </c>
      <c r="J42">
        <f>VLOOKUP(B42,自助退!B:F,5,FALSE)</f>
        <v>480</v>
      </c>
      <c r="K42" s="40" t="str">
        <f t="shared" si="0"/>
        <v/>
      </c>
    </row>
    <row r="43" spans="1:11" ht="14.25">
      <c r="A43" s="60">
        <v>42919.487002314818</v>
      </c>
      <c r="B43" s="15">
        <v>521032</v>
      </c>
      <c r="C43" t="s">
        <v>7147</v>
      </c>
      <c r="D43" t="s">
        <v>7148</v>
      </c>
      <c r="E43" t="s">
        <v>7149</v>
      </c>
      <c r="F43" s="15">
        <v>-426</v>
      </c>
      <c r="G43" t="s">
        <v>50</v>
      </c>
      <c r="H43" t="s">
        <v>60</v>
      </c>
      <c r="I43" t="s">
        <v>52</v>
      </c>
      <c r="J43">
        <f>VLOOKUP(B43,自助退!B:F,5,FALSE)</f>
        <v>426</v>
      </c>
      <c r="K43" s="40" t="str">
        <f t="shared" si="0"/>
        <v/>
      </c>
    </row>
    <row r="44" spans="1:11" ht="14.25">
      <c r="A44" s="60">
        <v>42919.490347222221</v>
      </c>
      <c r="B44" s="15">
        <v>521208</v>
      </c>
      <c r="C44" t="s">
        <v>7150</v>
      </c>
      <c r="D44" t="s">
        <v>7151</v>
      </c>
      <c r="E44" t="s">
        <v>7152</v>
      </c>
      <c r="F44" s="15">
        <v>-185</v>
      </c>
      <c r="G44" t="s">
        <v>50</v>
      </c>
      <c r="H44" t="s">
        <v>76</v>
      </c>
      <c r="I44" t="s">
        <v>52</v>
      </c>
      <c r="J44">
        <f>VLOOKUP(B44,自助退!B:F,5,FALSE)</f>
        <v>185</v>
      </c>
      <c r="K44" s="40" t="str">
        <f t="shared" si="0"/>
        <v/>
      </c>
    </row>
    <row r="45" spans="1:11" ht="14.25">
      <c r="A45" s="60">
        <v>42919.490543981483</v>
      </c>
      <c r="B45" s="15">
        <v>521214</v>
      </c>
      <c r="C45" t="s">
        <v>7153</v>
      </c>
      <c r="D45" t="s">
        <v>7154</v>
      </c>
      <c r="E45" t="s">
        <v>7155</v>
      </c>
      <c r="F45" s="15">
        <v>-34</v>
      </c>
      <c r="G45" t="s">
        <v>50</v>
      </c>
      <c r="H45" t="s">
        <v>70</v>
      </c>
      <c r="I45" t="s">
        <v>52</v>
      </c>
      <c r="J45">
        <f>VLOOKUP(B45,自助退!B:F,5,FALSE)</f>
        <v>34</v>
      </c>
      <c r="K45" s="40" t="str">
        <f t="shared" si="0"/>
        <v/>
      </c>
    </row>
    <row r="46" spans="1:11" ht="14.25">
      <c r="A46" s="60">
        <v>42919.492476851854</v>
      </c>
      <c r="B46" s="15">
        <v>521305</v>
      </c>
      <c r="C46" t="s">
        <v>7156</v>
      </c>
      <c r="D46" t="s">
        <v>7157</v>
      </c>
      <c r="E46" t="s">
        <v>7158</v>
      </c>
      <c r="F46" s="15">
        <v>-239</v>
      </c>
      <c r="G46" t="s">
        <v>50</v>
      </c>
      <c r="H46" t="s">
        <v>76</v>
      </c>
      <c r="I46" t="s">
        <v>52</v>
      </c>
      <c r="J46">
        <f>VLOOKUP(B46,自助退!B:F,5,FALSE)</f>
        <v>239</v>
      </c>
      <c r="K46" s="40" t="str">
        <f t="shared" si="0"/>
        <v/>
      </c>
    </row>
    <row r="47" spans="1:11" ht="14.25">
      <c r="A47" s="60">
        <v>42919.493090277778</v>
      </c>
      <c r="B47" s="15">
        <v>521331</v>
      </c>
      <c r="C47" t="s">
        <v>7159</v>
      </c>
      <c r="D47" t="s">
        <v>7160</v>
      </c>
      <c r="E47" t="s">
        <v>6957</v>
      </c>
      <c r="F47" s="15">
        <v>-533</v>
      </c>
      <c r="G47" t="s">
        <v>50</v>
      </c>
      <c r="H47" t="s">
        <v>61</v>
      </c>
      <c r="I47" t="s">
        <v>52</v>
      </c>
      <c r="J47">
        <f>VLOOKUP(B47,自助退!B:F,5,FALSE)</f>
        <v>533</v>
      </c>
      <c r="K47" s="40" t="str">
        <f t="shared" si="0"/>
        <v/>
      </c>
    </row>
    <row r="48" spans="1:11" ht="14.25">
      <c r="A48" s="60">
        <v>42919.493807870371</v>
      </c>
      <c r="B48" s="15">
        <v>521366</v>
      </c>
      <c r="C48" t="s">
        <v>7161</v>
      </c>
      <c r="D48" t="s">
        <v>7162</v>
      </c>
      <c r="E48" t="s">
        <v>6975</v>
      </c>
      <c r="F48" s="15">
        <v>-172</v>
      </c>
      <c r="G48" t="s">
        <v>50</v>
      </c>
      <c r="H48" t="s">
        <v>65</v>
      </c>
      <c r="I48" t="s">
        <v>52</v>
      </c>
      <c r="J48">
        <f>VLOOKUP(B48,自助退!B:F,5,FALSE)</f>
        <v>172</v>
      </c>
      <c r="K48" s="40" t="str">
        <f t="shared" si="0"/>
        <v/>
      </c>
    </row>
    <row r="49" spans="1:11" ht="14.25">
      <c r="A49" s="60">
        <v>42919.502743055556</v>
      </c>
      <c r="B49" s="15">
        <v>521709</v>
      </c>
      <c r="C49" t="s">
        <v>7163</v>
      </c>
      <c r="D49" t="s">
        <v>7164</v>
      </c>
      <c r="E49" t="s">
        <v>7165</v>
      </c>
      <c r="F49" s="15">
        <v>-445</v>
      </c>
      <c r="G49" t="s">
        <v>50</v>
      </c>
      <c r="H49" t="s">
        <v>74</v>
      </c>
      <c r="I49" t="s">
        <v>52</v>
      </c>
      <c r="J49">
        <f>VLOOKUP(B49,自助退!B:F,5,FALSE)</f>
        <v>445</v>
      </c>
      <c r="K49" s="40" t="str">
        <f t="shared" si="0"/>
        <v/>
      </c>
    </row>
    <row r="50" spans="1:11" ht="14.25">
      <c r="A50" s="60">
        <v>42919.520636574074</v>
      </c>
      <c r="B50" s="15">
        <v>522063</v>
      </c>
      <c r="C50" t="s">
        <v>7166</v>
      </c>
      <c r="D50" t="s">
        <v>7167</v>
      </c>
      <c r="E50" t="s">
        <v>7168</v>
      </c>
      <c r="F50" s="15">
        <v>-59</v>
      </c>
      <c r="G50" t="s">
        <v>50</v>
      </c>
      <c r="H50" t="s">
        <v>73</v>
      </c>
      <c r="I50" t="s">
        <v>52</v>
      </c>
      <c r="J50">
        <f>VLOOKUP(B50,自助退!B:F,5,FALSE)</f>
        <v>59</v>
      </c>
      <c r="K50" s="40" t="str">
        <f t="shared" si="0"/>
        <v/>
      </c>
    </row>
    <row r="51" spans="1:11" ht="14.25">
      <c r="A51" s="60">
        <v>42919.522569444445</v>
      </c>
      <c r="B51" s="15">
        <v>522082</v>
      </c>
      <c r="C51" t="s">
        <v>7169</v>
      </c>
      <c r="D51" t="s">
        <v>7170</v>
      </c>
      <c r="E51" t="s">
        <v>7171</v>
      </c>
      <c r="F51" s="15">
        <v>-248</v>
      </c>
      <c r="G51" t="s">
        <v>50</v>
      </c>
      <c r="H51" t="s">
        <v>72</v>
      </c>
      <c r="I51" t="s">
        <v>52</v>
      </c>
      <c r="J51">
        <f>VLOOKUP(B51,自助退!B:F,5,FALSE)</f>
        <v>248</v>
      </c>
      <c r="K51" s="40" t="str">
        <f t="shared" si="0"/>
        <v/>
      </c>
    </row>
    <row r="52" spans="1:11" ht="14.25">
      <c r="A52" s="60">
        <v>42919.53564814815</v>
      </c>
      <c r="B52" s="15">
        <v>522217</v>
      </c>
      <c r="C52" t="s">
        <v>7172</v>
      </c>
      <c r="D52" t="s">
        <v>7173</v>
      </c>
      <c r="E52" t="s">
        <v>7174</v>
      </c>
      <c r="F52" s="15">
        <v>-4211</v>
      </c>
      <c r="G52" t="s">
        <v>50</v>
      </c>
      <c r="H52" t="s">
        <v>68</v>
      </c>
      <c r="I52" t="s">
        <v>52</v>
      </c>
      <c r="J52">
        <f>VLOOKUP(B52,自助退!B:F,5,FALSE)</f>
        <v>4211</v>
      </c>
      <c r="K52" s="40" t="str">
        <f t="shared" si="0"/>
        <v/>
      </c>
    </row>
    <row r="53" spans="1:11" ht="14.25">
      <c r="A53" s="60">
        <v>42919.550659722219</v>
      </c>
      <c r="B53" s="15">
        <v>522314</v>
      </c>
      <c r="C53" t="s">
        <v>7175</v>
      </c>
      <c r="D53" t="s">
        <v>7176</v>
      </c>
      <c r="E53" t="s">
        <v>7177</v>
      </c>
      <c r="F53" s="15">
        <v>-300</v>
      </c>
      <c r="G53" t="s">
        <v>50</v>
      </c>
      <c r="H53" t="s">
        <v>72</v>
      </c>
      <c r="I53" t="s">
        <v>52</v>
      </c>
      <c r="J53">
        <f>VLOOKUP(B53,自助退!B:F,5,FALSE)</f>
        <v>300</v>
      </c>
      <c r="K53" s="40" t="str">
        <f t="shared" si="0"/>
        <v/>
      </c>
    </row>
    <row r="54" spans="1:11" ht="14.25">
      <c r="A54" s="60">
        <v>42919.55777777778</v>
      </c>
      <c r="B54" s="15">
        <v>522389</v>
      </c>
      <c r="C54" t="s">
        <v>7178</v>
      </c>
      <c r="D54" t="s">
        <v>7179</v>
      </c>
      <c r="E54" t="s">
        <v>7180</v>
      </c>
      <c r="F54" s="15">
        <v>-5000</v>
      </c>
      <c r="G54" t="s">
        <v>50</v>
      </c>
      <c r="H54" t="s">
        <v>60</v>
      </c>
      <c r="I54" t="s">
        <v>52</v>
      </c>
      <c r="J54">
        <f>VLOOKUP(B54,自助退!B:F,5,FALSE)</f>
        <v>5000</v>
      </c>
      <c r="K54" s="40" t="str">
        <f t="shared" si="0"/>
        <v/>
      </c>
    </row>
    <row r="55" spans="1:11" ht="14.25">
      <c r="A55" s="60">
        <v>42919.567210648151</v>
      </c>
      <c r="B55" s="15">
        <v>522522</v>
      </c>
      <c r="C55" t="s">
        <v>7181</v>
      </c>
      <c r="D55" t="s">
        <v>7182</v>
      </c>
      <c r="E55" t="s">
        <v>7183</v>
      </c>
      <c r="F55" s="15">
        <v>-100</v>
      </c>
      <c r="G55" t="s">
        <v>50</v>
      </c>
      <c r="H55" t="s">
        <v>65</v>
      </c>
      <c r="I55" t="s">
        <v>52</v>
      </c>
      <c r="J55">
        <f>VLOOKUP(B55,自助退!B:F,5,FALSE)</f>
        <v>100</v>
      </c>
      <c r="K55" s="40" t="str">
        <f t="shared" si="0"/>
        <v/>
      </c>
    </row>
    <row r="56" spans="1:11" ht="14.25">
      <c r="A56" s="60">
        <v>42919.588159722225</v>
      </c>
      <c r="B56" s="15">
        <v>523126</v>
      </c>
      <c r="C56" t="s">
        <v>7184</v>
      </c>
      <c r="D56" t="s">
        <v>7185</v>
      </c>
      <c r="E56" t="s">
        <v>7186</v>
      </c>
      <c r="F56" s="15">
        <v>-2237</v>
      </c>
      <c r="G56" t="s">
        <v>50</v>
      </c>
      <c r="H56" t="s">
        <v>57</v>
      </c>
      <c r="I56" t="s">
        <v>52</v>
      </c>
      <c r="J56">
        <f>VLOOKUP(B56,自助退!B:F,5,FALSE)</f>
        <v>2237</v>
      </c>
      <c r="K56" s="40" t="str">
        <f t="shared" si="0"/>
        <v/>
      </c>
    </row>
    <row r="57" spans="1:11" ht="14.25">
      <c r="A57" s="60">
        <v>42919.593969907408</v>
      </c>
      <c r="B57" s="15">
        <v>523469</v>
      </c>
      <c r="C57" t="s">
        <v>7187</v>
      </c>
      <c r="D57" t="s">
        <v>7188</v>
      </c>
      <c r="E57" t="s">
        <v>7189</v>
      </c>
      <c r="F57" s="15">
        <v>-1051</v>
      </c>
      <c r="G57" t="s">
        <v>50</v>
      </c>
      <c r="H57" t="s">
        <v>7143</v>
      </c>
      <c r="I57" t="s">
        <v>52</v>
      </c>
      <c r="J57">
        <f>VLOOKUP(B57,自助退!B:F,5,FALSE)</f>
        <v>1051</v>
      </c>
      <c r="K57" s="40" t="str">
        <f t="shared" si="0"/>
        <v/>
      </c>
    </row>
    <row r="58" spans="1:11" ht="14.25">
      <c r="A58" s="60">
        <v>42919.605740740742</v>
      </c>
      <c r="B58" s="15">
        <v>524243</v>
      </c>
      <c r="C58" t="s">
        <v>7190</v>
      </c>
      <c r="D58" t="s">
        <v>7191</v>
      </c>
      <c r="E58" t="s">
        <v>7192</v>
      </c>
      <c r="F58" s="15">
        <v>-492</v>
      </c>
      <c r="G58" t="s">
        <v>50</v>
      </c>
      <c r="H58" t="s">
        <v>97</v>
      </c>
      <c r="I58" t="s">
        <v>52</v>
      </c>
      <c r="J58">
        <f>VLOOKUP(B58,自助退!B:F,5,FALSE)</f>
        <v>492</v>
      </c>
      <c r="K58" s="40" t="str">
        <f t="shared" si="0"/>
        <v/>
      </c>
    </row>
    <row r="59" spans="1:11" ht="14.25">
      <c r="A59" s="60">
        <v>42919.61210648148</v>
      </c>
      <c r="B59" s="15">
        <v>524735</v>
      </c>
      <c r="C59" t="s">
        <v>7193</v>
      </c>
      <c r="D59" t="s">
        <v>7194</v>
      </c>
      <c r="E59" t="s">
        <v>7195</v>
      </c>
      <c r="F59" s="15">
        <v>-863</v>
      </c>
      <c r="G59" t="s">
        <v>50</v>
      </c>
      <c r="H59" t="s">
        <v>53</v>
      </c>
      <c r="I59" t="s">
        <v>52</v>
      </c>
      <c r="J59">
        <f>VLOOKUP(B59,自助退!B:F,5,FALSE)</f>
        <v>863</v>
      </c>
      <c r="K59" s="40" t="str">
        <f t="shared" si="0"/>
        <v/>
      </c>
    </row>
    <row r="60" spans="1:11" ht="14.25">
      <c r="A60" s="60">
        <v>42919.623425925929</v>
      </c>
      <c r="B60" s="15">
        <v>525692</v>
      </c>
      <c r="C60" t="s">
        <v>7196</v>
      </c>
      <c r="D60" t="s">
        <v>7197</v>
      </c>
      <c r="E60" t="s">
        <v>7198</v>
      </c>
      <c r="F60" s="15">
        <v>-1147</v>
      </c>
      <c r="G60" t="s">
        <v>50</v>
      </c>
      <c r="H60" t="s">
        <v>74</v>
      </c>
      <c r="I60" t="s">
        <v>52</v>
      </c>
      <c r="J60">
        <f>VLOOKUP(B60,自助退!B:F,5,FALSE)</f>
        <v>1147</v>
      </c>
      <c r="K60" s="40" t="str">
        <f t="shared" si="0"/>
        <v/>
      </c>
    </row>
    <row r="61" spans="1:11" ht="14.25">
      <c r="A61" s="60">
        <v>42919.624328703707</v>
      </c>
      <c r="B61" s="15">
        <v>525753</v>
      </c>
      <c r="C61" t="s">
        <v>7199</v>
      </c>
      <c r="D61" t="s">
        <v>7200</v>
      </c>
      <c r="E61" t="s">
        <v>7005</v>
      </c>
      <c r="F61" s="15">
        <v>-271</v>
      </c>
      <c r="G61" t="s">
        <v>50</v>
      </c>
      <c r="H61" t="s">
        <v>67</v>
      </c>
      <c r="I61" t="s">
        <v>52</v>
      </c>
      <c r="J61">
        <f>VLOOKUP(B61,自助退!B:F,5,FALSE)</f>
        <v>271</v>
      </c>
      <c r="K61" s="40" t="str">
        <f t="shared" si="0"/>
        <v/>
      </c>
    </row>
    <row r="62" spans="1:11" ht="14.25">
      <c r="A62" s="60">
        <v>42919.637106481481</v>
      </c>
      <c r="B62" s="15">
        <v>526727</v>
      </c>
      <c r="C62" t="s">
        <v>7201</v>
      </c>
      <c r="D62" t="s">
        <v>7202</v>
      </c>
      <c r="E62" t="s">
        <v>7203</v>
      </c>
      <c r="F62" s="15">
        <v>-200</v>
      </c>
      <c r="G62" t="s">
        <v>50</v>
      </c>
      <c r="H62" t="s">
        <v>82</v>
      </c>
      <c r="I62" t="s">
        <v>52</v>
      </c>
      <c r="J62">
        <f>VLOOKUP(B62,自助退!B:F,5,FALSE)</f>
        <v>200</v>
      </c>
      <c r="K62" s="40" t="str">
        <f t="shared" si="0"/>
        <v/>
      </c>
    </row>
    <row r="63" spans="1:11" ht="14.25">
      <c r="A63" s="60">
        <v>42919.640057870369</v>
      </c>
      <c r="B63" s="15">
        <v>526917</v>
      </c>
      <c r="C63" t="s">
        <v>7204</v>
      </c>
      <c r="D63" t="s">
        <v>7205</v>
      </c>
      <c r="E63" t="s">
        <v>6984</v>
      </c>
      <c r="F63" s="15">
        <v>-68</v>
      </c>
      <c r="G63" t="s">
        <v>50</v>
      </c>
      <c r="H63" t="s">
        <v>7143</v>
      </c>
      <c r="I63" t="s">
        <v>52</v>
      </c>
      <c r="J63">
        <f>VLOOKUP(B63,自助退!B:F,5,FALSE)</f>
        <v>68</v>
      </c>
      <c r="K63" s="40" t="str">
        <f t="shared" si="0"/>
        <v/>
      </c>
    </row>
    <row r="64" spans="1:11" ht="14.25">
      <c r="A64" s="60">
        <v>42919.640960648147</v>
      </c>
      <c r="B64" s="15">
        <v>526989</v>
      </c>
      <c r="C64" t="s">
        <v>7206</v>
      </c>
      <c r="D64" t="s">
        <v>7205</v>
      </c>
      <c r="E64" t="s">
        <v>6984</v>
      </c>
      <c r="F64" s="15">
        <v>-10</v>
      </c>
      <c r="G64" t="s">
        <v>50</v>
      </c>
      <c r="H64" t="s">
        <v>7143</v>
      </c>
      <c r="I64" t="s">
        <v>52</v>
      </c>
      <c r="J64">
        <f>VLOOKUP(B64,自助退!B:F,5,FALSE)</f>
        <v>10</v>
      </c>
      <c r="K64" s="40" t="str">
        <f t="shared" si="0"/>
        <v/>
      </c>
    </row>
    <row r="65" spans="1:11" ht="14.25">
      <c r="A65" s="60">
        <v>42919.641030092593</v>
      </c>
      <c r="B65" s="15">
        <v>526992</v>
      </c>
      <c r="C65" t="s">
        <v>7207</v>
      </c>
      <c r="D65" t="s">
        <v>7208</v>
      </c>
      <c r="E65" t="s">
        <v>7209</v>
      </c>
      <c r="F65" s="15">
        <v>-100</v>
      </c>
      <c r="G65" t="s">
        <v>50</v>
      </c>
      <c r="H65" t="s">
        <v>57</v>
      </c>
      <c r="I65" t="s">
        <v>52</v>
      </c>
      <c r="J65">
        <f>VLOOKUP(B65,自助退!B:F,5,FALSE)</f>
        <v>100</v>
      </c>
      <c r="K65" s="40" t="str">
        <f t="shared" si="0"/>
        <v/>
      </c>
    </row>
    <row r="66" spans="1:11" ht="14.25">
      <c r="A66" s="60">
        <v>42919.641203703701</v>
      </c>
      <c r="B66" s="15">
        <v>527001</v>
      </c>
      <c r="C66" t="s">
        <v>7210</v>
      </c>
      <c r="D66" t="s">
        <v>7208</v>
      </c>
      <c r="E66" t="s">
        <v>7209</v>
      </c>
      <c r="F66" s="15">
        <v>-500</v>
      </c>
      <c r="G66" t="s">
        <v>50</v>
      </c>
      <c r="H66" t="s">
        <v>57</v>
      </c>
      <c r="I66" t="s">
        <v>52</v>
      </c>
      <c r="J66">
        <f>VLOOKUP(B66,自助退!B:F,5,FALSE)</f>
        <v>500</v>
      </c>
      <c r="K66" s="40" t="str">
        <f t="shared" si="0"/>
        <v/>
      </c>
    </row>
    <row r="67" spans="1:11" ht="14.25">
      <c r="A67" s="60">
        <v>42919.643333333333</v>
      </c>
      <c r="B67" s="15">
        <v>527124</v>
      </c>
      <c r="C67" t="s">
        <v>7211</v>
      </c>
      <c r="D67" t="s">
        <v>7205</v>
      </c>
      <c r="E67" t="s">
        <v>6984</v>
      </c>
      <c r="F67" s="15">
        <v>-603</v>
      </c>
      <c r="G67" t="s">
        <v>50</v>
      </c>
      <c r="H67" t="s">
        <v>66</v>
      </c>
      <c r="I67" t="s">
        <v>52</v>
      </c>
      <c r="J67">
        <f>VLOOKUP(B67,自助退!B:F,5,FALSE)</f>
        <v>603</v>
      </c>
      <c r="K67" s="40" t="str">
        <f t="shared" ref="K67:K130" si="1">IF(J67=F67*-1,"",1)</f>
        <v/>
      </c>
    </row>
    <row r="68" spans="1:11" ht="14.25">
      <c r="A68" s="60">
        <v>42919.648090277777</v>
      </c>
      <c r="B68" s="15">
        <v>527520</v>
      </c>
      <c r="C68" t="s">
        <v>7212</v>
      </c>
      <c r="D68" t="s">
        <v>7213</v>
      </c>
      <c r="E68" t="s">
        <v>7214</v>
      </c>
      <c r="F68" s="15">
        <v>-142</v>
      </c>
      <c r="G68" t="s">
        <v>50</v>
      </c>
      <c r="H68" t="s">
        <v>63</v>
      </c>
      <c r="I68" t="s">
        <v>52</v>
      </c>
      <c r="J68">
        <f>VLOOKUP(B68,自助退!B:F,5,FALSE)</f>
        <v>142</v>
      </c>
      <c r="K68" s="40" t="str">
        <f t="shared" si="1"/>
        <v/>
      </c>
    </row>
    <row r="69" spans="1:11" ht="14.25">
      <c r="A69" s="60">
        <v>42919.656493055554</v>
      </c>
      <c r="B69" s="15">
        <v>528133</v>
      </c>
      <c r="C69" t="s">
        <v>7215</v>
      </c>
      <c r="D69" t="s">
        <v>7216</v>
      </c>
      <c r="E69" t="s">
        <v>6967</v>
      </c>
      <c r="F69" s="15">
        <v>-60</v>
      </c>
      <c r="G69" t="s">
        <v>50</v>
      </c>
      <c r="H69" t="s">
        <v>74</v>
      </c>
      <c r="I69" t="s">
        <v>52</v>
      </c>
      <c r="J69">
        <f>VLOOKUP(B69,自助退!B:F,5,FALSE)</f>
        <v>60</v>
      </c>
      <c r="K69" s="40" t="str">
        <f t="shared" si="1"/>
        <v/>
      </c>
    </row>
    <row r="70" spans="1:11" ht="14.25">
      <c r="A70" s="60">
        <v>42919.658032407409</v>
      </c>
      <c r="B70" s="15">
        <v>528221</v>
      </c>
      <c r="D70" t="s">
        <v>7217</v>
      </c>
      <c r="E70" t="s">
        <v>6971</v>
      </c>
      <c r="F70" s="15">
        <v>-1000</v>
      </c>
      <c r="G70" t="s">
        <v>50</v>
      </c>
      <c r="H70" t="s">
        <v>82</v>
      </c>
      <c r="I70" t="s">
        <v>85</v>
      </c>
      <c r="J70">
        <f>VLOOKUP(B70,自助退!B:F,5,FALSE)</f>
        <v>1000</v>
      </c>
      <c r="K70" s="40" t="str">
        <f t="shared" si="1"/>
        <v/>
      </c>
    </row>
    <row r="71" spans="1:11" ht="14.25">
      <c r="A71" s="60">
        <v>42919.658738425926</v>
      </c>
      <c r="B71" s="15">
        <v>528254</v>
      </c>
      <c r="C71" t="s">
        <v>7218</v>
      </c>
      <c r="D71" t="s">
        <v>7219</v>
      </c>
      <c r="E71" t="s">
        <v>7220</v>
      </c>
      <c r="F71" s="15">
        <v>-900</v>
      </c>
      <c r="G71" t="s">
        <v>50</v>
      </c>
      <c r="H71" t="s">
        <v>158</v>
      </c>
      <c r="I71" t="s">
        <v>52</v>
      </c>
      <c r="J71">
        <f>VLOOKUP(B71,自助退!B:F,5,FALSE)</f>
        <v>900</v>
      </c>
      <c r="K71" s="40" t="str">
        <f t="shared" si="1"/>
        <v/>
      </c>
    </row>
    <row r="72" spans="1:11" ht="14.25">
      <c r="A72" s="60">
        <v>42919.661377314813</v>
      </c>
      <c r="B72" s="15">
        <v>528433</v>
      </c>
      <c r="C72" t="s">
        <v>7221</v>
      </c>
      <c r="D72" t="s">
        <v>7222</v>
      </c>
      <c r="E72" t="s">
        <v>7223</v>
      </c>
      <c r="F72" s="15">
        <v>-1000</v>
      </c>
      <c r="G72" t="s">
        <v>50</v>
      </c>
      <c r="H72" t="s">
        <v>72</v>
      </c>
      <c r="I72" t="s">
        <v>52</v>
      </c>
      <c r="J72">
        <f>VLOOKUP(B72,自助退!B:F,5,FALSE)</f>
        <v>1000</v>
      </c>
      <c r="K72" s="40" t="str">
        <f t="shared" si="1"/>
        <v/>
      </c>
    </row>
    <row r="73" spans="1:11" ht="14.25">
      <c r="A73" s="60">
        <v>42919.664629629631</v>
      </c>
      <c r="B73" s="15">
        <v>528614</v>
      </c>
      <c r="C73" t="s">
        <v>7224</v>
      </c>
      <c r="D73" t="s">
        <v>7225</v>
      </c>
      <c r="E73" t="s">
        <v>7226</v>
      </c>
      <c r="F73" s="15">
        <v>-30</v>
      </c>
      <c r="G73" t="s">
        <v>50</v>
      </c>
      <c r="H73" t="s">
        <v>69</v>
      </c>
      <c r="I73" t="s">
        <v>52</v>
      </c>
      <c r="J73">
        <f>VLOOKUP(B73,自助退!B:F,5,FALSE)</f>
        <v>30</v>
      </c>
      <c r="K73" s="40" t="str">
        <f t="shared" si="1"/>
        <v/>
      </c>
    </row>
    <row r="74" spans="1:11" ht="14.25">
      <c r="A74" s="60">
        <v>42919.667372685188</v>
      </c>
      <c r="B74" s="15">
        <v>528777</v>
      </c>
      <c r="C74" t="s">
        <v>7227</v>
      </c>
      <c r="D74" t="s">
        <v>7228</v>
      </c>
      <c r="E74" t="s">
        <v>7229</v>
      </c>
      <c r="F74" s="15">
        <v>-500</v>
      </c>
      <c r="G74" t="s">
        <v>50</v>
      </c>
      <c r="H74" t="s">
        <v>71</v>
      </c>
      <c r="I74" t="s">
        <v>52</v>
      </c>
      <c r="J74">
        <f>VLOOKUP(B74,自助退!B:F,5,FALSE)</f>
        <v>500</v>
      </c>
      <c r="K74" s="40" t="str">
        <f t="shared" si="1"/>
        <v/>
      </c>
    </row>
    <row r="75" spans="1:11" ht="14.25">
      <c r="A75" s="60">
        <v>42919.671400462961</v>
      </c>
      <c r="B75" s="15">
        <v>528980</v>
      </c>
      <c r="C75" t="s">
        <v>7230</v>
      </c>
      <c r="D75" t="s">
        <v>7231</v>
      </c>
      <c r="E75" t="s">
        <v>7232</v>
      </c>
      <c r="F75" s="15">
        <v>-1764</v>
      </c>
      <c r="G75" t="s">
        <v>50</v>
      </c>
      <c r="H75" t="s">
        <v>80</v>
      </c>
      <c r="I75" t="s">
        <v>52</v>
      </c>
      <c r="J75">
        <f>VLOOKUP(B75,自助退!B:F,5,FALSE)</f>
        <v>1764</v>
      </c>
      <c r="K75" s="40" t="str">
        <f t="shared" si="1"/>
        <v/>
      </c>
    </row>
    <row r="76" spans="1:11" ht="14.25">
      <c r="A76" s="60">
        <v>42919.681388888886</v>
      </c>
      <c r="B76" s="15">
        <v>529483</v>
      </c>
      <c r="C76" t="s">
        <v>7233</v>
      </c>
      <c r="D76" t="s">
        <v>7234</v>
      </c>
      <c r="E76" t="s">
        <v>7235</v>
      </c>
      <c r="F76" s="15">
        <v>-816</v>
      </c>
      <c r="G76" t="s">
        <v>50</v>
      </c>
      <c r="H76" t="s">
        <v>80</v>
      </c>
      <c r="I76" t="s">
        <v>52</v>
      </c>
      <c r="J76">
        <f>VLOOKUP(B76,自助退!B:F,5,FALSE)</f>
        <v>816</v>
      </c>
      <c r="K76" s="40" t="str">
        <f t="shared" si="1"/>
        <v/>
      </c>
    </row>
    <row r="77" spans="1:11" ht="14.25">
      <c r="A77" s="60">
        <v>42919.682615740741</v>
      </c>
      <c r="B77" s="15">
        <v>529543</v>
      </c>
      <c r="C77" t="s">
        <v>7236</v>
      </c>
      <c r="D77" t="s">
        <v>7237</v>
      </c>
      <c r="E77" t="s">
        <v>7238</v>
      </c>
      <c r="F77" s="15">
        <v>-53</v>
      </c>
      <c r="G77" t="s">
        <v>50</v>
      </c>
      <c r="H77" t="s">
        <v>63</v>
      </c>
      <c r="I77" t="s">
        <v>52</v>
      </c>
      <c r="J77">
        <f>VLOOKUP(B77,自助退!B:F,5,FALSE)</f>
        <v>53</v>
      </c>
      <c r="K77" s="40" t="str">
        <f t="shared" si="1"/>
        <v/>
      </c>
    </row>
    <row r="78" spans="1:11" ht="14.25">
      <c r="A78" s="60">
        <v>42919.686319444445</v>
      </c>
      <c r="B78" s="15">
        <v>529720</v>
      </c>
      <c r="C78" t="s">
        <v>7239</v>
      </c>
      <c r="D78" t="s">
        <v>7240</v>
      </c>
      <c r="E78" t="s">
        <v>7241</v>
      </c>
      <c r="F78" s="15">
        <v>-360</v>
      </c>
      <c r="G78" t="s">
        <v>50</v>
      </c>
      <c r="H78" t="s">
        <v>65</v>
      </c>
      <c r="I78" t="s">
        <v>52</v>
      </c>
      <c r="J78">
        <f>VLOOKUP(B78,自助退!B:F,5,FALSE)</f>
        <v>360</v>
      </c>
      <c r="K78" s="40" t="str">
        <f t="shared" si="1"/>
        <v/>
      </c>
    </row>
    <row r="79" spans="1:11" ht="14.25">
      <c r="A79" s="60">
        <v>42919.686782407407</v>
      </c>
      <c r="B79" s="15">
        <v>529760</v>
      </c>
      <c r="C79" t="s">
        <v>7242</v>
      </c>
      <c r="D79" t="s">
        <v>7243</v>
      </c>
      <c r="E79" t="s">
        <v>7244</v>
      </c>
      <c r="F79" s="15">
        <v>-248</v>
      </c>
      <c r="G79" t="s">
        <v>50</v>
      </c>
      <c r="H79" t="s">
        <v>61</v>
      </c>
      <c r="I79" t="s">
        <v>52</v>
      </c>
      <c r="J79">
        <f>VLOOKUP(B79,自助退!B:F,5,FALSE)</f>
        <v>248</v>
      </c>
      <c r="K79" s="40" t="str">
        <f t="shared" si="1"/>
        <v/>
      </c>
    </row>
    <row r="80" spans="1:11" ht="14.25">
      <c r="A80" s="60">
        <v>42919.694166666668</v>
      </c>
      <c r="B80" s="15">
        <v>530130</v>
      </c>
      <c r="C80" t="s">
        <v>7245</v>
      </c>
      <c r="D80" t="s">
        <v>7246</v>
      </c>
      <c r="E80" t="s">
        <v>7247</v>
      </c>
      <c r="F80" s="15">
        <v>-670</v>
      </c>
      <c r="G80" t="s">
        <v>50</v>
      </c>
      <c r="H80" t="s">
        <v>72</v>
      </c>
      <c r="I80" t="s">
        <v>52</v>
      </c>
      <c r="J80">
        <f>VLOOKUP(B80,自助退!B:F,5,FALSE)</f>
        <v>670</v>
      </c>
      <c r="K80" s="40" t="str">
        <f t="shared" si="1"/>
        <v/>
      </c>
    </row>
    <row r="81" spans="1:11" ht="14.25">
      <c r="A81" s="60">
        <v>42919.699571759258</v>
      </c>
      <c r="B81" s="15">
        <v>530367</v>
      </c>
      <c r="C81" t="s">
        <v>7248</v>
      </c>
      <c r="D81" t="s">
        <v>7249</v>
      </c>
      <c r="E81" t="s">
        <v>7250</v>
      </c>
      <c r="F81" s="15">
        <v>-237</v>
      </c>
      <c r="G81" t="s">
        <v>50</v>
      </c>
      <c r="H81" t="s">
        <v>76</v>
      </c>
      <c r="I81" t="s">
        <v>52</v>
      </c>
      <c r="J81">
        <f>VLOOKUP(B81,自助退!B:F,5,FALSE)</f>
        <v>237</v>
      </c>
      <c r="K81" s="40" t="str">
        <f t="shared" si="1"/>
        <v/>
      </c>
    </row>
    <row r="82" spans="1:11" ht="14.25">
      <c r="A82" s="60">
        <v>42919.70758101852</v>
      </c>
      <c r="B82" s="15">
        <v>530718</v>
      </c>
      <c r="C82" t="s">
        <v>7251</v>
      </c>
      <c r="D82" t="s">
        <v>7252</v>
      </c>
      <c r="E82" t="s">
        <v>7253</v>
      </c>
      <c r="F82" s="15">
        <v>-196</v>
      </c>
      <c r="G82" t="s">
        <v>50</v>
      </c>
      <c r="H82" t="s">
        <v>97</v>
      </c>
      <c r="I82" t="s">
        <v>52</v>
      </c>
      <c r="J82">
        <f>VLOOKUP(B82,自助退!B:F,5,FALSE)</f>
        <v>196</v>
      </c>
      <c r="K82" s="40" t="str">
        <f t="shared" si="1"/>
        <v/>
      </c>
    </row>
    <row r="83" spans="1:11" ht="14.25">
      <c r="A83" s="60">
        <v>42919.708194444444</v>
      </c>
      <c r="B83" s="15">
        <v>530741</v>
      </c>
      <c r="C83" t="s">
        <v>7254</v>
      </c>
      <c r="D83" t="s">
        <v>176</v>
      </c>
      <c r="E83" t="s">
        <v>177</v>
      </c>
      <c r="F83" s="15">
        <v>-1205</v>
      </c>
      <c r="G83" t="s">
        <v>50</v>
      </c>
      <c r="H83" t="s">
        <v>67</v>
      </c>
      <c r="I83" t="s">
        <v>52</v>
      </c>
      <c r="J83">
        <f>VLOOKUP(B83,自助退!B:F,5,FALSE)</f>
        <v>1205</v>
      </c>
      <c r="K83" s="40" t="str">
        <f t="shared" si="1"/>
        <v/>
      </c>
    </row>
    <row r="84" spans="1:11" ht="14.25">
      <c r="A84" s="60">
        <v>42919.722094907411</v>
      </c>
      <c r="B84" s="15">
        <v>531160</v>
      </c>
      <c r="C84" t="s">
        <v>7255</v>
      </c>
      <c r="D84" t="s">
        <v>7256</v>
      </c>
      <c r="E84" t="s">
        <v>7257</v>
      </c>
      <c r="F84" s="15">
        <v>-1000</v>
      </c>
      <c r="G84" t="s">
        <v>50</v>
      </c>
      <c r="H84" t="s">
        <v>57</v>
      </c>
      <c r="I84" t="s">
        <v>52</v>
      </c>
      <c r="J84">
        <f>VLOOKUP(B84,自助退!B:F,5,FALSE)</f>
        <v>1000</v>
      </c>
      <c r="K84" s="40" t="str">
        <f t="shared" si="1"/>
        <v/>
      </c>
    </row>
    <row r="85" spans="1:11" ht="14.25">
      <c r="A85" s="60">
        <v>42919.726550925923</v>
      </c>
      <c r="B85" s="15">
        <v>531301</v>
      </c>
      <c r="C85" t="s">
        <v>7258</v>
      </c>
      <c r="D85" t="s">
        <v>7259</v>
      </c>
      <c r="E85" t="s">
        <v>7260</v>
      </c>
      <c r="F85" s="15">
        <v>-66</v>
      </c>
      <c r="G85" t="s">
        <v>50</v>
      </c>
      <c r="H85" t="s">
        <v>77</v>
      </c>
      <c r="I85" t="s">
        <v>52</v>
      </c>
      <c r="J85">
        <f>VLOOKUP(B85,自助退!B:F,5,FALSE)</f>
        <v>66</v>
      </c>
      <c r="K85" s="40" t="str">
        <f t="shared" si="1"/>
        <v/>
      </c>
    </row>
    <row r="86" spans="1:11" ht="14.25">
      <c r="A86" s="60">
        <v>42919.730046296296</v>
      </c>
      <c r="B86" s="15">
        <v>531392</v>
      </c>
      <c r="C86" t="s">
        <v>7261</v>
      </c>
      <c r="D86" t="s">
        <v>7262</v>
      </c>
      <c r="E86" t="s">
        <v>7263</v>
      </c>
      <c r="F86" s="15">
        <v>-712</v>
      </c>
      <c r="G86" t="s">
        <v>50</v>
      </c>
      <c r="H86" t="s">
        <v>63</v>
      </c>
      <c r="I86" t="s">
        <v>52</v>
      </c>
      <c r="J86">
        <f>VLOOKUP(B86,自助退!B:F,5,FALSE)</f>
        <v>712</v>
      </c>
      <c r="K86" s="40" t="str">
        <f t="shared" si="1"/>
        <v/>
      </c>
    </row>
    <row r="87" spans="1:11" ht="14.25">
      <c r="A87" s="60">
        <v>42919.749178240738</v>
      </c>
      <c r="B87" s="15">
        <v>531687</v>
      </c>
      <c r="C87" t="s">
        <v>7264</v>
      </c>
      <c r="D87" t="s">
        <v>7265</v>
      </c>
      <c r="E87" t="s">
        <v>7266</v>
      </c>
      <c r="F87" s="15">
        <v>-829</v>
      </c>
      <c r="G87" t="s">
        <v>50</v>
      </c>
      <c r="H87" t="s">
        <v>73</v>
      </c>
      <c r="I87" t="s">
        <v>52</v>
      </c>
      <c r="J87">
        <f>VLOOKUP(B87,自助退!B:F,5,FALSE)</f>
        <v>829</v>
      </c>
      <c r="K87" s="40" t="str">
        <f t="shared" si="1"/>
        <v/>
      </c>
    </row>
    <row r="88" spans="1:11" ht="14.25">
      <c r="A88" s="60">
        <v>42919.760891203703</v>
      </c>
      <c r="B88" s="15">
        <v>531757</v>
      </c>
      <c r="C88" t="s">
        <v>7267</v>
      </c>
      <c r="D88" t="s">
        <v>7268</v>
      </c>
      <c r="E88" t="s">
        <v>7269</v>
      </c>
      <c r="F88" s="15">
        <v>-1458</v>
      </c>
      <c r="G88" t="s">
        <v>50</v>
      </c>
      <c r="H88" t="s">
        <v>63</v>
      </c>
      <c r="I88" t="s">
        <v>52</v>
      </c>
      <c r="J88">
        <f>VLOOKUP(B88,自助退!B:F,5,FALSE)</f>
        <v>1458</v>
      </c>
      <c r="K88" s="40" t="str">
        <f t="shared" si="1"/>
        <v/>
      </c>
    </row>
    <row r="89" spans="1:11" ht="14.25">
      <c r="A89" s="60">
        <v>42920.338125000002</v>
      </c>
      <c r="B89" s="15">
        <v>533337</v>
      </c>
      <c r="C89" t="s">
        <v>7270</v>
      </c>
      <c r="D89" t="s">
        <v>7271</v>
      </c>
      <c r="E89" t="s">
        <v>7272</v>
      </c>
      <c r="F89" s="15">
        <v>-494</v>
      </c>
      <c r="G89" t="s">
        <v>50</v>
      </c>
      <c r="H89" t="s">
        <v>64</v>
      </c>
      <c r="I89" t="s">
        <v>52</v>
      </c>
      <c r="J89">
        <f>VLOOKUP(B89,自助退!B:F,5,FALSE)</f>
        <v>494</v>
      </c>
      <c r="K89" s="40" t="str">
        <f t="shared" si="1"/>
        <v/>
      </c>
    </row>
    <row r="90" spans="1:11" ht="14.25">
      <c r="A90" s="60">
        <v>42920.356759259259</v>
      </c>
      <c r="B90" s="15">
        <v>534754</v>
      </c>
      <c r="C90" t="s">
        <v>7273</v>
      </c>
      <c r="D90" t="s">
        <v>7274</v>
      </c>
      <c r="E90" t="s">
        <v>7275</v>
      </c>
      <c r="F90" s="15">
        <v>-196</v>
      </c>
      <c r="G90" t="s">
        <v>50</v>
      </c>
      <c r="H90" t="s">
        <v>84</v>
      </c>
      <c r="I90" t="s">
        <v>52</v>
      </c>
      <c r="J90">
        <f>VLOOKUP(B90,自助退!B:F,5,FALSE)</f>
        <v>196</v>
      </c>
      <c r="K90" s="40" t="str">
        <f t="shared" si="1"/>
        <v/>
      </c>
    </row>
    <row r="91" spans="1:11" ht="14.25">
      <c r="A91" s="60">
        <v>42920.376793981479</v>
      </c>
      <c r="B91" s="15">
        <v>536760</v>
      </c>
      <c r="C91" t="s">
        <v>7276</v>
      </c>
      <c r="D91" t="s">
        <v>7277</v>
      </c>
      <c r="E91" t="s">
        <v>6932</v>
      </c>
      <c r="F91" s="15">
        <v>-131</v>
      </c>
      <c r="G91" t="s">
        <v>50</v>
      </c>
      <c r="H91" t="s">
        <v>59</v>
      </c>
      <c r="I91" t="s">
        <v>52</v>
      </c>
      <c r="J91">
        <f>VLOOKUP(B91,自助退!B:F,5,FALSE)</f>
        <v>131</v>
      </c>
      <c r="K91" s="40" t="str">
        <f t="shared" si="1"/>
        <v/>
      </c>
    </row>
    <row r="92" spans="1:11" ht="14.25">
      <c r="A92" s="60">
        <v>42920.380104166667</v>
      </c>
      <c r="B92" s="15">
        <v>537093</v>
      </c>
      <c r="C92" t="s">
        <v>7278</v>
      </c>
      <c r="D92" t="s">
        <v>7279</v>
      </c>
      <c r="E92" t="s">
        <v>6953</v>
      </c>
      <c r="F92" s="15">
        <v>-1038</v>
      </c>
      <c r="G92" t="s">
        <v>50</v>
      </c>
      <c r="H92" t="s">
        <v>74</v>
      </c>
      <c r="I92" t="s">
        <v>52</v>
      </c>
      <c r="J92">
        <f>VLOOKUP(B92,自助退!B:F,5,FALSE)</f>
        <v>1038</v>
      </c>
      <c r="K92" s="40" t="str">
        <f t="shared" si="1"/>
        <v/>
      </c>
    </row>
    <row r="93" spans="1:11" ht="14.25">
      <c r="A93" s="60">
        <v>42920.387962962966</v>
      </c>
      <c r="B93" s="15">
        <v>537848</v>
      </c>
      <c r="C93" t="s">
        <v>7280</v>
      </c>
      <c r="D93" t="s">
        <v>7281</v>
      </c>
      <c r="E93" t="s">
        <v>7282</v>
      </c>
      <c r="F93" s="15">
        <v>-2138</v>
      </c>
      <c r="G93" t="s">
        <v>50</v>
      </c>
      <c r="H93" t="s">
        <v>76</v>
      </c>
      <c r="I93" t="s">
        <v>52</v>
      </c>
      <c r="J93">
        <f>VLOOKUP(B93,自助退!B:F,5,FALSE)</f>
        <v>2138</v>
      </c>
      <c r="K93" s="40" t="str">
        <f t="shared" si="1"/>
        <v/>
      </c>
    </row>
    <row r="94" spans="1:11" ht="14.25">
      <c r="A94" s="60">
        <v>42920.393703703703</v>
      </c>
      <c r="B94" s="15">
        <v>538410</v>
      </c>
      <c r="C94" t="s">
        <v>7283</v>
      </c>
      <c r="D94" t="s">
        <v>7284</v>
      </c>
      <c r="E94" t="s">
        <v>7285</v>
      </c>
      <c r="F94" s="15">
        <v>-500</v>
      </c>
      <c r="G94" t="s">
        <v>50</v>
      </c>
      <c r="H94" t="s">
        <v>159</v>
      </c>
      <c r="I94" t="s">
        <v>52</v>
      </c>
      <c r="J94">
        <f>VLOOKUP(B94,自助退!B:F,5,FALSE)</f>
        <v>500</v>
      </c>
      <c r="K94" s="40" t="str">
        <f t="shared" si="1"/>
        <v/>
      </c>
    </row>
    <row r="95" spans="1:11" ht="14.25">
      <c r="A95" s="60">
        <v>42920.400810185187</v>
      </c>
      <c r="B95" s="15">
        <v>539102</v>
      </c>
      <c r="C95" t="s">
        <v>7286</v>
      </c>
      <c r="D95" t="s">
        <v>7287</v>
      </c>
      <c r="E95" t="s">
        <v>7288</v>
      </c>
      <c r="F95" s="15">
        <v>-198</v>
      </c>
      <c r="G95" t="s">
        <v>50</v>
      </c>
      <c r="H95" t="s">
        <v>56</v>
      </c>
      <c r="I95" t="s">
        <v>52</v>
      </c>
      <c r="J95">
        <f>VLOOKUP(B95,自助退!B:F,5,FALSE)</f>
        <v>198</v>
      </c>
      <c r="K95" s="40" t="str">
        <f t="shared" si="1"/>
        <v/>
      </c>
    </row>
    <row r="96" spans="1:11" ht="14.25">
      <c r="A96" s="60">
        <v>42920.401608796295</v>
      </c>
      <c r="B96" s="15">
        <v>539189</v>
      </c>
      <c r="C96" t="s">
        <v>7289</v>
      </c>
      <c r="D96" t="s">
        <v>7290</v>
      </c>
      <c r="E96" t="s">
        <v>7291</v>
      </c>
      <c r="F96" s="15">
        <v>-200</v>
      </c>
      <c r="G96" t="s">
        <v>50</v>
      </c>
      <c r="H96" t="s">
        <v>64</v>
      </c>
      <c r="I96" t="s">
        <v>52</v>
      </c>
      <c r="J96">
        <f>VLOOKUP(B96,自助退!B:F,5,FALSE)</f>
        <v>200</v>
      </c>
      <c r="K96" s="40" t="str">
        <f t="shared" si="1"/>
        <v/>
      </c>
    </row>
    <row r="97" spans="1:11" ht="14.25">
      <c r="A97" s="60">
        <v>42920.403124999997</v>
      </c>
      <c r="B97" s="15">
        <v>539305</v>
      </c>
      <c r="C97" t="s">
        <v>7292</v>
      </c>
      <c r="D97" t="s">
        <v>7293</v>
      </c>
      <c r="E97" t="s">
        <v>7294</v>
      </c>
      <c r="F97" s="15">
        <v>-500</v>
      </c>
      <c r="G97" t="s">
        <v>50</v>
      </c>
      <c r="H97" t="s">
        <v>65</v>
      </c>
      <c r="I97" t="s">
        <v>52</v>
      </c>
      <c r="J97">
        <f>VLOOKUP(B97,自助退!B:F,5,FALSE)</f>
        <v>500</v>
      </c>
      <c r="K97" s="40" t="str">
        <f t="shared" si="1"/>
        <v/>
      </c>
    </row>
    <row r="98" spans="1:11" ht="14.25">
      <c r="A98" s="60">
        <v>42920.415983796294</v>
      </c>
      <c r="B98" s="15">
        <v>540521</v>
      </c>
      <c r="C98" t="s">
        <v>7295</v>
      </c>
      <c r="D98" t="s">
        <v>7296</v>
      </c>
      <c r="E98" t="s">
        <v>7297</v>
      </c>
      <c r="F98" s="15">
        <v>-399</v>
      </c>
      <c r="G98" t="s">
        <v>50</v>
      </c>
      <c r="H98" t="s">
        <v>62</v>
      </c>
      <c r="I98" t="s">
        <v>52</v>
      </c>
      <c r="J98">
        <f>VLOOKUP(B98,自助退!B:F,5,FALSE)</f>
        <v>399</v>
      </c>
      <c r="K98" s="40" t="str">
        <f t="shared" si="1"/>
        <v/>
      </c>
    </row>
    <row r="99" spans="1:11" ht="14.25">
      <c r="A99" s="60">
        <v>42920.423935185187</v>
      </c>
      <c r="B99" s="15">
        <v>541193</v>
      </c>
      <c r="C99" t="s">
        <v>7298</v>
      </c>
      <c r="D99" t="s">
        <v>7299</v>
      </c>
      <c r="E99" t="s">
        <v>7300</v>
      </c>
      <c r="F99" s="15">
        <v>-923</v>
      </c>
      <c r="G99" t="s">
        <v>50</v>
      </c>
      <c r="H99" t="s">
        <v>72</v>
      </c>
      <c r="I99" t="s">
        <v>52</v>
      </c>
      <c r="J99">
        <f>VLOOKUP(B99,自助退!B:F,5,FALSE)</f>
        <v>923</v>
      </c>
      <c r="K99" s="40" t="str">
        <f t="shared" si="1"/>
        <v/>
      </c>
    </row>
    <row r="100" spans="1:11" ht="14.25">
      <c r="A100" s="60">
        <v>42920.431400462963</v>
      </c>
      <c r="B100" s="15">
        <v>541802</v>
      </c>
      <c r="C100" t="s">
        <v>7301</v>
      </c>
      <c r="D100" t="s">
        <v>7302</v>
      </c>
      <c r="E100" t="s">
        <v>178</v>
      </c>
      <c r="F100" s="15">
        <v>-1900</v>
      </c>
      <c r="G100" t="s">
        <v>50</v>
      </c>
      <c r="H100" t="s">
        <v>66</v>
      </c>
      <c r="I100" t="s">
        <v>52</v>
      </c>
      <c r="J100">
        <f>VLOOKUP(B100,自助退!B:F,5,FALSE)</f>
        <v>1900</v>
      </c>
      <c r="K100" s="40" t="str">
        <f t="shared" si="1"/>
        <v/>
      </c>
    </row>
    <row r="101" spans="1:11" ht="14.25">
      <c r="A101" s="60">
        <v>42920.435219907406</v>
      </c>
      <c r="B101" s="15">
        <v>542108</v>
      </c>
      <c r="C101" t="s">
        <v>7303</v>
      </c>
      <c r="D101" t="s">
        <v>7304</v>
      </c>
      <c r="E101" t="s">
        <v>6949</v>
      </c>
      <c r="F101" s="15">
        <v>-238</v>
      </c>
      <c r="G101" t="s">
        <v>50</v>
      </c>
      <c r="H101" t="s">
        <v>78</v>
      </c>
      <c r="I101" t="s">
        <v>52</v>
      </c>
      <c r="J101">
        <f>VLOOKUP(B101,自助退!B:F,5,FALSE)</f>
        <v>238</v>
      </c>
      <c r="K101" s="40" t="str">
        <f t="shared" si="1"/>
        <v/>
      </c>
    </row>
    <row r="102" spans="1:11" ht="14.25">
      <c r="A102" s="60">
        <v>42920.439826388887</v>
      </c>
      <c r="B102" s="15">
        <v>542480</v>
      </c>
      <c r="C102" t="s">
        <v>7305</v>
      </c>
      <c r="D102" t="s">
        <v>7306</v>
      </c>
      <c r="E102" t="s">
        <v>7307</v>
      </c>
      <c r="F102" s="15">
        <v>-401</v>
      </c>
      <c r="G102" t="s">
        <v>50</v>
      </c>
      <c r="H102" t="s">
        <v>65</v>
      </c>
      <c r="I102" t="s">
        <v>52</v>
      </c>
      <c r="J102">
        <f>VLOOKUP(B102,自助退!B:F,5,FALSE)</f>
        <v>401</v>
      </c>
      <c r="K102" s="40" t="str">
        <f t="shared" si="1"/>
        <v/>
      </c>
    </row>
    <row r="103" spans="1:11" ht="14.25">
      <c r="A103" s="60">
        <v>42920.441724537035</v>
      </c>
      <c r="B103" s="15">
        <v>542612</v>
      </c>
      <c r="C103" t="s">
        <v>7308</v>
      </c>
      <c r="D103" t="s">
        <v>7309</v>
      </c>
      <c r="E103" t="s">
        <v>7310</v>
      </c>
      <c r="F103" s="15">
        <v>-164</v>
      </c>
      <c r="G103" t="s">
        <v>50</v>
      </c>
      <c r="H103" t="s">
        <v>65</v>
      </c>
      <c r="I103" t="s">
        <v>52</v>
      </c>
      <c r="J103">
        <f>VLOOKUP(B103,自助退!B:F,5,FALSE)</f>
        <v>164</v>
      </c>
      <c r="K103" s="40" t="str">
        <f t="shared" si="1"/>
        <v/>
      </c>
    </row>
    <row r="104" spans="1:11" ht="14.25">
      <c r="A104" s="60">
        <v>42920.447245370371</v>
      </c>
      <c r="B104" s="15">
        <v>543029</v>
      </c>
      <c r="C104" t="s">
        <v>7311</v>
      </c>
      <c r="D104" t="s">
        <v>7312</v>
      </c>
      <c r="E104" t="s">
        <v>7313</v>
      </c>
      <c r="F104" s="15">
        <v>-2990</v>
      </c>
      <c r="G104" t="s">
        <v>50</v>
      </c>
      <c r="H104" t="s">
        <v>72</v>
      </c>
      <c r="I104" t="s">
        <v>52</v>
      </c>
      <c r="J104">
        <f>VLOOKUP(B104,自助退!B:F,5,FALSE)</f>
        <v>2990</v>
      </c>
      <c r="K104" s="40" t="str">
        <f t="shared" si="1"/>
        <v/>
      </c>
    </row>
    <row r="105" spans="1:11" ht="14.25">
      <c r="A105" s="60">
        <v>42920.448136574072</v>
      </c>
      <c r="B105" s="15">
        <v>543108</v>
      </c>
      <c r="C105" t="s">
        <v>7314</v>
      </c>
      <c r="D105" t="s">
        <v>7315</v>
      </c>
      <c r="E105" t="s">
        <v>7316</v>
      </c>
      <c r="F105" s="15">
        <v>-9321</v>
      </c>
      <c r="G105" t="s">
        <v>50</v>
      </c>
      <c r="H105" t="s">
        <v>76</v>
      </c>
      <c r="I105" t="s">
        <v>52</v>
      </c>
      <c r="J105">
        <f>VLOOKUP(B105,自助退!B:F,5,FALSE)</f>
        <v>9321</v>
      </c>
      <c r="K105" s="40" t="str">
        <f t="shared" si="1"/>
        <v/>
      </c>
    </row>
    <row r="106" spans="1:11" ht="14.25">
      <c r="A106" s="60">
        <v>42920.449861111112</v>
      </c>
      <c r="B106" s="15">
        <v>543220</v>
      </c>
      <c r="C106" t="s">
        <v>7317</v>
      </c>
      <c r="D106" t="s">
        <v>7318</v>
      </c>
      <c r="E106" t="s">
        <v>7319</v>
      </c>
      <c r="F106" s="15">
        <v>-262</v>
      </c>
      <c r="G106" t="s">
        <v>50</v>
      </c>
      <c r="H106" t="s">
        <v>80</v>
      </c>
      <c r="I106" t="s">
        <v>52</v>
      </c>
      <c r="J106">
        <f>VLOOKUP(B106,自助退!B:F,5,FALSE)</f>
        <v>262</v>
      </c>
      <c r="K106" s="40" t="str">
        <f t="shared" si="1"/>
        <v/>
      </c>
    </row>
    <row r="107" spans="1:11" ht="14.25">
      <c r="A107" s="60">
        <v>42920.452835648146</v>
      </c>
      <c r="B107" s="15">
        <v>543458</v>
      </c>
      <c r="C107" t="s">
        <v>7320</v>
      </c>
      <c r="D107" t="s">
        <v>7321</v>
      </c>
      <c r="E107" t="s">
        <v>7322</v>
      </c>
      <c r="F107" s="15">
        <v>-74</v>
      </c>
      <c r="G107" t="s">
        <v>50</v>
      </c>
      <c r="H107" t="s">
        <v>60</v>
      </c>
      <c r="I107" t="s">
        <v>52</v>
      </c>
      <c r="J107">
        <f>VLOOKUP(B107,自助退!B:F,5,FALSE)</f>
        <v>74</v>
      </c>
      <c r="K107" s="40" t="str">
        <f t="shared" si="1"/>
        <v/>
      </c>
    </row>
    <row r="108" spans="1:11" ht="14.25">
      <c r="A108" s="60">
        <v>42920.453773148147</v>
      </c>
      <c r="B108" s="15">
        <v>543524</v>
      </c>
      <c r="C108" t="s">
        <v>7323</v>
      </c>
      <c r="D108" t="s">
        <v>7324</v>
      </c>
      <c r="E108" t="s">
        <v>7325</v>
      </c>
      <c r="F108" s="15">
        <v>-96</v>
      </c>
      <c r="G108" t="s">
        <v>50</v>
      </c>
      <c r="H108" t="s">
        <v>68</v>
      </c>
      <c r="I108" t="s">
        <v>52</v>
      </c>
      <c r="J108">
        <f>VLOOKUP(B108,自助退!B:F,5,FALSE)</f>
        <v>96</v>
      </c>
      <c r="K108" s="40" t="str">
        <f t="shared" si="1"/>
        <v/>
      </c>
    </row>
    <row r="109" spans="1:11" ht="14.25">
      <c r="A109" s="60">
        <v>42920.454074074078</v>
      </c>
      <c r="B109" s="15">
        <v>543546</v>
      </c>
      <c r="C109" t="s">
        <v>7326</v>
      </c>
      <c r="D109" t="s">
        <v>7327</v>
      </c>
      <c r="E109" t="s">
        <v>7328</v>
      </c>
      <c r="F109" s="15">
        <v>-937</v>
      </c>
      <c r="G109" t="s">
        <v>50</v>
      </c>
      <c r="H109" t="s">
        <v>54</v>
      </c>
      <c r="I109" t="s">
        <v>52</v>
      </c>
      <c r="J109">
        <f>VLOOKUP(B109,自助退!B:F,5,FALSE)</f>
        <v>937</v>
      </c>
      <c r="K109" s="40" t="str">
        <f t="shared" si="1"/>
        <v/>
      </c>
    </row>
    <row r="110" spans="1:11" ht="14.25">
      <c r="A110" s="60">
        <v>42920.461655092593</v>
      </c>
      <c r="B110" s="15">
        <v>544039</v>
      </c>
      <c r="C110" t="s">
        <v>7329</v>
      </c>
      <c r="D110" t="s">
        <v>7330</v>
      </c>
      <c r="E110" t="s">
        <v>7331</v>
      </c>
      <c r="F110" s="15">
        <v>-162</v>
      </c>
      <c r="G110" t="s">
        <v>50</v>
      </c>
      <c r="H110" t="s">
        <v>66</v>
      </c>
      <c r="I110" t="s">
        <v>52</v>
      </c>
      <c r="J110">
        <f>VLOOKUP(B110,自助退!B:F,5,FALSE)</f>
        <v>162</v>
      </c>
      <c r="K110" s="40" t="str">
        <f t="shared" si="1"/>
        <v/>
      </c>
    </row>
    <row r="111" spans="1:11" ht="14.25">
      <c r="A111" s="60">
        <v>42920.469386574077</v>
      </c>
      <c r="B111" s="15">
        <v>544521</v>
      </c>
      <c r="C111" t="s">
        <v>7332</v>
      </c>
      <c r="D111" t="s">
        <v>7333</v>
      </c>
      <c r="E111" t="s">
        <v>7334</v>
      </c>
      <c r="F111" s="15">
        <v>-28</v>
      </c>
      <c r="G111" t="s">
        <v>50</v>
      </c>
      <c r="H111" t="s">
        <v>59</v>
      </c>
      <c r="I111" t="s">
        <v>52</v>
      </c>
      <c r="J111">
        <f>VLOOKUP(B111,自助退!B:F,5,FALSE)</f>
        <v>28</v>
      </c>
      <c r="K111" s="40" t="str">
        <f t="shared" si="1"/>
        <v/>
      </c>
    </row>
    <row r="112" spans="1:11" ht="14.25">
      <c r="A112" s="60">
        <v>42920.469456018516</v>
      </c>
      <c r="B112" s="15">
        <v>544524</v>
      </c>
      <c r="C112" t="s">
        <v>7335</v>
      </c>
      <c r="D112" t="s">
        <v>7336</v>
      </c>
      <c r="E112" t="s">
        <v>7337</v>
      </c>
      <c r="F112" s="15">
        <v>-95</v>
      </c>
      <c r="G112" t="s">
        <v>50</v>
      </c>
      <c r="H112" t="s">
        <v>58</v>
      </c>
      <c r="I112" t="s">
        <v>52</v>
      </c>
      <c r="J112">
        <f>VLOOKUP(B112,自助退!B:F,5,FALSE)</f>
        <v>95</v>
      </c>
      <c r="K112" s="40" t="str">
        <f t="shared" si="1"/>
        <v/>
      </c>
    </row>
    <row r="113" spans="1:11" ht="14.25">
      <c r="A113" s="60">
        <v>42920.471377314818</v>
      </c>
      <c r="B113" s="15">
        <v>544629</v>
      </c>
      <c r="C113" t="s">
        <v>7338</v>
      </c>
      <c r="D113" t="s">
        <v>7339</v>
      </c>
      <c r="E113" t="s">
        <v>7340</v>
      </c>
      <c r="F113" s="15">
        <v>-1100</v>
      </c>
      <c r="G113" t="s">
        <v>50</v>
      </c>
      <c r="H113" t="s">
        <v>61</v>
      </c>
      <c r="I113" t="s">
        <v>52</v>
      </c>
      <c r="J113">
        <f>VLOOKUP(B113,自助退!B:F,5,FALSE)</f>
        <v>1100</v>
      </c>
      <c r="K113" s="40" t="str">
        <f t="shared" si="1"/>
        <v/>
      </c>
    </row>
    <row r="114" spans="1:11" ht="14.25">
      <c r="A114" s="60">
        <v>42920.474270833336</v>
      </c>
      <c r="B114" s="15">
        <v>544781</v>
      </c>
      <c r="C114" t="s">
        <v>7341</v>
      </c>
      <c r="D114" t="s">
        <v>7342</v>
      </c>
      <c r="E114" t="s">
        <v>7343</v>
      </c>
      <c r="F114" s="15">
        <v>-879</v>
      </c>
      <c r="G114" t="s">
        <v>50</v>
      </c>
      <c r="H114" t="s">
        <v>80</v>
      </c>
      <c r="I114" t="s">
        <v>52</v>
      </c>
      <c r="J114">
        <f>VLOOKUP(B114,自助退!B:F,5,FALSE)</f>
        <v>879</v>
      </c>
      <c r="K114" s="40" t="str">
        <f t="shared" si="1"/>
        <v/>
      </c>
    </row>
    <row r="115" spans="1:11" ht="14.25">
      <c r="A115" s="60">
        <v>42920.474861111114</v>
      </c>
      <c r="B115" s="15">
        <v>544799</v>
      </c>
      <c r="C115" t="s">
        <v>7344</v>
      </c>
      <c r="D115" t="s">
        <v>7345</v>
      </c>
      <c r="E115" t="s">
        <v>7346</v>
      </c>
      <c r="F115" s="15">
        <v>-125</v>
      </c>
      <c r="G115" t="s">
        <v>50</v>
      </c>
      <c r="H115" t="s">
        <v>160</v>
      </c>
      <c r="I115" t="s">
        <v>52</v>
      </c>
      <c r="J115">
        <f>VLOOKUP(B115,自助退!B:F,5,FALSE)</f>
        <v>125</v>
      </c>
      <c r="K115" s="40" t="str">
        <f t="shared" si="1"/>
        <v/>
      </c>
    </row>
    <row r="116" spans="1:11" ht="14.25">
      <c r="A116" s="60">
        <v>42920.483622685184</v>
      </c>
      <c r="B116" s="15">
        <v>545240</v>
      </c>
      <c r="C116" t="s">
        <v>7347</v>
      </c>
      <c r="D116" t="s">
        <v>7348</v>
      </c>
      <c r="E116" t="s">
        <v>7349</v>
      </c>
      <c r="F116" s="15">
        <v>-362</v>
      </c>
      <c r="G116" t="s">
        <v>50</v>
      </c>
      <c r="H116" t="s">
        <v>63</v>
      </c>
      <c r="I116" t="s">
        <v>52</v>
      </c>
      <c r="J116">
        <f>VLOOKUP(B116,自助退!B:F,5,FALSE)</f>
        <v>362</v>
      </c>
      <c r="K116" s="40" t="str">
        <f t="shared" si="1"/>
        <v/>
      </c>
    </row>
    <row r="117" spans="1:11" ht="14.25">
      <c r="A117" s="60">
        <v>42920.4840625</v>
      </c>
      <c r="B117" s="15">
        <v>545261</v>
      </c>
      <c r="C117" t="s">
        <v>7350</v>
      </c>
      <c r="D117" t="s">
        <v>7351</v>
      </c>
      <c r="E117" t="s">
        <v>6938</v>
      </c>
      <c r="F117" s="15">
        <v>-120</v>
      </c>
      <c r="G117" t="s">
        <v>50</v>
      </c>
      <c r="H117" t="s">
        <v>59</v>
      </c>
      <c r="I117" t="s">
        <v>52</v>
      </c>
      <c r="J117">
        <f>VLOOKUP(B117,自助退!B:F,5,FALSE)</f>
        <v>120</v>
      </c>
      <c r="K117" s="40" t="str">
        <f t="shared" si="1"/>
        <v/>
      </c>
    </row>
    <row r="118" spans="1:11" ht="14.25">
      <c r="A118" s="60">
        <v>42920.484953703701</v>
      </c>
      <c r="B118" s="15">
        <v>545300</v>
      </c>
      <c r="C118" t="s">
        <v>7352</v>
      </c>
      <c r="D118" t="s">
        <v>7353</v>
      </c>
      <c r="E118" t="s">
        <v>6945</v>
      </c>
      <c r="F118" s="15">
        <v>-120</v>
      </c>
      <c r="G118" t="s">
        <v>50</v>
      </c>
      <c r="H118" t="s">
        <v>59</v>
      </c>
      <c r="I118" t="s">
        <v>52</v>
      </c>
      <c r="J118">
        <f>VLOOKUP(B118,自助退!B:F,5,FALSE)</f>
        <v>120</v>
      </c>
      <c r="K118" s="40" t="str">
        <f t="shared" si="1"/>
        <v/>
      </c>
    </row>
    <row r="119" spans="1:11" ht="14.25">
      <c r="A119" s="60">
        <v>42920.487442129626</v>
      </c>
      <c r="B119" s="15">
        <v>545387</v>
      </c>
      <c r="C119" t="s">
        <v>7354</v>
      </c>
      <c r="D119" t="s">
        <v>7355</v>
      </c>
      <c r="E119" t="s">
        <v>7356</v>
      </c>
      <c r="F119" s="15">
        <v>-406</v>
      </c>
      <c r="G119" t="s">
        <v>50</v>
      </c>
      <c r="H119" t="s">
        <v>59</v>
      </c>
      <c r="I119" t="s">
        <v>52</v>
      </c>
      <c r="J119">
        <f>VLOOKUP(B119,自助退!B:F,5,FALSE)</f>
        <v>406</v>
      </c>
      <c r="K119" s="40" t="str">
        <f t="shared" si="1"/>
        <v/>
      </c>
    </row>
    <row r="120" spans="1:11" ht="14.25">
      <c r="A120" s="60">
        <v>42920.498807870368</v>
      </c>
      <c r="B120" s="15">
        <v>545821</v>
      </c>
      <c r="C120" t="s">
        <v>7357</v>
      </c>
      <c r="D120" t="s">
        <v>7358</v>
      </c>
      <c r="E120" t="s">
        <v>7359</v>
      </c>
      <c r="F120" s="15">
        <v>-293</v>
      </c>
      <c r="G120" t="s">
        <v>50</v>
      </c>
      <c r="H120" t="s">
        <v>64</v>
      </c>
      <c r="I120" t="s">
        <v>52</v>
      </c>
      <c r="J120">
        <f>VLOOKUP(B120,自助退!B:F,5,FALSE)</f>
        <v>293</v>
      </c>
      <c r="K120" s="40" t="str">
        <f t="shared" si="1"/>
        <v/>
      </c>
    </row>
    <row r="121" spans="1:11" ht="14.25">
      <c r="A121" s="60">
        <v>42920.501469907409</v>
      </c>
      <c r="B121" s="15">
        <v>545923</v>
      </c>
      <c r="C121" t="s">
        <v>7360</v>
      </c>
      <c r="D121" t="s">
        <v>7361</v>
      </c>
      <c r="E121" t="s">
        <v>7362</v>
      </c>
      <c r="F121" s="15">
        <v>-873</v>
      </c>
      <c r="G121" t="s">
        <v>50</v>
      </c>
      <c r="H121" t="s">
        <v>84</v>
      </c>
      <c r="I121" t="s">
        <v>52</v>
      </c>
      <c r="J121">
        <f>VLOOKUP(B121,自助退!B:F,5,FALSE)</f>
        <v>873</v>
      </c>
      <c r="K121" s="40" t="str">
        <f t="shared" si="1"/>
        <v/>
      </c>
    </row>
    <row r="122" spans="1:11" ht="14.25">
      <c r="A122" s="60">
        <v>42920.513159722221</v>
      </c>
      <c r="B122" s="15">
        <v>546209</v>
      </c>
      <c r="C122" t="s">
        <v>7363</v>
      </c>
      <c r="D122" t="s">
        <v>7364</v>
      </c>
      <c r="E122" t="s">
        <v>7365</v>
      </c>
      <c r="F122" s="15">
        <v>-358</v>
      </c>
      <c r="G122" t="s">
        <v>50</v>
      </c>
      <c r="H122" t="s">
        <v>72</v>
      </c>
      <c r="I122" t="s">
        <v>52</v>
      </c>
      <c r="J122">
        <f>VLOOKUP(B122,自助退!B:F,5,FALSE)</f>
        <v>358</v>
      </c>
      <c r="K122" s="40" t="str">
        <f t="shared" si="1"/>
        <v/>
      </c>
    </row>
    <row r="123" spans="1:11" ht="14.25">
      <c r="A123" s="60">
        <v>42920.517141203702</v>
      </c>
      <c r="B123" s="15">
        <v>546289</v>
      </c>
      <c r="C123" t="s">
        <v>7366</v>
      </c>
      <c r="D123" t="s">
        <v>7367</v>
      </c>
      <c r="E123" t="s">
        <v>7368</v>
      </c>
      <c r="F123" s="15">
        <v>-1109</v>
      </c>
      <c r="G123" t="s">
        <v>50</v>
      </c>
      <c r="H123" t="s">
        <v>60</v>
      </c>
      <c r="I123" t="s">
        <v>52</v>
      </c>
      <c r="J123">
        <f>VLOOKUP(B123,自助退!B:F,5,FALSE)</f>
        <v>1109</v>
      </c>
      <c r="K123" s="40" t="str">
        <f t="shared" si="1"/>
        <v/>
      </c>
    </row>
    <row r="124" spans="1:11" ht="14.25">
      <c r="A124" s="60">
        <v>42920.538217592592</v>
      </c>
      <c r="B124" s="15">
        <v>546473</v>
      </c>
      <c r="C124" t="s">
        <v>7369</v>
      </c>
      <c r="D124" t="s">
        <v>7370</v>
      </c>
      <c r="E124" t="s">
        <v>6927</v>
      </c>
      <c r="F124" s="15">
        <v>-63</v>
      </c>
      <c r="G124" t="s">
        <v>50</v>
      </c>
      <c r="H124" t="s">
        <v>74</v>
      </c>
      <c r="I124" t="s">
        <v>52</v>
      </c>
      <c r="J124">
        <f>VLOOKUP(B124,自助退!B:F,5,FALSE)</f>
        <v>63</v>
      </c>
      <c r="K124" s="40" t="str">
        <f t="shared" si="1"/>
        <v/>
      </c>
    </row>
    <row r="125" spans="1:11" ht="14.25">
      <c r="A125" s="60">
        <v>42920.590173611112</v>
      </c>
      <c r="B125" s="15">
        <v>547215</v>
      </c>
      <c r="C125" t="s">
        <v>7371</v>
      </c>
      <c r="D125" t="s">
        <v>7372</v>
      </c>
      <c r="E125" t="s">
        <v>7373</v>
      </c>
      <c r="F125" s="15">
        <v>-503</v>
      </c>
      <c r="G125" t="s">
        <v>50</v>
      </c>
      <c r="H125" t="s">
        <v>79</v>
      </c>
      <c r="I125" t="s">
        <v>52</v>
      </c>
      <c r="J125">
        <f>VLOOKUP(B125,自助退!B:F,5,FALSE)</f>
        <v>503</v>
      </c>
      <c r="K125" s="40" t="str">
        <f t="shared" si="1"/>
        <v/>
      </c>
    </row>
    <row r="126" spans="1:11" ht="14.25">
      <c r="A126" s="60">
        <v>42920.597453703704</v>
      </c>
      <c r="B126" s="15">
        <v>547594</v>
      </c>
      <c r="C126" t="s">
        <v>7374</v>
      </c>
      <c r="D126" t="s">
        <v>7375</v>
      </c>
      <c r="E126" t="s">
        <v>7376</v>
      </c>
      <c r="F126" s="15">
        <v>-19</v>
      </c>
      <c r="G126" t="s">
        <v>50</v>
      </c>
      <c r="H126" t="s">
        <v>74</v>
      </c>
      <c r="I126" t="s">
        <v>52</v>
      </c>
      <c r="J126">
        <f>VLOOKUP(B126,自助退!B:F,5,FALSE)</f>
        <v>19</v>
      </c>
      <c r="K126" s="40" t="str">
        <f t="shared" si="1"/>
        <v/>
      </c>
    </row>
    <row r="127" spans="1:11" ht="14.25">
      <c r="A127" s="60">
        <v>42920.606678240743</v>
      </c>
      <c r="B127" s="15">
        <v>548144</v>
      </c>
      <c r="C127" t="s">
        <v>7377</v>
      </c>
      <c r="D127" t="s">
        <v>7378</v>
      </c>
      <c r="E127" t="s">
        <v>7379</v>
      </c>
      <c r="F127" s="15">
        <v>-1027</v>
      </c>
      <c r="G127" t="s">
        <v>50</v>
      </c>
      <c r="H127" t="s">
        <v>66</v>
      </c>
      <c r="I127" t="s">
        <v>52</v>
      </c>
      <c r="J127">
        <f>VLOOKUP(B127,自助退!B:F,5,FALSE)</f>
        <v>1027</v>
      </c>
      <c r="K127" s="40" t="str">
        <f t="shared" si="1"/>
        <v/>
      </c>
    </row>
    <row r="128" spans="1:11" ht="14.25">
      <c r="A128" s="60">
        <v>42920.607361111113</v>
      </c>
      <c r="B128" s="15">
        <v>548194</v>
      </c>
      <c r="C128" t="s">
        <v>7380</v>
      </c>
      <c r="D128" t="s">
        <v>7381</v>
      </c>
      <c r="E128" t="s">
        <v>7382</v>
      </c>
      <c r="F128" s="15">
        <v>-1013</v>
      </c>
      <c r="G128" t="s">
        <v>50</v>
      </c>
      <c r="H128" t="s">
        <v>72</v>
      </c>
      <c r="I128" t="s">
        <v>52</v>
      </c>
      <c r="J128">
        <f>VLOOKUP(B128,自助退!B:F,5,FALSE)</f>
        <v>1013</v>
      </c>
      <c r="K128" s="40" t="str">
        <f t="shared" si="1"/>
        <v/>
      </c>
    </row>
    <row r="129" spans="1:11" ht="14.25">
      <c r="A129" s="60">
        <v>42920.618958333333</v>
      </c>
      <c r="B129" s="15">
        <v>548870</v>
      </c>
      <c r="C129" t="s">
        <v>7383</v>
      </c>
      <c r="D129" t="s">
        <v>7384</v>
      </c>
      <c r="E129" t="s">
        <v>7385</v>
      </c>
      <c r="F129" s="15">
        <v>-1184</v>
      </c>
      <c r="G129" t="s">
        <v>50</v>
      </c>
      <c r="H129" t="s">
        <v>60</v>
      </c>
      <c r="I129" t="s">
        <v>52</v>
      </c>
      <c r="J129">
        <f>VLOOKUP(B129,自助退!B:F,5,FALSE)</f>
        <v>1184</v>
      </c>
      <c r="K129" s="40" t="str">
        <f t="shared" si="1"/>
        <v/>
      </c>
    </row>
    <row r="130" spans="1:11" ht="14.25">
      <c r="A130" s="60">
        <v>42920.620682870373</v>
      </c>
      <c r="B130" s="15">
        <v>548988</v>
      </c>
      <c r="C130" t="s">
        <v>7386</v>
      </c>
      <c r="D130" t="s">
        <v>7387</v>
      </c>
      <c r="E130" t="s">
        <v>7388</v>
      </c>
      <c r="F130" s="15">
        <v>-221</v>
      </c>
      <c r="G130" t="s">
        <v>50</v>
      </c>
      <c r="H130" t="s">
        <v>54</v>
      </c>
      <c r="I130" t="s">
        <v>52</v>
      </c>
      <c r="J130">
        <f>VLOOKUP(B130,自助退!B:F,5,FALSE)</f>
        <v>221</v>
      </c>
      <c r="K130" s="40" t="str">
        <f t="shared" si="1"/>
        <v/>
      </c>
    </row>
    <row r="131" spans="1:11" ht="14.25">
      <c r="A131" s="60">
        <v>42920.621724537035</v>
      </c>
      <c r="B131" s="15">
        <v>549039</v>
      </c>
      <c r="C131" t="s">
        <v>7389</v>
      </c>
      <c r="D131" t="s">
        <v>7390</v>
      </c>
      <c r="E131" t="s">
        <v>7391</v>
      </c>
      <c r="F131" s="15">
        <v>-800</v>
      </c>
      <c r="G131" t="s">
        <v>50</v>
      </c>
      <c r="H131" t="s">
        <v>60</v>
      </c>
      <c r="I131" t="s">
        <v>52</v>
      </c>
      <c r="J131">
        <f>VLOOKUP(B131,自助退!B:F,5,FALSE)</f>
        <v>800</v>
      </c>
      <c r="K131" s="40" t="str">
        <f t="shared" ref="K131:K194" si="2">IF(J131=F131*-1,"",1)</f>
        <v/>
      </c>
    </row>
    <row r="132" spans="1:11" ht="14.25">
      <c r="A132" s="60">
        <v>42920.623495370368</v>
      </c>
      <c r="B132" s="15">
        <v>549154</v>
      </c>
      <c r="C132" t="s">
        <v>7392</v>
      </c>
      <c r="D132" t="s">
        <v>7393</v>
      </c>
      <c r="E132" t="s">
        <v>7394</v>
      </c>
      <c r="F132" s="15">
        <v>-2942</v>
      </c>
      <c r="G132" t="s">
        <v>50</v>
      </c>
      <c r="H132" t="s">
        <v>68</v>
      </c>
      <c r="I132" t="s">
        <v>52</v>
      </c>
      <c r="J132">
        <f>VLOOKUP(B132,自助退!B:F,5,FALSE)</f>
        <v>2942</v>
      </c>
      <c r="K132" s="40" t="str">
        <f t="shared" si="2"/>
        <v/>
      </c>
    </row>
    <row r="133" spans="1:11" ht="14.25">
      <c r="A133" s="60">
        <v>42920.625879629632</v>
      </c>
      <c r="B133" s="15">
        <v>549354</v>
      </c>
      <c r="C133" t="s">
        <v>7395</v>
      </c>
      <c r="D133" t="s">
        <v>7396</v>
      </c>
      <c r="E133" t="s">
        <v>7397</v>
      </c>
      <c r="F133" s="15">
        <v>-1500</v>
      </c>
      <c r="G133" t="s">
        <v>50</v>
      </c>
      <c r="H133" t="s">
        <v>60</v>
      </c>
      <c r="I133" t="s">
        <v>52</v>
      </c>
      <c r="J133">
        <f>VLOOKUP(B133,自助退!B:F,5,FALSE)</f>
        <v>1500</v>
      </c>
      <c r="K133" s="40" t="str">
        <f t="shared" si="2"/>
        <v/>
      </c>
    </row>
    <row r="134" spans="1:11" ht="14.25">
      <c r="A134" s="60">
        <v>42920.63140046296</v>
      </c>
      <c r="B134" s="15">
        <v>549721</v>
      </c>
      <c r="C134" t="s">
        <v>7398</v>
      </c>
      <c r="D134" t="s">
        <v>7399</v>
      </c>
      <c r="E134" t="s">
        <v>7400</v>
      </c>
      <c r="F134" s="15">
        <v>-13</v>
      </c>
      <c r="G134" t="s">
        <v>50</v>
      </c>
      <c r="H134" t="s">
        <v>63</v>
      </c>
      <c r="I134" t="s">
        <v>52</v>
      </c>
      <c r="J134">
        <f>VLOOKUP(B134,自助退!B:F,5,FALSE)</f>
        <v>13</v>
      </c>
      <c r="K134" s="40" t="str">
        <f t="shared" si="2"/>
        <v/>
      </c>
    </row>
    <row r="135" spans="1:11" ht="14.25">
      <c r="A135" s="60">
        <v>42920.633333333331</v>
      </c>
      <c r="B135" s="15">
        <v>549838</v>
      </c>
      <c r="C135" t="s">
        <v>7401</v>
      </c>
      <c r="D135" t="s">
        <v>7402</v>
      </c>
      <c r="E135" t="s">
        <v>7403</v>
      </c>
      <c r="F135" s="15">
        <v>-1000</v>
      </c>
      <c r="G135" t="s">
        <v>50</v>
      </c>
      <c r="H135" t="s">
        <v>61</v>
      </c>
      <c r="I135" t="s">
        <v>52</v>
      </c>
      <c r="J135">
        <f>VLOOKUP(B135,自助退!B:F,5,FALSE)</f>
        <v>1000</v>
      </c>
      <c r="K135" s="40" t="str">
        <f t="shared" si="2"/>
        <v/>
      </c>
    </row>
    <row r="136" spans="1:11" ht="14.25">
      <c r="A136" s="60">
        <v>42920.634050925924</v>
      </c>
      <c r="B136" s="15">
        <v>549879</v>
      </c>
      <c r="C136" t="s">
        <v>7404</v>
      </c>
      <c r="D136" t="s">
        <v>7405</v>
      </c>
      <c r="E136" t="s">
        <v>7406</v>
      </c>
      <c r="F136" s="15">
        <v>-486</v>
      </c>
      <c r="G136" t="s">
        <v>50</v>
      </c>
      <c r="H136" t="s">
        <v>59</v>
      </c>
      <c r="I136" t="s">
        <v>52</v>
      </c>
      <c r="J136">
        <f>VLOOKUP(B136,自助退!B:F,5,FALSE)</f>
        <v>486</v>
      </c>
      <c r="K136" s="40" t="str">
        <f t="shared" si="2"/>
        <v/>
      </c>
    </row>
    <row r="137" spans="1:11" ht="14.25">
      <c r="A137" s="60">
        <v>42920.63480324074</v>
      </c>
      <c r="B137" s="15">
        <v>549923</v>
      </c>
      <c r="C137" t="s">
        <v>7407</v>
      </c>
      <c r="D137" t="s">
        <v>7408</v>
      </c>
      <c r="E137" t="s">
        <v>7409</v>
      </c>
      <c r="F137" s="15">
        <v>-164</v>
      </c>
      <c r="G137" t="s">
        <v>50</v>
      </c>
      <c r="H137" t="s">
        <v>80</v>
      </c>
      <c r="I137" t="s">
        <v>52</v>
      </c>
      <c r="J137">
        <f>VLOOKUP(B137,自助退!B:F,5,FALSE)</f>
        <v>164</v>
      </c>
      <c r="K137" s="40" t="str">
        <f t="shared" si="2"/>
        <v/>
      </c>
    </row>
    <row r="138" spans="1:11" ht="14.25">
      <c r="A138" s="60">
        <v>42920.63554398148</v>
      </c>
      <c r="B138" s="15">
        <v>549974</v>
      </c>
      <c r="C138" t="s">
        <v>7410</v>
      </c>
      <c r="D138" t="s">
        <v>7411</v>
      </c>
      <c r="E138" t="s">
        <v>7412</v>
      </c>
      <c r="F138" s="15">
        <v>-70</v>
      </c>
      <c r="G138" t="s">
        <v>50</v>
      </c>
      <c r="H138" t="s">
        <v>77</v>
      </c>
      <c r="I138" t="s">
        <v>52</v>
      </c>
      <c r="J138">
        <f>VLOOKUP(B138,自助退!B:F,5,FALSE)</f>
        <v>70</v>
      </c>
      <c r="K138" s="40" t="str">
        <f t="shared" si="2"/>
        <v/>
      </c>
    </row>
    <row r="139" spans="1:11" ht="14.25">
      <c r="A139" s="60">
        <v>42920.64435185185</v>
      </c>
      <c r="B139" s="15">
        <v>550545</v>
      </c>
      <c r="C139" t="s">
        <v>7413</v>
      </c>
      <c r="D139" t="s">
        <v>7414</v>
      </c>
      <c r="E139" t="s">
        <v>7415</v>
      </c>
      <c r="F139" s="15">
        <v>-98</v>
      </c>
      <c r="G139" t="s">
        <v>50</v>
      </c>
      <c r="H139" t="s">
        <v>7143</v>
      </c>
      <c r="I139" t="s">
        <v>52</v>
      </c>
      <c r="J139">
        <f>VLOOKUP(B139,自助退!B:F,5,FALSE)</f>
        <v>98</v>
      </c>
      <c r="K139" s="40" t="str">
        <f t="shared" si="2"/>
        <v/>
      </c>
    </row>
    <row r="140" spans="1:11" ht="14.25">
      <c r="A140" s="60">
        <v>42920.644629629627</v>
      </c>
      <c r="B140" s="15">
        <v>550564</v>
      </c>
      <c r="C140" t="s">
        <v>7416</v>
      </c>
      <c r="D140" t="s">
        <v>7417</v>
      </c>
      <c r="E140" t="s">
        <v>7418</v>
      </c>
      <c r="F140" s="15">
        <v>-1500</v>
      </c>
      <c r="G140" t="s">
        <v>50</v>
      </c>
      <c r="H140" t="s">
        <v>66</v>
      </c>
      <c r="I140" t="s">
        <v>52</v>
      </c>
      <c r="J140">
        <f>VLOOKUP(B140,自助退!B:F,5,FALSE)</f>
        <v>1500</v>
      </c>
      <c r="K140" s="40" t="str">
        <f t="shared" si="2"/>
        <v/>
      </c>
    </row>
    <row r="141" spans="1:11" ht="14.25">
      <c r="A141" s="60">
        <v>42920.647465277776</v>
      </c>
      <c r="B141" s="15">
        <v>550722</v>
      </c>
      <c r="C141" t="s">
        <v>7419</v>
      </c>
      <c r="D141" t="s">
        <v>7420</v>
      </c>
      <c r="E141" t="s">
        <v>7421</v>
      </c>
      <c r="F141" s="15">
        <v>-2379</v>
      </c>
      <c r="G141" t="s">
        <v>50</v>
      </c>
      <c r="H141" t="s">
        <v>73</v>
      </c>
      <c r="I141" t="s">
        <v>52</v>
      </c>
      <c r="J141">
        <f>VLOOKUP(B141,自助退!B:F,5,FALSE)</f>
        <v>2379</v>
      </c>
      <c r="K141" s="40" t="str">
        <f t="shared" si="2"/>
        <v/>
      </c>
    </row>
    <row r="142" spans="1:11" ht="14.25">
      <c r="A142" s="60">
        <v>42920.65289351852</v>
      </c>
      <c r="B142" s="15">
        <v>551028</v>
      </c>
      <c r="C142" t="s">
        <v>7422</v>
      </c>
      <c r="D142" t="s">
        <v>7423</v>
      </c>
      <c r="E142" t="s">
        <v>7424</v>
      </c>
      <c r="F142" s="15">
        <v>-994</v>
      </c>
      <c r="G142" t="s">
        <v>50</v>
      </c>
      <c r="H142" t="s">
        <v>65</v>
      </c>
      <c r="I142" t="s">
        <v>52</v>
      </c>
      <c r="J142">
        <f>VLOOKUP(B142,自助退!B:F,5,FALSE)</f>
        <v>994</v>
      </c>
      <c r="K142" s="40" t="str">
        <f t="shared" si="2"/>
        <v/>
      </c>
    </row>
    <row r="143" spans="1:11" ht="14.25">
      <c r="A143" s="60">
        <v>42920.660486111112</v>
      </c>
      <c r="B143" s="15">
        <v>551479</v>
      </c>
      <c r="C143" t="s">
        <v>7425</v>
      </c>
      <c r="D143" t="s">
        <v>7426</v>
      </c>
      <c r="E143" t="s">
        <v>7427</v>
      </c>
      <c r="F143" s="15">
        <v>-510</v>
      </c>
      <c r="G143" t="s">
        <v>50</v>
      </c>
      <c r="H143" t="s">
        <v>72</v>
      </c>
      <c r="I143" t="s">
        <v>52</v>
      </c>
      <c r="J143">
        <f>VLOOKUP(B143,自助退!B:F,5,FALSE)</f>
        <v>510</v>
      </c>
      <c r="K143" s="40" t="str">
        <f t="shared" si="2"/>
        <v/>
      </c>
    </row>
    <row r="144" spans="1:11" ht="14.25">
      <c r="A144" s="60">
        <v>42920.666655092595</v>
      </c>
      <c r="B144" s="15">
        <v>551820</v>
      </c>
      <c r="C144" t="s">
        <v>7428</v>
      </c>
      <c r="D144" t="s">
        <v>7429</v>
      </c>
      <c r="E144" t="s">
        <v>7430</v>
      </c>
      <c r="F144" s="15">
        <v>-612</v>
      </c>
      <c r="G144" t="s">
        <v>50</v>
      </c>
      <c r="H144" t="s">
        <v>73</v>
      </c>
      <c r="I144" t="s">
        <v>52</v>
      </c>
      <c r="J144">
        <f>VLOOKUP(B144,自助退!B:F,5,FALSE)</f>
        <v>612</v>
      </c>
      <c r="K144" s="40" t="str">
        <f t="shared" si="2"/>
        <v/>
      </c>
    </row>
    <row r="145" spans="1:11" ht="14.25">
      <c r="A145" s="60">
        <v>42920.667291666665</v>
      </c>
      <c r="B145" s="15">
        <v>551855</v>
      </c>
      <c r="C145" t="s">
        <v>7431</v>
      </c>
      <c r="D145" t="s">
        <v>7432</v>
      </c>
      <c r="E145" t="s">
        <v>7433</v>
      </c>
      <c r="F145" s="15">
        <v>-500</v>
      </c>
      <c r="G145" t="s">
        <v>50</v>
      </c>
      <c r="H145" t="s">
        <v>65</v>
      </c>
      <c r="I145" t="s">
        <v>52</v>
      </c>
      <c r="J145">
        <f>VLOOKUP(B145,自助退!B:F,5,FALSE)</f>
        <v>500</v>
      </c>
      <c r="K145" s="40" t="str">
        <f t="shared" si="2"/>
        <v/>
      </c>
    </row>
    <row r="146" spans="1:11" ht="14.25">
      <c r="A146" s="60">
        <v>42920.667349537034</v>
      </c>
      <c r="B146" s="15">
        <v>551856</v>
      </c>
      <c r="C146" t="s">
        <v>7434</v>
      </c>
      <c r="D146" t="s">
        <v>7435</v>
      </c>
      <c r="E146" t="s">
        <v>7436</v>
      </c>
      <c r="F146" s="15">
        <v>-612</v>
      </c>
      <c r="G146" t="s">
        <v>50</v>
      </c>
      <c r="H146" t="s">
        <v>62</v>
      </c>
      <c r="I146" t="s">
        <v>52</v>
      </c>
      <c r="J146">
        <f>VLOOKUP(B146,自助退!B:F,5,FALSE)</f>
        <v>612</v>
      </c>
      <c r="K146" s="40" t="str">
        <f t="shared" si="2"/>
        <v/>
      </c>
    </row>
    <row r="147" spans="1:11" ht="14.25">
      <c r="A147" s="60">
        <v>42920.670266203706</v>
      </c>
      <c r="B147" s="15">
        <v>552010</v>
      </c>
      <c r="C147" t="s">
        <v>7437</v>
      </c>
      <c r="D147" t="s">
        <v>7438</v>
      </c>
      <c r="E147" t="s">
        <v>7439</v>
      </c>
      <c r="F147" s="15">
        <v>-79</v>
      </c>
      <c r="G147" t="s">
        <v>50</v>
      </c>
      <c r="H147" t="s">
        <v>57</v>
      </c>
      <c r="I147" t="s">
        <v>52</v>
      </c>
      <c r="J147">
        <f>VLOOKUP(B147,自助退!B:F,5,FALSE)</f>
        <v>79</v>
      </c>
      <c r="K147" s="40" t="str">
        <f t="shared" si="2"/>
        <v/>
      </c>
    </row>
    <row r="148" spans="1:11" ht="14.25">
      <c r="A148" s="60">
        <v>42920.67083333333</v>
      </c>
      <c r="B148" s="15">
        <v>552037</v>
      </c>
      <c r="C148" t="s">
        <v>7440</v>
      </c>
      <c r="D148" t="s">
        <v>7441</v>
      </c>
      <c r="E148" t="s">
        <v>7442</v>
      </c>
      <c r="F148" s="15">
        <v>-42</v>
      </c>
      <c r="G148" t="s">
        <v>50</v>
      </c>
      <c r="H148" t="s">
        <v>57</v>
      </c>
      <c r="I148" t="s">
        <v>52</v>
      </c>
      <c r="J148">
        <f>VLOOKUP(B148,自助退!B:F,5,FALSE)</f>
        <v>42</v>
      </c>
      <c r="K148" s="40" t="str">
        <f t="shared" si="2"/>
        <v/>
      </c>
    </row>
    <row r="149" spans="1:11" ht="14.25">
      <c r="A149" s="60">
        <v>42920.675520833334</v>
      </c>
      <c r="B149" s="15">
        <v>552238</v>
      </c>
      <c r="C149" t="s">
        <v>7443</v>
      </c>
      <c r="D149" t="s">
        <v>7444</v>
      </c>
      <c r="E149" t="s">
        <v>7445</v>
      </c>
      <c r="F149" s="15">
        <v>-611</v>
      </c>
      <c r="G149" t="s">
        <v>50</v>
      </c>
      <c r="H149" t="s">
        <v>65</v>
      </c>
      <c r="I149" t="s">
        <v>52</v>
      </c>
      <c r="J149">
        <f>VLOOKUP(B149,自助退!B:F,5,FALSE)</f>
        <v>611</v>
      </c>
      <c r="K149" s="40" t="str">
        <f t="shared" si="2"/>
        <v/>
      </c>
    </row>
    <row r="150" spans="1:11" ht="14.25">
      <c r="A150" s="60">
        <v>42920.678564814814</v>
      </c>
      <c r="B150" s="15">
        <v>552356</v>
      </c>
      <c r="C150" t="s">
        <v>7446</v>
      </c>
      <c r="D150" t="s">
        <v>7447</v>
      </c>
      <c r="E150" t="s">
        <v>7448</v>
      </c>
      <c r="F150" s="15">
        <v>-196</v>
      </c>
      <c r="G150" t="s">
        <v>50</v>
      </c>
      <c r="H150" t="s">
        <v>64</v>
      </c>
      <c r="I150" t="s">
        <v>52</v>
      </c>
      <c r="J150">
        <f>VLOOKUP(B150,自助退!B:F,5,FALSE)</f>
        <v>196</v>
      </c>
      <c r="K150" s="40" t="str">
        <f t="shared" si="2"/>
        <v/>
      </c>
    </row>
    <row r="151" spans="1:11" ht="14.25">
      <c r="A151" s="60">
        <v>42920.680949074071</v>
      </c>
      <c r="B151" s="15">
        <v>552478</v>
      </c>
      <c r="C151" t="s">
        <v>7449</v>
      </c>
      <c r="D151" t="s">
        <v>7450</v>
      </c>
      <c r="E151" t="s">
        <v>6957</v>
      </c>
      <c r="F151" s="15">
        <v>-96</v>
      </c>
      <c r="G151" t="s">
        <v>50</v>
      </c>
      <c r="H151" t="s">
        <v>73</v>
      </c>
      <c r="I151" t="s">
        <v>52</v>
      </c>
      <c r="J151">
        <f>VLOOKUP(B151,自助退!B:F,5,FALSE)</f>
        <v>96</v>
      </c>
      <c r="K151" s="40" t="str">
        <f t="shared" si="2"/>
        <v/>
      </c>
    </row>
    <row r="152" spans="1:11" ht="14.25">
      <c r="A152" s="60">
        <v>42920.68445601852</v>
      </c>
      <c r="B152" s="15">
        <v>552627</v>
      </c>
      <c r="C152" t="s">
        <v>7451</v>
      </c>
      <c r="D152" t="s">
        <v>7452</v>
      </c>
      <c r="E152" t="s">
        <v>7453</v>
      </c>
      <c r="F152" s="15">
        <v>-194</v>
      </c>
      <c r="G152" t="s">
        <v>50</v>
      </c>
      <c r="H152" t="s">
        <v>65</v>
      </c>
      <c r="I152" t="s">
        <v>52</v>
      </c>
      <c r="J152">
        <f>VLOOKUP(B152,自助退!B:F,5,FALSE)</f>
        <v>194</v>
      </c>
      <c r="K152" s="40" t="str">
        <f t="shared" si="2"/>
        <v/>
      </c>
    </row>
    <row r="153" spans="1:11" ht="14.25">
      <c r="A153" s="60">
        <v>42920.685972222222</v>
      </c>
      <c r="B153" s="15">
        <v>552686</v>
      </c>
      <c r="C153" t="s">
        <v>7454</v>
      </c>
      <c r="D153" t="s">
        <v>7455</v>
      </c>
      <c r="E153" t="s">
        <v>7456</v>
      </c>
      <c r="F153" s="15">
        <v>-114</v>
      </c>
      <c r="G153" t="s">
        <v>50</v>
      </c>
      <c r="H153" t="s">
        <v>76</v>
      </c>
      <c r="I153" t="s">
        <v>52</v>
      </c>
      <c r="J153">
        <f>VLOOKUP(B153,自助退!B:F,5,FALSE)</f>
        <v>114</v>
      </c>
      <c r="K153" s="40" t="str">
        <f t="shared" si="2"/>
        <v/>
      </c>
    </row>
    <row r="154" spans="1:11" ht="14.25">
      <c r="A154" s="60">
        <v>42920.693287037036</v>
      </c>
      <c r="B154" s="15">
        <v>552983</v>
      </c>
      <c r="C154" t="s">
        <v>7457</v>
      </c>
      <c r="D154" t="s">
        <v>7458</v>
      </c>
      <c r="E154" t="s">
        <v>7459</v>
      </c>
      <c r="F154" s="15">
        <v>-992</v>
      </c>
      <c r="G154" t="s">
        <v>50</v>
      </c>
      <c r="H154" t="s">
        <v>74</v>
      </c>
      <c r="I154" t="s">
        <v>52</v>
      </c>
      <c r="J154">
        <f>VLOOKUP(B154,自助退!B:F,5,FALSE)</f>
        <v>992</v>
      </c>
      <c r="K154" s="40" t="str">
        <f t="shared" si="2"/>
        <v/>
      </c>
    </row>
    <row r="155" spans="1:11" ht="14.25">
      <c r="A155" s="60">
        <v>42920.701168981483</v>
      </c>
      <c r="B155" s="15">
        <v>553235</v>
      </c>
      <c r="C155" t="s">
        <v>7460</v>
      </c>
      <c r="D155" t="s">
        <v>7461</v>
      </c>
      <c r="E155" t="s">
        <v>7462</v>
      </c>
      <c r="F155" s="15">
        <v>-122</v>
      </c>
      <c r="G155" t="s">
        <v>50</v>
      </c>
      <c r="H155" t="s">
        <v>55</v>
      </c>
      <c r="I155" t="s">
        <v>52</v>
      </c>
      <c r="J155">
        <f>VLOOKUP(B155,自助退!B:F,5,FALSE)</f>
        <v>122</v>
      </c>
      <c r="K155" s="40" t="str">
        <f t="shared" si="2"/>
        <v/>
      </c>
    </row>
    <row r="156" spans="1:11" ht="14.25">
      <c r="A156" s="60">
        <v>42920.711238425924</v>
      </c>
      <c r="B156" s="15">
        <v>553604</v>
      </c>
      <c r="C156" t="s">
        <v>7463</v>
      </c>
      <c r="D156" t="s">
        <v>7464</v>
      </c>
      <c r="E156" t="s">
        <v>7465</v>
      </c>
      <c r="F156" s="15">
        <v>-284</v>
      </c>
      <c r="G156" t="s">
        <v>50</v>
      </c>
      <c r="H156" t="s">
        <v>71</v>
      </c>
      <c r="I156" t="s">
        <v>52</v>
      </c>
      <c r="J156">
        <f>VLOOKUP(B156,自助退!B:F,5,FALSE)</f>
        <v>284</v>
      </c>
      <c r="K156" s="40" t="str">
        <f t="shared" si="2"/>
        <v/>
      </c>
    </row>
    <row r="157" spans="1:11" ht="14.25">
      <c r="A157" s="60">
        <v>42920.740624999999</v>
      </c>
      <c r="B157" s="15">
        <v>554228</v>
      </c>
      <c r="C157" t="s">
        <v>7466</v>
      </c>
      <c r="D157" t="s">
        <v>7467</v>
      </c>
      <c r="E157" t="s">
        <v>6886</v>
      </c>
      <c r="F157" s="15">
        <v>-649</v>
      </c>
      <c r="G157" t="s">
        <v>50</v>
      </c>
      <c r="H157" t="s">
        <v>73</v>
      </c>
      <c r="I157" t="s">
        <v>52</v>
      </c>
      <c r="J157">
        <f>VLOOKUP(B157,自助退!B:F,5,FALSE)</f>
        <v>649</v>
      </c>
      <c r="K157" s="40" t="str">
        <f t="shared" si="2"/>
        <v/>
      </c>
    </row>
    <row r="158" spans="1:11" ht="14.25">
      <c r="A158" s="60">
        <v>42920.744722222225</v>
      </c>
      <c r="B158" s="15">
        <v>554269</v>
      </c>
      <c r="C158" t="s">
        <v>7468</v>
      </c>
      <c r="D158" t="s">
        <v>7469</v>
      </c>
      <c r="E158" t="s">
        <v>7470</v>
      </c>
      <c r="F158" s="15">
        <v>-60</v>
      </c>
      <c r="G158" t="s">
        <v>50</v>
      </c>
      <c r="H158" t="s">
        <v>68</v>
      </c>
      <c r="I158" t="s">
        <v>52</v>
      </c>
      <c r="J158">
        <f>VLOOKUP(B158,自助退!B:F,5,FALSE)</f>
        <v>60</v>
      </c>
      <c r="K158" s="40" t="str">
        <f t="shared" si="2"/>
        <v/>
      </c>
    </row>
    <row r="159" spans="1:11" ht="14.25">
      <c r="A159" s="60">
        <v>42920.763692129629</v>
      </c>
      <c r="B159" s="15">
        <v>554366</v>
      </c>
      <c r="C159" t="s">
        <v>7471</v>
      </c>
      <c r="D159" t="s">
        <v>7472</v>
      </c>
      <c r="E159" t="s">
        <v>7473</v>
      </c>
      <c r="F159" s="15">
        <v>-500</v>
      </c>
      <c r="G159" t="s">
        <v>50</v>
      </c>
      <c r="H159" t="s">
        <v>71</v>
      </c>
      <c r="I159" t="s">
        <v>52</v>
      </c>
      <c r="J159">
        <f>VLOOKUP(B159,自助退!B:F,5,FALSE)</f>
        <v>500</v>
      </c>
      <c r="K159" s="40" t="str">
        <f t="shared" si="2"/>
        <v/>
      </c>
    </row>
    <row r="160" spans="1:11" ht="14.25">
      <c r="A160" s="60">
        <v>42921.330590277779</v>
      </c>
      <c r="B160" s="15">
        <v>555615</v>
      </c>
      <c r="C160" t="s">
        <v>7474</v>
      </c>
      <c r="D160" t="s">
        <v>7475</v>
      </c>
      <c r="E160" t="s">
        <v>7476</v>
      </c>
      <c r="F160" s="15">
        <v>-50</v>
      </c>
      <c r="G160" t="s">
        <v>50</v>
      </c>
      <c r="H160" t="s">
        <v>159</v>
      </c>
      <c r="I160" t="s">
        <v>52</v>
      </c>
      <c r="J160">
        <f>VLOOKUP(B160,自助退!B:F,5,FALSE)</f>
        <v>50</v>
      </c>
      <c r="K160" s="40" t="str">
        <f t="shared" si="2"/>
        <v/>
      </c>
    </row>
    <row r="161" spans="1:11" ht="14.25">
      <c r="A161" s="60">
        <v>42921.346412037034</v>
      </c>
      <c r="B161" s="15">
        <v>556391</v>
      </c>
      <c r="C161" t="s">
        <v>7477</v>
      </c>
      <c r="D161" t="s">
        <v>7478</v>
      </c>
      <c r="E161" t="s">
        <v>6898</v>
      </c>
      <c r="F161" s="15">
        <v>-459</v>
      </c>
      <c r="G161" t="s">
        <v>50</v>
      </c>
      <c r="H161" t="s">
        <v>79</v>
      </c>
      <c r="I161" t="s">
        <v>52</v>
      </c>
      <c r="J161">
        <f>VLOOKUP(B161,自助退!B:F,5,FALSE)</f>
        <v>459</v>
      </c>
      <c r="K161" s="40" t="str">
        <f t="shared" si="2"/>
        <v/>
      </c>
    </row>
    <row r="162" spans="1:11" ht="14.25">
      <c r="A162" s="60">
        <v>42921.35229166667</v>
      </c>
      <c r="B162" s="15">
        <v>556830</v>
      </c>
      <c r="C162" t="s">
        <v>7479</v>
      </c>
      <c r="D162" t="s">
        <v>7480</v>
      </c>
      <c r="E162" t="s">
        <v>7481</v>
      </c>
      <c r="F162" s="15">
        <v>-247</v>
      </c>
      <c r="G162" t="s">
        <v>50</v>
      </c>
      <c r="H162" t="s">
        <v>80</v>
      </c>
      <c r="I162" t="s">
        <v>52</v>
      </c>
      <c r="J162">
        <f>VLOOKUP(B162,自助退!B:F,5,FALSE)</f>
        <v>247</v>
      </c>
      <c r="K162" s="40" t="str">
        <f t="shared" si="2"/>
        <v/>
      </c>
    </row>
    <row r="163" spans="1:11" ht="14.25">
      <c r="A163" s="60">
        <v>42921.362939814811</v>
      </c>
      <c r="B163" s="15">
        <v>557699</v>
      </c>
      <c r="C163" t="s">
        <v>7482</v>
      </c>
      <c r="D163" t="s">
        <v>7483</v>
      </c>
      <c r="E163" t="s">
        <v>7484</v>
      </c>
      <c r="F163" s="15">
        <v>-470</v>
      </c>
      <c r="G163" t="s">
        <v>50</v>
      </c>
      <c r="H163" t="s">
        <v>54</v>
      </c>
      <c r="I163" t="s">
        <v>52</v>
      </c>
      <c r="J163">
        <f>VLOOKUP(B163,自助退!B:F,5,FALSE)</f>
        <v>470</v>
      </c>
      <c r="K163" s="40" t="str">
        <f t="shared" si="2"/>
        <v/>
      </c>
    </row>
    <row r="164" spans="1:11" ht="14.25">
      <c r="A164" s="60">
        <v>42921.385370370372</v>
      </c>
      <c r="B164" s="15">
        <v>559606</v>
      </c>
      <c r="C164" t="s">
        <v>7485</v>
      </c>
      <c r="D164" t="s">
        <v>179</v>
      </c>
      <c r="E164" t="s">
        <v>180</v>
      </c>
      <c r="F164" s="15">
        <v>-700</v>
      </c>
      <c r="G164" t="s">
        <v>50</v>
      </c>
      <c r="H164" t="s">
        <v>59</v>
      </c>
      <c r="I164" t="s">
        <v>52</v>
      </c>
      <c r="J164">
        <f>VLOOKUP(B164,自助退!B:F,5,FALSE)</f>
        <v>700</v>
      </c>
      <c r="K164" s="40" t="str">
        <f t="shared" si="2"/>
        <v/>
      </c>
    </row>
    <row r="165" spans="1:11" ht="14.25">
      <c r="A165" s="60">
        <v>42921.386111111111</v>
      </c>
      <c r="B165" s="15">
        <v>559684</v>
      </c>
      <c r="C165" t="s">
        <v>7486</v>
      </c>
      <c r="D165" t="s">
        <v>7487</v>
      </c>
      <c r="E165" t="s">
        <v>7488</v>
      </c>
      <c r="F165" s="15">
        <v>-470</v>
      </c>
      <c r="G165" t="s">
        <v>50</v>
      </c>
      <c r="H165" t="s">
        <v>7143</v>
      </c>
      <c r="I165" t="s">
        <v>52</v>
      </c>
      <c r="J165">
        <f>VLOOKUP(B165,自助退!B:F,5,FALSE)</f>
        <v>470</v>
      </c>
      <c r="K165" s="40" t="str">
        <f t="shared" si="2"/>
        <v/>
      </c>
    </row>
    <row r="166" spans="1:11" ht="14.25">
      <c r="A166" s="60">
        <v>42921.396944444445</v>
      </c>
      <c r="B166" s="15">
        <v>560627</v>
      </c>
      <c r="C166" t="s">
        <v>7489</v>
      </c>
      <c r="D166" t="s">
        <v>7490</v>
      </c>
      <c r="E166" t="s">
        <v>7491</v>
      </c>
      <c r="F166" s="15">
        <v>-6</v>
      </c>
      <c r="G166" t="s">
        <v>50</v>
      </c>
      <c r="H166" t="s">
        <v>96</v>
      </c>
      <c r="I166" t="s">
        <v>52</v>
      </c>
      <c r="J166">
        <f>VLOOKUP(B166,自助退!B:F,5,FALSE)</f>
        <v>6</v>
      </c>
      <c r="K166" s="40" t="str">
        <f t="shared" si="2"/>
        <v/>
      </c>
    </row>
    <row r="167" spans="1:11" ht="14.25">
      <c r="A167" s="60">
        <v>42921.404652777775</v>
      </c>
      <c r="B167" s="15">
        <v>561264</v>
      </c>
      <c r="C167" t="s">
        <v>7492</v>
      </c>
      <c r="D167" t="s">
        <v>7493</v>
      </c>
      <c r="E167" t="s">
        <v>7494</v>
      </c>
      <c r="F167" s="15">
        <v>-65</v>
      </c>
      <c r="G167" t="s">
        <v>50</v>
      </c>
      <c r="H167" t="s">
        <v>66</v>
      </c>
      <c r="I167" t="s">
        <v>52</v>
      </c>
      <c r="J167">
        <f>VLOOKUP(B167,自助退!B:F,5,FALSE)</f>
        <v>65</v>
      </c>
      <c r="K167" s="40" t="str">
        <f t="shared" si="2"/>
        <v/>
      </c>
    </row>
    <row r="168" spans="1:11" ht="14.25">
      <c r="A168" s="60">
        <v>42921.405138888891</v>
      </c>
      <c r="B168" s="15">
        <v>561300</v>
      </c>
      <c r="C168" t="s">
        <v>7495</v>
      </c>
      <c r="D168" t="s">
        <v>7496</v>
      </c>
      <c r="E168" t="s">
        <v>7497</v>
      </c>
      <c r="F168" s="15">
        <v>-400</v>
      </c>
      <c r="G168" t="s">
        <v>50</v>
      </c>
      <c r="H168" t="s">
        <v>51</v>
      </c>
      <c r="I168" t="s">
        <v>52</v>
      </c>
      <c r="J168">
        <f>VLOOKUP(B168,自助退!B:F,5,FALSE)</f>
        <v>400</v>
      </c>
      <c r="K168" s="40" t="str">
        <f t="shared" si="2"/>
        <v/>
      </c>
    </row>
    <row r="169" spans="1:11" ht="14.25">
      <c r="A169" s="60">
        <v>42921.406087962961</v>
      </c>
      <c r="B169" s="15">
        <v>561385</v>
      </c>
      <c r="C169" t="s">
        <v>7498</v>
      </c>
      <c r="D169" t="s">
        <v>7499</v>
      </c>
      <c r="E169" t="s">
        <v>7500</v>
      </c>
      <c r="F169" s="15">
        <v>-256</v>
      </c>
      <c r="G169" t="s">
        <v>50</v>
      </c>
      <c r="H169" t="s">
        <v>63</v>
      </c>
      <c r="I169" t="s">
        <v>52</v>
      </c>
      <c r="J169">
        <f>VLOOKUP(B169,自助退!B:F,5,FALSE)</f>
        <v>256</v>
      </c>
      <c r="K169" s="40" t="str">
        <f t="shared" si="2"/>
        <v/>
      </c>
    </row>
    <row r="170" spans="1:11" ht="14.25">
      <c r="A170" s="60">
        <v>42921.409039351849</v>
      </c>
      <c r="B170" s="15">
        <v>561617</v>
      </c>
      <c r="C170" t="s">
        <v>7501</v>
      </c>
      <c r="D170" t="s">
        <v>7502</v>
      </c>
      <c r="E170" t="s">
        <v>7503</v>
      </c>
      <c r="F170" s="15">
        <v>-200</v>
      </c>
      <c r="G170" t="s">
        <v>50</v>
      </c>
      <c r="H170" t="s">
        <v>65</v>
      </c>
      <c r="I170" t="s">
        <v>52</v>
      </c>
      <c r="J170">
        <f>VLOOKUP(B170,自助退!B:F,5,FALSE)</f>
        <v>200</v>
      </c>
      <c r="K170" s="40" t="str">
        <f t="shared" si="2"/>
        <v/>
      </c>
    </row>
    <row r="171" spans="1:11" ht="14.25">
      <c r="A171" s="60">
        <v>42921.418749999997</v>
      </c>
      <c r="B171" s="15">
        <v>562451</v>
      </c>
      <c r="C171" t="s">
        <v>7504</v>
      </c>
      <c r="D171" t="s">
        <v>7505</v>
      </c>
      <c r="E171" t="s">
        <v>7506</v>
      </c>
      <c r="F171" s="15">
        <v>-1186</v>
      </c>
      <c r="G171" t="s">
        <v>50</v>
      </c>
      <c r="H171" t="s">
        <v>62</v>
      </c>
      <c r="I171" t="s">
        <v>52</v>
      </c>
      <c r="J171">
        <f>VLOOKUP(B171,自助退!B:F,5,FALSE)</f>
        <v>1186</v>
      </c>
      <c r="K171" s="40" t="str">
        <f t="shared" si="2"/>
        <v/>
      </c>
    </row>
    <row r="172" spans="1:11" ht="14.25">
      <c r="A172" s="60">
        <v>42921.420115740744</v>
      </c>
      <c r="B172" s="15">
        <v>562529</v>
      </c>
      <c r="C172" t="s">
        <v>7507</v>
      </c>
      <c r="D172" t="s">
        <v>7508</v>
      </c>
      <c r="E172" t="s">
        <v>7509</v>
      </c>
      <c r="F172" s="15">
        <v>-300</v>
      </c>
      <c r="G172" t="s">
        <v>50</v>
      </c>
      <c r="H172" t="s">
        <v>62</v>
      </c>
      <c r="I172" t="s">
        <v>52</v>
      </c>
      <c r="J172">
        <f>VLOOKUP(B172,自助退!B:F,5,FALSE)</f>
        <v>300</v>
      </c>
      <c r="K172" s="40" t="str">
        <f t="shared" si="2"/>
        <v/>
      </c>
    </row>
    <row r="173" spans="1:11" ht="14.25">
      <c r="A173" s="60">
        <v>42921.422453703701</v>
      </c>
      <c r="B173" s="15">
        <v>562713</v>
      </c>
      <c r="C173" t="s">
        <v>7510</v>
      </c>
      <c r="D173" t="s">
        <v>7511</v>
      </c>
      <c r="E173" t="s">
        <v>6917</v>
      </c>
      <c r="F173" s="15">
        <v>-9</v>
      </c>
      <c r="G173" t="s">
        <v>50</v>
      </c>
      <c r="H173" t="s">
        <v>67</v>
      </c>
      <c r="I173" t="s">
        <v>52</v>
      </c>
      <c r="J173">
        <f>VLOOKUP(B173,自助退!B:F,5,FALSE)</f>
        <v>9</v>
      </c>
      <c r="K173" s="40" t="str">
        <f t="shared" si="2"/>
        <v/>
      </c>
    </row>
    <row r="174" spans="1:11" ht="14.25">
      <c r="A174" s="60">
        <v>42921.428599537037</v>
      </c>
      <c r="B174" s="15">
        <v>563186</v>
      </c>
      <c r="C174" t="s">
        <v>7512</v>
      </c>
      <c r="D174" t="s">
        <v>7513</v>
      </c>
      <c r="E174" t="s">
        <v>7514</v>
      </c>
      <c r="F174" s="15">
        <v>-500</v>
      </c>
      <c r="G174" t="s">
        <v>50</v>
      </c>
      <c r="H174" t="s">
        <v>57</v>
      </c>
      <c r="I174" t="s">
        <v>52</v>
      </c>
      <c r="J174">
        <f>VLOOKUP(B174,自助退!B:F,5,FALSE)</f>
        <v>500</v>
      </c>
      <c r="K174" s="40" t="str">
        <f t="shared" si="2"/>
        <v/>
      </c>
    </row>
    <row r="175" spans="1:11" ht="14.25">
      <c r="A175" s="60">
        <v>42921.428657407407</v>
      </c>
      <c r="B175" s="15">
        <v>563194</v>
      </c>
      <c r="C175" t="s">
        <v>7515</v>
      </c>
      <c r="D175" t="s">
        <v>7516</v>
      </c>
      <c r="E175" t="s">
        <v>6911</v>
      </c>
      <c r="F175" s="15">
        <v>-657</v>
      </c>
      <c r="G175" t="s">
        <v>50</v>
      </c>
      <c r="H175" t="s">
        <v>76</v>
      </c>
      <c r="I175" t="s">
        <v>52</v>
      </c>
      <c r="J175">
        <f>VLOOKUP(B175,自助退!B:F,5,FALSE)</f>
        <v>657</v>
      </c>
      <c r="K175" s="40" t="str">
        <f t="shared" si="2"/>
        <v/>
      </c>
    </row>
    <row r="176" spans="1:11" ht="14.25">
      <c r="A176" s="60">
        <v>42921.430358796293</v>
      </c>
      <c r="B176" s="15">
        <v>563334</v>
      </c>
      <c r="C176" t="s">
        <v>7517</v>
      </c>
      <c r="D176" t="s">
        <v>7518</v>
      </c>
      <c r="E176" t="s">
        <v>6921</v>
      </c>
      <c r="F176" s="15">
        <v>-43</v>
      </c>
      <c r="G176" t="s">
        <v>50</v>
      </c>
      <c r="H176" t="s">
        <v>7143</v>
      </c>
      <c r="I176" t="s">
        <v>52</v>
      </c>
      <c r="J176">
        <f>VLOOKUP(B176,自助退!B:F,5,FALSE)</f>
        <v>43</v>
      </c>
      <c r="K176" s="40" t="str">
        <f t="shared" si="2"/>
        <v/>
      </c>
    </row>
    <row r="177" spans="1:11" ht="14.25">
      <c r="A177" s="60">
        <v>42921.439108796294</v>
      </c>
      <c r="B177" s="15">
        <v>564002</v>
      </c>
      <c r="C177" t="s">
        <v>7519</v>
      </c>
      <c r="D177" t="s">
        <v>7520</v>
      </c>
      <c r="E177" t="s">
        <v>7521</v>
      </c>
      <c r="F177" s="15">
        <v>-190</v>
      </c>
      <c r="G177" t="s">
        <v>50</v>
      </c>
      <c r="H177" t="s">
        <v>83</v>
      </c>
      <c r="I177" t="s">
        <v>52</v>
      </c>
      <c r="J177">
        <f>VLOOKUP(B177,自助退!B:F,5,FALSE)</f>
        <v>190</v>
      </c>
      <c r="K177" s="40" t="str">
        <f t="shared" si="2"/>
        <v/>
      </c>
    </row>
    <row r="178" spans="1:11" ht="14.25">
      <c r="A178" s="60">
        <v>42921.444108796299</v>
      </c>
      <c r="B178" s="15">
        <v>564293</v>
      </c>
      <c r="C178" t="s">
        <v>7522</v>
      </c>
      <c r="D178" t="s">
        <v>7523</v>
      </c>
      <c r="E178" t="s">
        <v>7524</v>
      </c>
      <c r="F178" s="15">
        <v>-495</v>
      </c>
      <c r="G178" t="s">
        <v>50</v>
      </c>
      <c r="H178" t="s">
        <v>58</v>
      </c>
      <c r="I178" t="s">
        <v>52</v>
      </c>
      <c r="J178">
        <f>VLOOKUP(B178,自助退!B:F,5,FALSE)</f>
        <v>495</v>
      </c>
      <c r="K178" s="40" t="str">
        <f t="shared" si="2"/>
        <v/>
      </c>
    </row>
    <row r="179" spans="1:11" ht="14.25">
      <c r="A179" s="60">
        <v>42921.444444444445</v>
      </c>
      <c r="B179" s="15">
        <v>564308</v>
      </c>
      <c r="C179" t="s">
        <v>7525</v>
      </c>
      <c r="D179" t="s">
        <v>7526</v>
      </c>
      <c r="E179" t="s">
        <v>7527</v>
      </c>
      <c r="F179" s="15">
        <v>-15</v>
      </c>
      <c r="G179" t="s">
        <v>50</v>
      </c>
      <c r="H179" t="s">
        <v>58</v>
      </c>
      <c r="I179" t="s">
        <v>52</v>
      </c>
      <c r="J179">
        <f>VLOOKUP(B179,自助退!B:F,5,FALSE)</f>
        <v>15</v>
      </c>
      <c r="K179" s="40" t="str">
        <f t="shared" si="2"/>
        <v/>
      </c>
    </row>
    <row r="180" spans="1:11" ht="14.25">
      <c r="A180" s="60">
        <v>42921.449259259258</v>
      </c>
      <c r="B180" s="15">
        <v>564591</v>
      </c>
      <c r="C180" t="s">
        <v>7528</v>
      </c>
      <c r="D180" t="s">
        <v>7529</v>
      </c>
      <c r="E180" t="s">
        <v>7530</v>
      </c>
      <c r="F180" s="15">
        <v>-213</v>
      </c>
      <c r="G180" t="s">
        <v>50</v>
      </c>
      <c r="H180" t="s">
        <v>72</v>
      </c>
      <c r="I180" t="s">
        <v>52</v>
      </c>
      <c r="J180">
        <f>VLOOKUP(B180,自助退!B:F,5,FALSE)</f>
        <v>213</v>
      </c>
      <c r="K180" s="40" t="str">
        <f t="shared" si="2"/>
        <v/>
      </c>
    </row>
    <row r="181" spans="1:11" ht="14.25">
      <c r="A181" s="60">
        <v>42921.449386574073</v>
      </c>
      <c r="B181" s="15">
        <v>564597</v>
      </c>
      <c r="C181" t="s">
        <v>7531</v>
      </c>
      <c r="D181" t="s">
        <v>7532</v>
      </c>
      <c r="E181" t="s">
        <v>7533</v>
      </c>
      <c r="F181" s="15">
        <v>-165</v>
      </c>
      <c r="G181" t="s">
        <v>50</v>
      </c>
      <c r="H181" t="s">
        <v>84</v>
      </c>
      <c r="I181" t="s">
        <v>52</v>
      </c>
      <c r="J181">
        <f>VLOOKUP(B181,自助退!B:F,5,FALSE)</f>
        <v>165</v>
      </c>
      <c r="K181" s="40" t="str">
        <f t="shared" si="2"/>
        <v/>
      </c>
    </row>
    <row r="182" spans="1:11" ht="14.25">
      <c r="A182" s="60">
        <v>42921.451192129629</v>
      </c>
      <c r="B182" s="15">
        <v>564726</v>
      </c>
      <c r="C182" t="s">
        <v>7534</v>
      </c>
      <c r="D182" t="s">
        <v>7535</v>
      </c>
      <c r="E182" t="s">
        <v>7536</v>
      </c>
      <c r="F182" s="15">
        <v>-2943</v>
      </c>
      <c r="G182" t="s">
        <v>50</v>
      </c>
      <c r="H182" t="s">
        <v>62</v>
      </c>
      <c r="I182" t="s">
        <v>52</v>
      </c>
      <c r="J182">
        <f>VLOOKUP(B182,自助退!B:F,5,FALSE)</f>
        <v>2943</v>
      </c>
      <c r="K182" s="40" t="str">
        <f t="shared" si="2"/>
        <v/>
      </c>
    </row>
    <row r="183" spans="1:11" ht="14.25">
      <c r="A183" s="60">
        <v>42921.451736111114</v>
      </c>
      <c r="B183" s="15">
        <v>564764</v>
      </c>
      <c r="C183" t="s">
        <v>7537</v>
      </c>
      <c r="D183" t="s">
        <v>7538</v>
      </c>
      <c r="E183" t="s">
        <v>7539</v>
      </c>
      <c r="F183" s="15">
        <v>-115</v>
      </c>
      <c r="G183" t="s">
        <v>50</v>
      </c>
      <c r="H183" t="s">
        <v>84</v>
      </c>
      <c r="I183" t="s">
        <v>52</v>
      </c>
      <c r="J183">
        <f>VLOOKUP(B183,自助退!B:F,5,FALSE)</f>
        <v>115</v>
      </c>
      <c r="K183" s="40" t="str">
        <f t="shared" si="2"/>
        <v/>
      </c>
    </row>
    <row r="184" spans="1:11" ht="14.25">
      <c r="A184" s="60">
        <v>42921.4534375</v>
      </c>
      <c r="B184" s="15">
        <v>564882</v>
      </c>
      <c r="C184" t="s">
        <v>7540</v>
      </c>
      <c r="D184" t="s">
        <v>7541</v>
      </c>
      <c r="E184" t="s">
        <v>7542</v>
      </c>
      <c r="F184" s="15">
        <v>-1248</v>
      </c>
      <c r="G184" t="s">
        <v>50</v>
      </c>
      <c r="H184" t="s">
        <v>62</v>
      </c>
      <c r="I184" t="s">
        <v>52</v>
      </c>
      <c r="J184">
        <f>VLOOKUP(B184,自助退!B:F,5,FALSE)</f>
        <v>1248</v>
      </c>
      <c r="K184" s="40" t="str">
        <f t="shared" si="2"/>
        <v/>
      </c>
    </row>
    <row r="185" spans="1:11" ht="14.25">
      <c r="A185" s="60">
        <v>42921.45412037037</v>
      </c>
      <c r="B185" s="15">
        <v>564935</v>
      </c>
      <c r="C185" t="s">
        <v>7543</v>
      </c>
      <c r="D185" t="s">
        <v>7544</v>
      </c>
      <c r="E185" t="s">
        <v>7545</v>
      </c>
      <c r="F185" s="15">
        <v>-495</v>
      </c>
      <c r="G185" t="s">
        <v>50</v>
      </c>
      <c r="H185" t="s">
        <v>58</v>
      </c>
      <c r="I185" t="s">
        <v>52</v>
      </c>
      <c r="J185">
        <f>VLOOKUP(B185,自助退!B:F,5,FALSE)</f>
        <v>495</v>
      </c>
      <c r="K185" s="40" t="str">
        <f t="shared" si="2"/>
        <v/>
      </c>
    </row>
    <row r="186" spans="1:11" ht="14.25">
      <c r="A186" s="60">
        <v>42921.45585648148</v>
      </c>
      <c r="B186" s="15">
        <v>565065</v>
      </c>
      <c r="C186" t="s">
        <v>7546</v>
      </c>
      <c r="D186" t="s">
        <v>7547</v>
      </c>
      <c r="E186" t="s">
        <v>7548</v>
      </c>
      <c r="F186" s="15">
        <v>-135</v>
      </c>
      <c r="G186" t="s">
        <v>50</v>
      </c>
      <c r="H186" t="s">
        <v>58</v>
      </c>
      <c r="I186" t="s">
        <v>52</v>
      </c>
      <c r="J186">
        <f>VLOOKUP(B186,自助退!B:F,5,FALSE)</f>
        <v>135</v>
      </c>
      <c r="K186" s="40" t="str">
        <f t="shared" si="2"/>
        <v/>
      </c>
    </row>
    <row r="187" spans="1:11" ht="14.25">
      <c r="A187" s="60">
        <v>42921.458287037036</v>
      </c>
      <c r="B187" s="15">
        <v>565231</v>
      </c>
      <c r="C187" t="s">
        <v>7549</v>
      </c>
      <c r="D187" t="s">
        <v>7550</v>
      </c>
      <c r="E187" t="s">
        <v>6907</v>
      </c>
      <c r="F187" s="15">
        <v>-104</v>
      </c>
      <c r="G187" t="s">
        <v>50</v>
      </c>
      <c r="H187" t="s">
        <v>65</v>
      </c>
      <c r="I187" t="s">
        <v>52</v>
      </c>
      <c r="J187">
        <f>VLOOKUP(B187,自助退!B:F,5,FALSE)</f>
        <v>104</v>
      </c>
      <c r="K187" s="40" t="str">
        <f t="shared" si="2"/>
        <v/>
      </c>
    </row>
    <row r="188" spans="1:11" ht="14.25">
      <c r="A188" s="60">
        <v>42921.459363425929</v>
      </c>
      <c r="B188" s="15">
        <v>565307</v>
      </c>
      <c r="C188" t="s">
        <v>7551</v>
      </c>
      <c r="D188" t="s">
        <v>7552</v>
      </c>
      <c r="E188" t="s">
        <v>7553</v>
      </c>
      <c r="F188" s="15">
        <v>-243</v>
      </c>
      <c r="G188" t="s">
        <v>50</v>
      </c>
      <c r="H188" t="s">
        <v>62</v>
      </c>
      <c r="I188" t="s">
        <v>52</v>
      </c>
      <c r="J188">
        <f>VLOOKUP(B188,自助退!B:F,5,FALSE)</f>
        <v>243</v>
      </c>
      <c r="K188" s="40" t="str">
        <f t="shared" si="2"/>
        <v/>
      </c>
    </row>
    <row r="189" spans="1:11" ht="14.25">
      <c r="A189" s="60">
        <v>42921.463495370372</v>
      </c>
      <c r="B189" s="15">
        <v>565596</v>
      </c>
      <c r="C189" t="s">
        <v>7554</v>
      </c>
      <c r="D189" t="s">
        <v>7555</v>
      </c>
      <c r="E189" t="s">
        <v>7556</v>
      </c>
      <c r="F189" s="15">
        <v>-496</v>
      </c>
      <c r="G189" t="s">
        <v>50</v>
      </c>
      <c r="H189" t="s">
        <v>61</v>
      </c>
      <c r="I189" t="s">
        <v>52</v>
      </c>
      <c r="J189">
        <f>VLOOKUP(B189,自助退!B:F,5,FALSE)</f>
        <v>496</v>
      </c>
      <c r="K189" s="40" t="str">
        <f t="shared" si="2"/>
        <v/>
      </c>
    </row>
    <row r="190" spans="1:11" ht="14.25">
      <c r="A190" s="60">
        <v>42921.467673611114</v>
      </c>
      <c r="B190" s="15">
        <v>565883</v>
      </c>
      <c r="C190" t="s">
        <v>7557</v>
      </c>
      <c r="D190" t="s">
        <v>7558</v>
      </c>
      <c r="E190" t="s">
        <v>7559</v>
      </c>
      <c r="F190" s="15">
        <v>-800</v>
      </c>
      <c r="G190" t="s">
        <v>50</v>
      </c>
      <c r="H190" t="s">
        <v>74</v>
      </c>
      <c r="I190" t="s">
        <v>52</v>
      </c>
      <c r="J190">
        <f>VLOOKUP(B190,自助退!B:F,5,FALSE)</f>
        <v>800</v>
      </c>
      <c r="K190" s="40" t="str">
        <f t="shared" si="2"/>
        <v/>
      </c>
    </row>
    <row r="191" spans="1:11" ht="14.25">
      <c r="A191" s="60">
        <v>42921.469282407408</v>
      </c>
      <c r="B191" s="15">
        <v>565973</v>
      </c>
      <c r="C191" t="s">
        <v>7560</v>
      </c>
      <c r="D191" t="s">
        <v>7561</v>
      </c>
      <c r="E191" t="s">
        <v>181</v>
      </c>
      <c r="F191" s="15">
        <v>-371</v>
      </c>
      <c r="G191" t="s">
        <v>50</v>
      </c>
      <c r="H191" t="s">
        <v>73</v>
      </c>
      <c r="I191" t="s">
        <v>52</v>
      </c>
      <c r="J191">
        <f>VLOOKUP(B191,自助退!B:F,5,FALSE)</f>
        <v>371</v>
      </c>
      <c r="K191" s="40" t="str">
        <f t="shared" si="2"/>
        <v/>
      </c>
    </row>
    <row r="192" spans="1:11" ht="14.25">
      <c r="A192" s="60">
        <v>42921.486134259256</v>
      </c>
      <c r="B192" s="15">
        <v>566834</v>
      </c>
      <c r="C192" t="s">
        <v>7562</v>
      </c>
      <c r="D192" t="s">
        <v>7563</v>
      </c>
      <c r="E192" t="s">
        <v>7564</v>
      </c>
      <c r="F192" s="15">
        <v>-800</v>
      </c>
      <c r="G192" t="s">
        <v>50</v>
      </c>
      <c r="H192" t="s">
        <v>59</v>
      </c>
      <c r="I192" t="s">
        <v>52</v>
      </c>
      <c r="J192">
        <f>VLOOKUP(B192,自助退!B:F,5,FALSE)</f>
        <v>800</v>
      </c>
      <c r="K192" s="40" t="str">
        <f t="shared" si="2"/>
        <v/>
      </c>
    </row>
    <row r="193" spans="1:11" ht="14.25">
      <c r="A193" s="60">
        <v>42921.489918981482</v>
      </c>
      <c r="B193" s="15">
        <v>566981</v>
      </c>
      <c r="C193" t="s">
        <v>7565</v>
      </c>
      <c r="D193" t="s">
        <v>7566</v>
      </c>
      <c r="E193" t="s">
        <v>6890</v>
      </c>
      <c r="F193" s="15">
        <v>-729</v>
      </c>
      <c r="G193" t="s">
        <v>50</v>
      </c>
      <c r="H193" t="s">
        <v>78</v>
      </c>
      <c r="I193" t="s">
        <v>52</v>
      </c>
      <c r="J193">
        <f>VLOOKUP(B193,自助退!B:F,5,FALSE)</f>
        <v>729</v>
      </c>
      <c r="K193" s="40" t="str">
        <f t="shared" si="2"/>
        <v/>
      </c>
    </row>
    <row r="194" spans="1:11" ht="14.25">
      <c r="A194" s="60">
        <v>42921.493796296294</v>
      </c>
      <c r="B194" s="15">
        <v>567133</v>
      </c>
      <c r="C194" t="s">
        <v>7567</v>
      </c>
      <c r="D194" t="s">
        <v>7568</v>
      </c>
      <c r="E194" t="s">
        <v>7569</v>
      </c>
      <c r="F194" s="15">
        <v>-92</v>
      </c>
      <c r="G194" t="s">
        <v>50</v>
      </c>
      <c r="H194" t="s">
        <v>84</v>
      </c>
      <c r="I194" t="s">
        <v>52</v>
      </c>
      <c r="J194">
        <f>VLOOKUP(B194,自助退!B:F,5,FALSE)</f>
        <v>92</v>
      </c>
      <c r="K194" s="40" t="str">
        <f t="shared" si="2"/>
        <v/>
      </c>
    </row>
    <row r="195" spans="1:11" ht="14.25">
      <c r="A195" s="60">
        <v>42921.500254629631</v>
      </c>
      <c r="B195" s="15">
        <v>567343</v>
      </c>
      <c r="C195" t="s">
        <v>7570</v>
      </c>
      <c r="D195" t="s">
        <v>7571</v>
      </c>
      <c r="E195" t="s">
        <v>7572</v>
      </c>
      <c r="F195" s="15">
        <v>-2062</v>
      </c>
      <c r="G195" t="s">
        <v>50</v>
      </c>
      <c r="H195" t="s">
        <v>54</v>
      </c>
      <c r="I195" t="s">
        <v>52</v>
      </c>
      <c r="J195">
        <f>VLOOKUP(B195,自助退!B:F,5,FALSE)</f>
        <v>2062</v>
      </c>
      <c r="K195" s="40" t="str">
        <f t="shared" ref="K195:K258" si="3">IF(J195=F195*-1,"",1)</f>
        <v/>
      </c>
    </row>
    <row r="196" spans="1:11" ht="14.25">
      <c r="A196" s="60">
        <v>42921.50403935185</v>
      </c>
      <c r="B196" s="15">
        <v>567428</v>
      </c>
      <c r="C196" t="s">
        <v>7573</v>
      </c>
      <c r="D196" t="s">
        <v>7574</v>
      </c>
      <c r="E196" t="s">
        <v>7575</v>
      </c>
      <c r="F196" s="15">
        <v>-200</v>
      </c>
      <c r="G196" t="s">
        <v>50</v>
      </c>
      <c r="H196" t="s">
        <v>82</v>
      </c>
      <c r="I196" t="s">
        <v>52</v>
      </c>
      <c r="J196">
        <f>VLOOKUP(B196,自助退!B:F,5,FALSE)</f>
        <v>200</v>
      </c>
      <c r="K196" s="40" t="str">
        <f t="shared" si="3"/>
        <v/>
      </c>
    </row>
    <row r="197" spans="1:11" ht="14.25">
      <c r="A197" s="60">
        <v>42921.51703703704</v>
      </c>
      <c r="B197" s="15">
        <v>567667</v>
      </c>
      <c r="C197" t="s">
        <v>7576</v>
      </c>
      <c r="D197" t="s">
        <v>7577</v>
      </c>
      <c r="E197" t="s">
        <v>7578</v>
      </c>
      <c r="F197" s="15">
        <v>-600</v>
      </c>
      <c r="G197" t="s">
        <v>50</v>
      </c>
      <c r="H197" t="s">
        <v>71</v>
      </c>
      <c r="I197" t="s">
        <v>52</v>
      </c>
      <c r="J197">
        <f>VLOOKUP(B197,自助退!B:F,5,FALSE)</f>
        <v>600</v>
      </c>
      <c r="K197" s="40" t="str">
        <f t="shared" si="3"/>
        <v/>
      </c>
    </row>
    <row r="198" spans="1:11" ht="14.25">
      <c r="A198" s="60">
        <v>42921.562025462961</v>
      </c>
      <c r="B198" s="15">
        <v>567956</v>
      </c>
      <c r="C198" t="s">
        <v>7579</v>
      </c>
      <c r="D198" t="s">
        <v>7580</v>
      </c>
      <c r="E198" t="s">
        <v>7581</v>
      </c>
      <c r="F198" s="15">
        <v>-54</v>
      </c>
      <c r="G198" t="s">
        <v>50</v>
      </c>
      <c r="H198" t="s">
        <v>62</v>
      </c>
      <c r="I198" t="s">
        <v>52</v>
      </c>
      <c r="J198">
        <f>VLOOKUP(B198,自助退!B:F,5,FALSE)</f>
        <v>54</v>
      </c>
      <c r="K198" s="40" t="str">
        <f t="shared" si="3"/>
        <v/>
      </c>
    </row>
    <row r="199" spans="1:11" ht="14.25">
      <c r="A199" s="60">
        <v>42921.588009259256</v>
      </c>
      <c r="B199" s="15">
        <v>568499</v>
      </c>
      <c r="C199" t="s">
        <v>7582</v>
      </c>
      <c r="D199" t="s">
        <v>7583</v>
      </c>
      <c r="E199" t="s">
        <v>7584</v>
      </c>
      <c r="F199" s="15">
        <v>-2900</v>
      </c>
      <c r="G199" t="s">
        <v>50</v>
      </c>
      <c r="H199" t="s">
        <v>78</v>
      </c>
      <c r="I199" t="s">
        <v>52</v>
      </c>
      <c r="J199">
        <f>VLOOKUP(B199,自助退!B:F,5,FALSE)</f>
        <v>2900</v>
      </c>
      <c r="K199" s="40" t="str">
        <f t="shared" si="3"/>
        <v/>
      </c>
    </row>
    <row r="200" spans="1:11" ht="14.25">
      <c r="A200" s="60">
        <v>42921.605439814812</v>
      </c>
      <c r="B200" s="15">
        <v>569526</v>
      </c>
      <c r="C200" t="s">
        <v>7585</v>
      </c>
      <c r="D200" t="s">
        <v>7586</v>
      </c>
      <c r="E200" t="s">
        <v>7587</v>
      </c>
      <c r="F200" s="15">
        <v>-247</v>
      </c>
      <c r="G200" t="s">
        <v>50</v>
      </c>
      <c r="H200" t="s">
        <v>71</v>
      </c>
      <c r="I200" t="s">
        <v>52</v>
      </c>
      <c r="J200">
        <f>VLOOKUP(B200,自助退!B:F,5,FALSE)</f>
        <v>247</v>
      </c>
      <c r="K200" s="40" t="str">
        <f t="shared" si="3"/>
        <v/>
      </c>
    </row>
    <row r="201" spans="1:11" ht="14.25">
      <c r="A201" s="60">
        <v>42921.609722222223</v>
      </c>
      <c r="B201" s="15">
        <v>569818</v>
      </c>
      <c r="C201" t="s">
        <v>7588</v>
      </c>
      <c r="D201" t="s">
        <v>7589</v>
      </c>
      <c r="E201" t="s">
        <v>6894</v>
      </c>
      <c r="F201" s="15">
        <v>-250</v>
      </c>
      <c r="G201" t="s">
        <v>50</v>
      </c>
      <c r="H201" t="s">
        <v>76</v>
      </c>
      <c r="I201" t="s">
        <v>52</v>
      </c>
      <c r="J201">
        <f>VLOOKUP(B201,自助退!B:F,5,FALSE)</f>
        <v>250</v>
      </c>
      <c r="K201" s="40" t="str">
        <f t="shared" si="3"/>
        <v/>
      </c>
    </row>
    <row r="202" spans="1:11" ht="14.25">
      <c r="A202" s="60">
        <v>42921.610868055555</v>
      </c>
      <c r="B202" s="15">
        <v>569868</v>
      </c>
      <c r="C202" t="s">
        <v>7590</v>
      </c>
      <c r="D202" t="s">
        <v>7591</v>
      </c>
      <c r="E202" t="s">
        <v>7592</v>
      </c>
      <c r="F202" s="15">
        <v>-105</v>
      </c>
      <c r="G202" t="s">
        <v>50</v>
      </c>
      <c r="H202" t="s">
        <v>57</v>
      </c>
      <c r="I202" t="s">
        <v>52</v>
      </c>
      <c r="J202">
        <f>VLOOKUP(B202,自助退!B:F,5,FALSE)</f>
        <v>105</v>
      </c>
      <c r="K202" s="40" t="str">
        <f t="shared" si="3"/>
        <v/>
      </c>
    </row>
    <row r="203" spans="1:11" ht="14.25">
      <c r="A203" s="60">
        <v>42921.623356481483</v>
      </c>
      <c r="B203" s="15">
        <v>570656</v>
      </c>
      <c r="C203" t="s">
        <v>7593</v>
      </c>
      <c r="D203" t="s">
        <v>7594</v>
      </c>
      <c r="E203" t="s">
        <v>6869</v>
      </c>
      <c r="F203" s="15">
        <v>-64</v>
      </c>
      <c r="G203" t="s">
        <v>50</v>
      </c>
      <c r="H203" t="s">
        <v>63</v>
      </c>
      <c r="I203" t="s">
        <v>52</v>
      </c>
      <c r="J203">
        <f>VLOOKUP(B203,自助退!B:F,5,FALSE)</f>
        <v>64</v>
      </c>
      <c r="K203" s="40" t="str">
        <f t="shared" si="3"/>
        <v/>
      </c>
    </row>
    <row r="204" spans="1:11" ht="14.25">
      <c r="A204" s="60">
        <v>42921.624664351853</v>
      </c>
      <c r="B204" s="15">
        <v>570740</v>
      </c>
      <c r="C204" t="s">
        <v>7595</v>
      </c>
      <c r="D204" t="s">
        <v>7596</v>
      </c>
      <c r="E204" t="s">
        <v>6878</v>
      </c>
      <c r="F204" s="15">
        <v>-527</v>
      </c>
      <c r="G204" t="s">
        <v>50</v>
      </c>
      <c r="H204" t="s">
        <v>7143</v>
      </c>
      <c r="I204" t="s">
        <v>52</v>
      </c>
      <c r="J204">
        <f>VLOOKUP(B204,自助退!B:F,5,FALSE)</f>
        <v>527</v>
      </c>
      <c r="K204" s="40" t="str">
        <f t="shared" si="3"/>
        <v/>
      </c>
    </row>
    <row r="205" spans="1:11" ht="14.25">
      <c r="A205" s="60">
        <v>42921.625034722223</v>
      </c>
      <c r="B205" s="15">
        <v>570766</v>
      </c>
      <c r="C205" t="s">
        <v>7597</v>
      </c>
      <c r="D205" t="s">
        <v>7598</v>
      </c>
      <c r="E205" t="s">
        <v>7599</v>
      </c>
      <c r="F205" s="15">
        <v>-409</v>
      </c>
      <c r="G205" t="s">
        <v>50</v>
      </c>
      <c r="H205" t="s">
        <v>75</v>
      </c>
      <c r="I205" t="s">
        <v>52</v>
      </c>
      <c r="J205">
        <f>VLOOKUP(B205,自助退!B:F,5,FALSE)</f>
        <v>409</v>
      </c>
      <c r="K205" s="40" t="str">
        <f t="shared" si="3"/>
        <v/>
      </c>
    </row>
    <row r="206" spans="1:11" ht="14.25">
      <c r="A206" s="60">
        <v>42921.639097222222</v>
      </c>
      <c r="B206" s="15">
        <v>571598</v>
      </c>
      <c r="C206" t="s">
        <v>7600</v>
      </c>
      <c r="D206" t="s">
        <v>7601</v>
      </c>
      <c r="E206" t="s">
        <v>7602</v>
      </c>
      <c r="F206" s="15">
        <v>-400</v>
      </c>
      <c r="G206" t="s">
        <v>50</v>
      </c>
      <c r="H206" t="s">
        <v>7143</v>
      </c>
      <c r="I206" t="s">
        <v>52</v>
      </c>
      <c r="J206">
        <f>VLOOKUP(B206,自助退!B:F,5,FALSE)</f>
        <v>400</v>
      </c>
      <c r="K206" s="40" t="str">
        <f t="shared" si="3"/>
        <v/>
      </c>
    </row>
    <row r="207" spans="1:11" ht="14.25">
      <c r="A207" s="60">
        <v>42921.641041666669</v>
      </c>
      <c r="B207" s="15">
        <v>571715</v>
      </c>
      <c r="C207" t="s">
        <v>7603</v>
      </c>
      <c r="D207" t="s">
        <v>7604</v>
      </c>
      <c r="E207" t="s">
        <v>6874</v>
      </c>
      <c r="F207" s="15">
        <v>-9</v>
      </c>
      <c r="G207" t="s">
        <v>50</v>
      </c>
      <c r="H207" t="s">
        <v>51</v>
      </c>
      <c r="I207" t="s">
        <v>52</v>
      </c>
      <c r="J207">
        <f>VLOOKUP(B207,自助退!B:F,5,FALSE)</f>
        <v>9</v>
      </c>
      <c r="K207" s="40" t="str">
        <f t="shared" si="3"/>
        <v/>
      </c>
    </row>
    <row r="208" spans="1:11" ht="14.25">
      <c r="A208" s="60">
        <v>42921.643043981479</v>
      </c>
      <c r="B208" s="15">
        <v>571841</v>
      </c>
      <c r="C208" t="s">
        <v>7605</v>
      </c>
      <c r="D208" t="s">
        <v>7606</v>
      </c>
      <c r="E208" t="s">
        <v>7607</v>
      </c>
      <c r="F208" s="15">
        <v>-96</v>
      </c>
      <c r="G208" t="s">
        <v>50</v>
      </c>
      <c r="H208" t="s">
        <v>79</v>
      </c>
      <c r="I208" t="s">
        <v>52</v>
      </c>
      <c r="J208">
        <f>VLOOKUP(B208,自助退!B:F,5,FALSE)</f>
        <v>96</v>
      </c>
      <c r="K208" s="40" t="str">
        <f t="shared" si="3"/>
        <v/>
      </c>
    </row>
    <row r="209" spans="1:11" ht="14.25">
      <c r="A209" s="60">
        <v>42921.64576388889</v>
      </c>
      <c r="B209" s="15">
        <v>572048</v>
      </c>
      <c r="C209" t="s">
        <v>7608</v>
      </c>
      <c r="D209" t="s">
        <v>7609</v>
      </c>
      <c r="E209" t="s">
        <v>7610</v>
      </c>
      <c r="F209" s="15">
        <v>-193</v>
      </c>
      <c r="G209" t="s">
        <v>50</v>
      </c>
      <c r="H209" t="s">
        <v>64</v>
      </c>
      <c r="I209" t="s">
        <v>52</v>
      </c>
      <c r="J209">
        <f>VLOOKUP(B209,自助退!B:F,5,FALSE)</f>
        <v>193</v>
      </c>
      <c r="K209" s="40" t="str">
        <f t="shared" si="3"/>
        <v/>
      </c>
    </row>
    <row r="210" spans="1:11" ht="14.25">
      <c r="A210" s="60">
        <v>42921.660949074074</v>
      </c>
      <c r="B210" s="15">
        <v>572945</v>
      </c>
      <c r="C210" t="s">
        <v>7611</v>
      </c>
      <c r="D210" t="s">
        <v>7612</v>
      </c>
      <c r="E210" t="s">
        <v>7613</v>
      </c>
      <c r="F210" s="15">
        <v>-655</v>
      </c>
      <c r="G210" t="s">
        <v>50</v>
      </c>
      <c r="H210" t="s">
        <v>60</v>
      </c>
      <c r="I210" t="s">
        <v>52</v>
      </c>
      <c r="J210">
        <f>VLOOKUP(B210,自助退!B:F,5,FALSE)</f>
        <v>655</v>
      </c>
      <c r="K210" s="40" t="str">
        <f t="shared" si="3"/>
        <v/>
      </c>
    </row>
    <row r="211" spans="1:11" ht="14.25">
      <c r="A211" s="60">
        <v>42921.669942129629</v>
      </c>
      <c r="B211" s="15">
        <v>573407</v>
      </c>
      <c r="C211" t="s">
        <v>7614</v>
      </c>
      <c r="D211" t="s">
        <v>7615</v>
      </c>
      <c r="E211" t="s">
        <v>7616</v>
      </c>
      <c r="F211" s="15">
        <v>-490</v>
      </c>
      <c r="G211" t="s">
        <v>50</v>
      </c>
      <c r="H211" t="s">
        <v>77</v>
      </c>
      <c r="I211" t="s">
        <v>52</v>
      </c>
      <c r="J211">
        <f>VLOOKUP(B211,自助退!B:F,5,FALSE)</f>
        <v>490</v>
      </c>
      <c r="K211" s="40" t="str">
        <f t="shared" si="3"/>
        <v/>
      </c>
    </row>
    <row r="212" spans="1:11" ht="14.25">
      <c r="A212" s="60">
        <v>42921.670590277776</v>
      </c>
      <c r="B212" s="15">
        <v>573443</v>
      </c>
      <c r="C212" t="s">
        <v>7617</v>
      </c>
      <c r="D212" t="s">
        <v>7618</v>
      </c>
      <c r="E212" t="s">
        <v>7619</v>
      </c>
      <c r="F212" s="15">
        <v>-492</v>
      </c>
      <c r="G212" t="s">
        <v>50</v>
      </c>
      <c r="H212" t="s">
        <v>77</v>
      </c>
      <c r="I212" t="s">
        <v>52</v>
      </c>
      <c r="J212">
        <f>VLOOKUP(B212,自助退!B:F,5,FALSE)</f>
        <v>492</v>
      </c>
      <c r="K212" s="40" t="str">
        <f t="shared" si="3"/>
        <v/>
      </c>
    </row>
    <row r="213" spans="1:11" ht="14.25">
      <c r="A213" s="60">
        <v>42921.67087962963</v>
      </c>
      <c r="B213" s="15">
        <v>573468</v>
      </c>
      <c r="C213" t="s">
        <v>7620</v>
      </c>
      <c r="D213" t="s">
        <v>7621</v>
      </c>
      <c r="E213" t="s">
        <v>157</v>
      </c>
      <c r="F213" s="15">
        <v>-1952</v>
      </c>
      <c r="G213" t="s">
        <v>50</v>
      </c>
      <c r="H213" t="s">
        <v>76</v>
      </c>
      <c r="I213" t="s">
        <v>52</v>
      </c>
      <c r="J213">
        <f>VLOOKUP(B213,自助退!B:F,5,FALSE)</f>
        <v>1952</v>
      </c>
      <c r="K213" s="40" t="str">
        <f t="shared" si="3"/>
        <v/>
      </c>
    </row>
    <row r="214" spans="1:11" ht="14.25">
      <c r="A214" s="60">
        <v>42921.674861111111</v>
      </c>
      <c r="B214" s="15">
        <v>573657</v>
      </c>
      <c r="C214" t="s">
        <v>7622</v>
      </c>
      <c r="D214" t="s">
        <v>7623</v>
      </c>
      <c r="E214" t="s">
        <v>7624</v>
      </c>
      <c r="F214" s="15">
        <v>-46</v>
      </c>
      <c r="G214" t="s">
        <v>50</v>
      </c>
      <c r="H214" t="s">
        <v>53</v>
      </c>
      <c r="I214" t="s">
        <v>52</v>
      </c>
      <c r="J214">
        <f>VLOOKUP(B214,自助退!B:F,5,FALSE)</f>
        <v>46</v>
      </c>
      <c r="K214" s="40" t="str">
        <f t="shared" si="3"/>
        <v/>
      </c>
    </row>
    <row r="215" spans="1:11" ht="14.25">
      <c r="A215" s="60">
        <v>42921.677002314813</v>
      </c>
      <c r="B215" s="15">
        <v>573769</v>
      </c>
      <c r="C215" t="s">
        <v>7625</v>
      </c>
      <c r="D215" t="s">
        <v>7626</v>
      </c>
      <c r="E215" t="s">
        <v>7627</v>
      </c>
      <c r="F215" s="15">
        <v>-40</v>
      </c>
      <c r="G215" t="s">
        <v>50</v>
      </c>
      <c r="H215" t="s">
        <v>84</v>
      </c>
      <c r="I215" t="s">
        <v>52</v>
      </c>
      <c r="J215">
        <f>VLOOKUP(B215,自助退!B:F,5,FALSE)</f>
        <v>40</v>
      </c>
      <c r="K215" s="40" t="str">
        <f t="shared" si="3"/>
        <v/>
      </c>
    </row>
    <row r="216" spans="1:11" ht="14.25">
      <c r="A216" s="60">
        <v>42921.677233796298</v>
      </c>
      <c r="B216" s="15">
        <v>573781</v>
      </c>
      <c r="C216" t="s">
        <v>7628</v>
      </c>
      <c r="D216" t="s">
        <v>7629</v>
      </c>
      <c r="E216" t="s">
        <v>7630</v>
      </c>
      <c r="F216" s="15">
        <v>-700</v>
      </c>
      <c r="G216" t="s">
        <v>50</v>
      </c>
      <c r="H216" t="s">
        <v>60</v>
      </c>
      <c r="I216" t="s">
        <v>52</v>
      </c>
      <c r="J216">
        <f>VLOOKUP(B216,自助退!B:F,5,FALSE)</f>
        <v>700</v>
      </c>
      <c r="K216" s="40" t="str">
        <f t="shared" si="3"/>
        <v/>
      </c>
    </row>
    <row r="217" spans="1:11" ht="14.25">
      <c r="A217" s="60">
        <v>42921.677928240744</v>
      </c>
      <c r="B217" s="15">
        <v>573811</v>
      </c>
      <c r="C217" t="s">
        <v>7631</v>
      </c>
      <c r="D217" t="s">
        <v>7632</v>
      </c>
      <c r="E217" t="s">
        <v>7633</v>
      </c>
      <c r="F217" s="15">
        <v>-9500</v>
      </c>
      <c r="G217" t="s">
        <v>50</v>
      </c>
      <c r="H217" t="s">
        <v>66</v>
      </c>
      <c r="I217" t="s">
        <v>52</v>
      </c>
      <c r="J217">
        <f>VLOOKUP(B217,自助退!B:F,5,FALSE)</f>
        <v>9500</v>
      </c>
      <c r="K217" s="40" t="str">
        <f t="shared" si="3"/>
        <v/>
      </c>
    </row>
    <row r="218" spans="1:11" ht="14.25">
      <c r="A218" s="60">
        <v>42921.67796296296</v>
      </c>
      <c r="B218" s="15">
        <v>573810</v>
      </c>
      <c r="C218" t="s">
        <v>7634</v>
      </c>
      <c r="D218" t="s">
        <v>7626</v>
      </c>
      <c r="E218" t="s">
        <v>7627</v>
      </c>
      <c r="F218" s="15">
        <v>-61</v>
      </c>
      <c r="G218" t="s">
        <v>50</v>
      </c>
      <c r="H218" t="s">
        <v>84</v>
      </c>
      <c r="I218" t="s">
        <v>52</v>
      </c>
      <c r="J218">
        <f>VLOOKUP(B218,自助退!B:F,5,FALSE)</f>
        <v>61</v>
      </c>
      <c r="K218" s="40" t="str">
        <f t="shared" si="3"/>
        <v/>
      </c>
    </row>
    <row r="219" spans="1:11" ht="14.25">
      <c r="A219" s="60">
        <v>42921.681805555556</v>
      </c>
      <c r="B219" s="15">
        <v>573978</v>
      </c>
      <c r="C219" t="s">
        <v>7635</v>
      </c>
      <c r="D219" t="s">
        <v>7636</v>
      </c>
      <c r="E219" t="s">
        <v>7637</v>
      </c>
      <c r="F219" s="15">
        <v>-1200</v>
      </c>
      <c r="G219" t="s">
        <v>50</v>
      </c>
      <c r="H219" t="s">
        <v>68</v>
      </c>
      <c r="I219" t="s">
        <v>52</v>
      </c>
      <c r="J219">
        <f>VLOOKUP(B219,自助退!B:F,5,FALSE)</f>
        <v>1200</v>
      </c>
      <c r="K219" s="40" t="str">
        <f t="shared" si="3"/>
        <v/>
      </c>
    </row>
    <row r="220" spans="1:11" ht="14.25">
      <c r="A220" s="60">
        <v>42921.692708333336</v>
      </c>
      <c r="B220" s="15">
        <v>574485</v>
      </c>
      <c r="C220" t="s">
        <v>7638</v>
      </c>
      <c r="D220" t="s">
        <v>7639</v>
      </c>
      <c r="E220" t="s">
        <v>6865</v>
      </c>
      <c r="F220" s="15">
        <v>-602</v>
      </c>
      <c r="G220" t="s">
        <v>50</v>
      </c>
      <c r="H220" t="s">
        <v>57</v>
      </c>
      <c r="I220" t="s">
        <v>52</v>
      </c>
      <c r="J220">
        <f>VLOOKUP(B220,自助退!B:F,5,FALSE)</f>
        <v>602</v>
      </c>
      <c r="K220" s="40" t="str">
        <f t="shared" si="3"/>
        <v/>
      </c>
    </row>
    <row r="221" spans="1:11" ht="14.25">
      <c r="A221" s="60">
        <v>42921.695462962962</v>
      </c>
      <c r="B221" s="15">
        <v>574615</v>
      </c>
      <c r="C221" t="s">
        <v>7640</v>
      </c>
      <c r="D221" t="s">
        <v>7615</v>
      </c>
      <c r="E221" t="s">
        <v>7616</v>
      </c>
      <c r="F221" s="15">
        <v>-998</v>
      </c>
      <c r="G221" t="s">
        <v>50</v>
      </c>
      <c r="H221" t="s">
        <v>79</v>
      </c>
      <c r="I221" t="s">
        <v>52</v>
      </c>
      <c r="J221">
        <f>VLOOKUP(B221,自助退!B:F,5,FALSE)</f>
        <v>998</v>
      </c>
      <c r="K221" s="40" t="str">
        <f t="shared" si="3"/>
        <v/>
      </c>
    </row>
    <row r="222" spans="1:11" ht="14.25">
      <c r="A222" s="60">
        <v>42921.699189814812</v>
      </c>
      <c r="B222" s="15">
        <v>574754</v>
      </c>
      <c r="C222" t="s">
        <v>7641</v>
      </c>
      <c r="D222" t="s">
        <v>7642</v>
      </c>
      <c r="E222" t="s">
        <v>7643</v>
      </c>
      <c r="F222" s="15">
        <v>-300</v>
      </c>
      <c r="G222" t="s">
        <v>50</v>
      </c>
      <c r="H222" t="s">
        <v>74</v>
      </c>
      <c r="I222" t="s">
        <v>52</v>
      </c>
      <c r="J222">
        <f>VLOOKUP(B222,自助退!B:F,5,FALSE)</f>
        <v>300</v>
      </c>
      <c r="K222" s="40" t="str">
        <f t="shared" si="3"/>
        <v/>
      </c>
    </row>
    <row r="223" spans="1:11" ht="14.25">
      <c r="A223" s="60">
        <v>42921.705335648148</v>
      </c>
      <c r="B223" s="15">
        <v>574966</v>
      </c>
      <c r="C223" t="s">
        <v>7644</v>
      </c>
      <c r="D223" t="s">
        <v>7645</v>
      </c>
      <c r="E223" t="s">
        <v>7646</v>
      </c>
      <c r="F223" s="15">
        <v>-120</v>
      </c>
      <c r="G223" t="s">
        <v>50</v>
      </c>
      <c r="H223" t="s">
        <v>74</v>
      </c>
      <c r="I223" t="s">
        <v>52</v>
      </c>
      <c r="J223">
        <f>VLOOKUP(B223,自助退!B:F,5,FALSE)</f>
        <v>120</v>
      </c>
      <c r="K223" s="40" t="str">
        <f t="shared" si="3"/>
        <v/>
      </c>
    </row>
    <row r="224" spans="1:11" ht="14.25">
      <c r="A224" s="60">
        <v>42921.706712962965</v>
      </c>
      <c r="B224" s="15">
        <v>575003</v>
      </c>
      <c r="C224" t="s">
        <v>7647</v>
      </c>
      <c r="D224" t="s">
        <v>7648</v>
      </c>
      <c r="E224" t="s">
        <v>7649</v>
      </c>
      <c r="F224" s="15">
        <v>-406</v>
      </c>
      <c r="G224" t="s">
        <v>50</v>
      </c>
      <c r="H224" t="s">
        <v>78</v>
      </c>
      <c r="I224" t="s">
        <v>52</v>
      </c>
      <c r="J224">
        <f>VLOOKUP(B224,自助退!B:F,5,FALSE)</f>
        <v>406</v>
      </c>
      <c r="K224" s="40" t="str">
        <f t="shared" si="3"/>
        <v/>
      </c>
    </row>
    <row r="225" spans="1:11" ht="14.25">
      <c r="A225" s="60">
        <v>42921.709178240744</v>
      </c>
      <c r="B225" s="15">
        <v>575096</v>
      </c>
      <c r="C225" t="s">
        <v>7650</v>
      </c>
      <c r="D225" t="s">
        <v>7651</v>
      </c>
      <c r="E225" t="s">
        <v>7652</v>
      </c>
      <c r="F225" s="15">
        <v>-52</v>
      </c>
      <c r="G225" t="s">
        <v>50</v>
      </c>
      <c r="H225" t="s">
        <v>67</v>
      </c>
      <c r="I225" t="s">
        <v>52</v>
      </c>
      <c r="J225">
        <f>VLOOKUP(B225,自助退!B:F,5,FALSE)</f>
        <v>52</v>
      </c>
      <c r="K225" s="40" t="str">
        <f t="shared" si="3"/>
        <v/>
      </c>
    </row>
    <row r="226" spans="1:11" ht="14.25">
      <c r="A226" s="60">
        <v>42921.710370370369</v>
      </c>
      <c r="B226" s="15">
        <v>575128</v>
      </c>
      <c r="C226" t="s">
        <v>7653</v>
      </c>
      <c r="D226" t="s">
        <v>7654</v>
      </c>
      <c r="E226" t="s">
        <v>7655</v>
      </c>
      <c r="F226" s="15">
        <v>-254</v>
      </c>
      <c r="G226" t="s">
        <v>50</v>
      </c>
      <c r="H226" t="s">
        <v>68</v>
      </c>
      <c r="I226" t="s">
        <v>52</v>
      </c>
      <c r="J226">
        <f>VLOOKUP(B226,自助退!B:F,5,FALSE)</f>
        <v>254</v>
      </c>
      <c r="K226" s="40" t="str">
        <f t="shared" si="3"/>
        <v/>
      </c>
    </row>
    <row r="227" spans="1:11" ht="14.25">
      <c r="A227" s="60">
        <v>42921.712766203702</v>
      </c>
      <c r="B227" s="15">
        <v>575191</v>
      </c>
      <c r="C227" t="s">
        <v>7656</v>
      </c>
      <c r="D227" t="s">
        <v>7657</v>
      </c>
      <c r="E227" t="s">
        <v>7658</v>
      </c>
      <c r="F227" s="15">
        <v>-1323</v>
      </c>
      <c r="G227" t="s">
        <v>50</v>
      </c>
      <c r="H227" t="s">
        <v>67</v>
      </c>
      <c r="I227" t="s">
        <v>52</v>
      </c>
      <c r="J227">
        <f>VLOOKUP(B227,自助退!B:F,5,FALSE)</f>
        <v>1323</v>
      </c>
      <c r="K227" s="40" t="str">
        <f t="shared" si="3"/>
        <v/>
      </c>
    </row>
    <row r="228" spans="1:11" ht="14.25">
      <c r="A228" s="60">
        <v>42921.721412037034</v>
      </c>
      <c r="B228" s="15">
        <v>575432</v>
      </c>
      <c r="C228" t="s">
        <v>7659</v>
      </c>
      <c r="D228" t="s">
        <v>7660</v>
      </c>
      <c r="E228" t="s">
        <v>7661</v>
      </c>
      <c r="F228" s="15">
        <v>-2150</v>
      </c>
      <c r="G228" t="s">
        <v>50</v>
      </c>
      <c r="H228" t="s">
        <v>77</v>
      </c>
      <c r="I228" t="s">
        <v>52</v>
      </c>
      <c r="J228">
        <f>VLOOKUP(B228,自助退!B:F,5,FALSE)</f>
        <v>2150</v>
      </c>
      <c r="K228" s="40" t="str">
        <f t="shared" si="3"/>
        <v/>
      </c>
    </row>
    <row r="229" spans="1:11" ht="14.25">
      <c r="A229" s="60">
        <v>42921.725312499999</v>
      </c>
      <c r="B229" s="15">
        <v>575528</v>
      </c>
      <c r="C229" t="s">
        <v>7662</v>
      </c>
      <c r="D229" t="s">
        <v>7663</v>
      </c>
      <c r="E229" t="s">
        <v>7664</v>
      </c>
      <c r="F229" s="15">
        <v>-20</v>
      </c>
      <c r="G229" t="s">
        <v>50</v>
      </c>
      <c r="H229" t="s">
        <v>81</v>
      </c>
      <c r="I229" t="s">
        <v>52</v>
      </c>
      <c r="J229">
        <f>VLOOKUP(B229,自助退!B:F,5,FALSE)</f>
        <v>20</v>
      </c>
      <c r="K229" s="40" t="str">
        <f t="shared" si="3"/>
        <v/>
      </c>
    </row>
    <row r="230" spans="1:11" ht="14.25">
      <c r="A230" s="60">
        <v>42921.726307870369</v>
      </c>
      <c r="B230" s="15">
        <v>575560</v>
      </c>
      <c r="C230" t="s">
        <v>7665</v>
      </c>
      <c r="D230" t="s">
        <v>7666</v>
      </c>
      <c r="E230" t="s">
        <v>7667</v>
      </c>
      <c r="F230" s="15">
        <v>-100</v>
      </c>
      <c r="G230" t="s">
        <v>50</v>
      </c>
      <c r="H230" t="s">
        <v>61</v>
      </c>
      <c r="I230" t="s">
        <v>52</v>
      </c>
      <c r="J230">
        <f>VLOOKUP(B230,自助退!B:F,5,FALSE)</f>
        <v>100</v>
      </c>
      <c r="K230" s="40" t="str">
        <f t="shared" si="3"/>
        <v/>
      </c>
    </row>
    <row r="231" spans="1:11" ht="14.25">
      <c r="A231" s="60">
        <v>42921.730034722219</v>
      </c>
      <c r="B231" s="15">
        <v>575624</v>
      </c>
      <c r="C231" t="s">
        <v>7668</v>
      </c>
      <c r="D231" t="s">
        <v>7669</v>
      </c>
      <c r="E231" t="s">
        <v>7670</v>
      </c>
      <c r="F231" s="15">
        <v>-1458</v>
      </c>
      <c r="G231" t="s">
        <v>50</v>
      </c>
      <c r="H231" t="s">
        <v>60</v>
      </c>
      <c r="I231" t="s">
        <v>52</v>
      </c>
      <c r="J231">
        <f>VLOOKUP(B231,自助退!B:F,5,FALSE)</f>
        <v>1458</v>
      </c>
      <c r="K231" s="40" t="str">
        <f t="shared" si="3"/>
        <v/>
      </c>
    </row>
    <row r="232" spans="1:11" ht="14.25">
      <c r="A232" s="60">
        <v>42921.749745370369</v>
      </c>
      <c r="B232" s="15">
        <v>575884</v>
      </c>
      <c r="C232" t="s">
        <v>7671</v>
      </c>
      <c r="D232" t="s">
        <v>7672</v>
      </c>
      <c r="E232" t="s">
        <v>7673</v>
      </c>
      <c r="F232" s="15">
        <v>-38</v>
      </c>
      <c r="G232" t="s">
        <v>50</v>
      </c>
      <c r="H232" t="s">
        <v>74</v>
      </c>
      <c r="I232" t="s">
        <v>52</v>
      </c>
      <c r="J232">
        <f>VLOOKUP(B232,自助退!B:F,5,FALSE)</f>
        <v>38</v>
      </c>
      <c r="K232" s="40" t="str">
        <f t="shared" si="3"/>
        <v/>
      </c>
    </row>
    <row r="233" spans="1:11" ht="14.25">
      <c r="A233" s="60">
        <v>42921.756388888891</v>
      </c>
      <c r="B233" s="15">
        <v>575975</v>
      </c>
      <c r="C233" t="s">
        <v>7674</v>
      </c>
      <c r="D233" t="s">
        <v>7675</v>
      </c>
      <c r="E233" t="s">
        <v>7676</v>
      </c>
      <c r="F233" s="15">
        <v>-195</v>
      </c>
      <c r="G233" t="s">
        <v>50</v>
      </c>
      <c r="H233" t="s">
        <v>7143</v>
      </c>
      <c r="I233" t="s">
        <v>52</v>
      </c>
      <c r="J233">
        <f>VLOOKUP(B233,自助退!B:F,5,FALSE)</f>
        <v>195</v>
      </c>
      <c r="K233" s="40" t="str">
        <f t="shared" si="3"/>
        <v/>
      </c>
    </row>
    <row r="234" spans="1:11" ht="14.25">
      <c r="A234" s="60">
        <v>42921.77144675926</v>
      </c>
      <c r="B234" s="15">
        <v>576053</v>
      </c>
      <c r="C234" t="s">
        <v>7677</v>
      </c>
      <c r="D234" t="s">
        <v>7678</v>
      </c>
      <c r="E234" t="s">
        <v>7679</v>
      </c>
      <c r="F234" s="15">
        <v>-5470</v>
      </c>
      <c r="G234" t="s">
        <v>50</v>
      </c>
      <c r="H234" t="s">
        <v>77</v>
      </c>
      <c r="I234" t="s">
        <v>52</v>
      </c>
      <c r="J234">
        <f>VLOOKUP(B234,自助退!B:F,5,FALSE)</f>
        <v>5470</v>
      </c>
      <c r="K234" s="40" t="str">
        <f t="shared" si="3"/>
        <v/>
      </c>
    </row>
    <row r="235" spans="1:11" ht="14.25">
      <c r="A235" s="60">
        <v>42922.007719907408</v>
      </c>
      <c r="B235" s="15">
        <v>576544</v>
      </c>
      <c r="C235" t="s">
        <v>7680</v>
      </c>
      <c r="D235" t="s">
        <v>7681</v>
      </c>
      <c r="E235" t="s">
        <v>6861</v>
      </c>
      <c r="F235" s="15">
        <v>-56</v>
      </c>
      <c r="G235" t="s">
        <v>50</v>
      </c>
      <c r="H235" t="s">
        <v>82</v>
      </c>
      <c r="I235" t="s">
        <v>52</v>
      </c>
      <c r="J235">
        <f>VLOOKUP(B235,自助退!B:F,5,FALSE)</f>
        <v>56</v>
      </c>
      <c r="K235" s="40" t="str">
        <f t="shared" si="3"/>
        <v/>
      </c>
    </row>
    <row r="236" spans="1:11" ht="14.25">
      <c r="A236" s="60">
        <v>42922.341539351852</v>
      </c>
      <c r="B236" s="15">
        <v>577665</v>
      </c>
      <c r="C236" t="s">
        <v>7682</v>
      </c>
      <c r="D236" t="s">
        <v>7683</v>
      </c>
      <c r="E236" t="s">
        <v>7684</v>
      </c>
      <c r="F236" s="15">
        <v>-84</v>
      </c>
      <c r="G236" t="s">
        <v>50</v>
      </c>
      <c r="H236" t="s">
        <v>60</v>
      </c>
      <c r="I236" t="s">
        <v>52</v>
      </c>
      <c r="J236">
        <f>VLOOKUP(B236,自助退!B:F,5,FALSE)</f>
        <v>84</v>
      </c>
      <c r="K236" s="40" t="str">
        <f t="shared" si="3"/>
        <v/>
      </c>
    </row>
    <row r="237" spans="1:11" ht="14.25">
      <c r="A237" s="60">
        <v>42922.342986111114</v>
      </c>
      <c r="B237" s="15">
        <v>577757</v>
      </c>
      <c r="C237" t="s">
        <v>7685</v>
      </c>
      <c r="D237" t="s">
        <v>7686</v>
      </c>
      <c r="E237" t="s">
        <v>7687</v>
      </c>
      <c r="F237" s="15">
        <v>-1582</v>
      </c>
      <c r="G237" t="s">
        <v>50</v>
      </c>
      <c r="H237" t="s">
        <v>83</v>
      </c>
      <c r="I237" t="s">
        <v>52</v>
      </c>
      <c r="J237">
        <f>VLOOKUP(B237,自助退!B:F,5,FALSE)</f>
        <v>1582</v>
      </c>
      <c r="K237" s="40" t="str">
        <f t="shared" si="3"/>
        <v/>
      </c>
    </row>
    <row r="238" spans="1:11" ht="14.25">
      <c r="A238" s="60">
        <v>42922.363043981481</v>
      </c>
      <c r="B238" s="15">
        <v>579309</v>
      </c>
      <c r="C238" t="s">
        <v>7688</v>
      </c>
      <c r="D238" t="s">
        <v>7689</v>
      </c>
      <c r="E238" t="s">
        <v>7690</v>
      </c>
      <c r="F238" s="15">
        <v>-292</v>
      </c>
      <c r="G238" t="s">
        <v>50</v>
      </c>
      <c r="H238" t="s">
        <v>97</v>
      </c>
      <c r="I238" t="s">
        <v>52</v>
      </c>
      <c r="J238">
        <f>VLOOKUP(B238,自助退!B:F,5,FALSE)</f>
        <v>292</v>
      </c>
      <c r="K238" s="40" t="str">
        <f t="shared" si="3"/>
        <v/>
      </c>
    </row>
    <row r="239" spans="1:11" ht="14.25">
      <c r="A239" s="60">
        <v>42922.388865740744</v>
      </c>
      <c r="B239" s="15">
        <v>581443</v>
      </c>
      <c r="C239" t="s">
        <v>7691</v>
      </c>
      <c r="D239" t="s">
        <v>7692</v>
      </c>
      <c r="E239" t="s">
        <v>7693</v>
      </c>
      <c r="F239" s="15">
        <v>-1345</v>
      </c>
      <c r="G239" t="s">
        <v>50</v>
      </c>
      <c r="H239" t="s">
        <v>61</v>
      </c>
      <c r="I239" t="s">
        <v>52</v>
      </c>
      <c r="J239">
        <f>VLOOKUP(B239,自助退!B:F,5,FALSE)</f>
        <v>1345</v>
      </c>
      <c r="K239" s="40" t="str">
        <f t="shared" si="3"/>
        <v/>
      </c>
    </row>
    <row r="240" spans="1:11" ht="14.25">
      <c r="A240" s="60">
        <v>42922.389293981483</v>
      </c>
      <c r="B240" s="15">
        <v>581487</v>
      </c>
      <c r="C240" t="s">
        <v>7694</v>
      </c>
      <c r="D240" t="s">
        <v>7695</v>
      </c>
      <c r="E240" t="s">
        <v>7071</v>
      </c>
      <c r="F240" s="15">
        <v>-1492</v>
      </c>
      <c r="G240" t="s">
        <v>50</v>
      </c>
      <c r="H240" t="s">
        <v>66</v>
      </c>
      <c r="I240" t="s">
        <v>52</v>
      </c>
      <c r="J240">
        <f>VLOOKUP(B240,自助退!B:F,5,FALSE)</f>
        <v>1492</v>
      </c>
      <c r="K240" s="40" t="str">
        <f t="shared" si="3"/>
        <v/>
      </c>
    </row>
    <row r="241" spans="1:11" ht="14.25">
      <c r="A241" s="60">
        <v>42922.402048611111</v>
      </c>
      <c r="B241" s="15">
        <v>582629</v>
      </c>
      <c r="C241" t="s">
        <v>7696</v>
      </c>
      <c r="D241" t="s">
        <v>7697</v>
      </c>
      <c r="E241" t="s">
        <v>7698</v>
      </c>
      <c r="F241" s="15">
        <v>-128</v>
      </c>
      <c r="G241" t="s">
        <v>50</v>
      </c>
      <c r="H241" t="s">
        <v>69</v>
      </c>
      <c r="I241" t="s">
        <v>52</v>
      </c>
      <c r="J241">
        <f>VLOOKUP(B241,自助退!B:F,5,FALSE)</f>
        <v>128</v>
      </c>
      <c r="K241" s="40" t="str">
        <f t="shared" si="3"/>
        <v/>
      </c>
    </row>
    <row r="242" spans="1:11" ht="14.25">
      <c r="A242" s="60">
        <v>42922.404918981483</v>
      </c>
      <c r="B242" s="15">
        <v>582871</v>
      </c>
      <c r="C242" t="s">
        <v>7699</v>
      </c>
      <c r="D242" t="s">
        <v>7700</v>
      </c>
      <c r="E242" t="s">
        <v>7701</v>
      </c>
      <c r="F242" s="15">
        <v>-92</v>
      </c>
      <c r="G242" t="s">
        <v>50</v>
      </c>
      <c r="H242" t="s">
        <v>84</v>
      </c>
      <c r="I242" t="s">
        <v>52</v>
      </c>
      <c r="J242">
        <f>VLOOKUP(B242,自助退!B:F,5,FALSE)</f>
        <v>92</v>
      </c>
      <c r="K242" s="40" t="str">
        <f t="shared" si="3"/>
        <v/>
      </c>
    </row>
    <row r="243" spans="1:11" ht="14.25">
      <c r="A243" s="60">
        <v>42922.409884259258</v>
      </c>
      <c r="B243" s="15">
        <v>583304</v>
      </c>
      <c r="C243" t="s">
        <v>7702</v>
      </c>
      <c r="D243" t="s">
        <v>7703</v>
      </c>
      <c r="E243" t="s">
        <v>7704</v>
      </c>
      <c r="F243" s="15">
        <v>-46</v>
      </c>
      <c r="G243" t="s">
        <v>50</v>
      </c>
      <c r="H243" t="s">
        <v>7143</v>
      </c>
      <c r="I243" t="s">
        <v>52</v>
      </c>
      <c r="J243">
        <f>VLOOKUP(B243,自助退!B:F,5,FALSE)</f>
        <v>46</v>
      </c>
      <c r="K243" s="40" t="str">
        <f t="shared" si="3"/>
        <v/>
      </c>
    </row>
    <row r="244" spans="1:11" ht="14.25">
      <c r="A244" s="60">
        <v>42922.412592592591</v>
      </c>
      <c r="B244" s="15">
        <v>583490</v>
      </c>
      <c r="C244" t="s">
        <v>7705</v>
      </c>
      <c r="D244" t="s">
        <v>7706</v>
      </c>
      <c r="E244" t="s">
        <v>7707</v>
      </c>
      <c r="F244" s="15">
        <v>-94</v>
      </c>
      <c r="G244" t="s">
        <v>50</v>
      </c>
      <c r="H244" t="s">
        <v>56</v>
      </c>
      <c r="I244" t="s">
        <v>52</v>
      </c>
      <c r="J244">
        <f>VLOOKUP(B244,自助退!B:F,5,FALSE)</f>
        <v>94</v>
      </c>
      <c r="K244" s="40" t="str">
        <f t="shared" si="3"/>
        <v/>
      </c>
    </row>
    <row r="245" spans="1:11" ht="14.25">
      <c r="A245" s="60">
        <v>42922.412847222222</v>
      </c>
      <c r="B245" s="15">
        <v>583521</v>
      </c>
      <c r="C245" t="s">
        <v>7708</v>
      </c>
      <c r="D245" t="s">
        <v>7709</v>
      </c>
      <c r="E245" t="s">
        <v>7710</v>
      </c>
      <c r="F245" s="15">
        <v>-307</v>
      </c>
      <c r="G245" t="s">
        <v>50</v>
      </c>
      <c r="H245" t="s">
        <v>71</v>
      </c>
      <c r="I245" t="s">
        <v>52</v>
      </c>
      <c r="J245">
        <f>VLOOKUP(B245,自助退!B:F,5,FALSE)</f>
        <v>307</v>
      </c>
      <c r="K245" s="40" t="str">
        <f t="shared" si="3"/>
        <v/>
      </c>
    </row>
    <row r="246" spans="1:11" ht="14.25">
      <c r="A246" s="60">
        <v>42922.413541666669</v>
      </c>
      <c r="B246" s="15">
        <v>583574</v>
      </c>
      <c r="C246" t="s">
        <v>7711</v>
      </c>
      <c r="D246" t="s">
        <v>7712</v>
      </c>
      <c r="E246" t="s">
        <v>7713</v>
      </c>
      <c r="F246" s="15">
        <v>-36</v>
      </c>
      <c r="G246" t="s">
        <v>50</v>
      </c>
      <c r="H246" t="s">
        <v>67</v>
      </c>
      <c r="I246" t="s">
        <v>52</v>
      </c>
      <c r="J246">
        <f>VLOOKUP(B246,自助退!B:F,5,FALSE)</f>
        <v>36</v>
      </c>
      <c r="K246" s="40" t="str">
        <f t="shared" si="3"/>
        <v/>
      </c>
    </row>
    <row r="247" spans="1:11" ht="14.25">
      <c r="A247" s="60">
        <v>42922.418414351851</v>
      </c>
      <c r="B247" s="15">
        <v>583997</v>
      </c>
      <c r="C247" t="s">
        <v>7714</v>
      </c>
      <c r="D247" t="s">
        <v>7715</v>
      </c>
      <c r="E247" t="s">
        <v>7716</v>
      </c>
      <c r="F247" s="15">
        <v>-62</v>
      </c>
      <c r="G247" t="s">
        <v>50</v>
      </c>
      <c r="H247" t="s">
        <v>79</v>
      </c>
      <c r="I247" t="s">
        <v>52</v>
      </c>
      <c r="J247">
        <f>VLOOKUP(B247,自助退!B:F,5,FALSE)</f>
        <v>62</v>
      </c>
      <c r="K247" s="40" t="str">
        <f t="shared" si="3"/>
        <v/>
      </c>
    </row>
    <row r="248" spans="1:11" ht="14.25">
      <c r="A248" s="60">
        <v>42922.419444444444</v>
      </c>
      <c r="B248" s="15">
        <v>584061</v>
      </c>
      <c r="C248" t="s">
        <v>7717</v>
      </c>
      <c r="D248" t="s">
        <v>7718</v>
      </c>
      <c r="E248" t="s">
        <v>7719</v>
      </c>
      <c r="F248" s="15">
        <v>-1000</v>
      </c>
      <c r="G248" t="s">
        <v>50</v>
      </c>
      <c r="H248" t="s">
        <v>75</v>
      </c>
      <c r="I248" t="s">
        <v>52</v>
      </c>
      <c r="J248">
        <f>VLOOKUP(B248,自助退!B:F,5,FALSE)</f>
        <v>1000</v>
      </c>
      <c r="K248" s="40" t="str">
        <f t="shared" si="3"/>
        <v/>
      </c>
    </row>
    <row r="249" spans="1:11" ht="14.25">
      <c r="A249" s="60">
        <v>42922.420532407406</v>
      </c>
      <c r="B249" s="15">
        <v>584139</v>
      </c>
      <c r="C249" t="s">
        <v>7720</v>
      </c>
      <c r="D249" t="s">
        <v>7721</v>
      </c>
      <c r="E249" t="s">
        <v>7722</v>
      </c>
      <c r="F249" s="15">
        <v>-194</v>
      </c>
      <c r="G249" t="s">
        <v>50</v>
      </c>
      <c r="H249" t="s">
        <v>81</v>
      </c>
      <c r="I249" t="s">
        <v>52</v>
      </c>
      <c r="J249">
        <f>VLOOKUP(B249,自助退!B:F,5,FALSE)</f>
        <v>194</v>
      </c>
      <c r="K249" s="40" t="str">
        <f t="shared" si="3"/>
        <v/>
      </c>
    </row>
    <row r="250" spans="1:11" ht="14.25">
      <c r="A250" s="60">
        <v>42922.422395833331</v>
      </c>
      <c r="B250" s="15">
        <v>584314</v>
      </c>
      <c r="C250" t="s">
        <v>7723</v>
      </c>
      <c r="D250" t="s">
        <v>7724</v>
      </c>
      <c r="E250" t="s">
        <v>7725</v>
      </c>
      <c r="F250" s="15">
        <v>-605</v>
      </c>
      <c r="G250" t="s">
        <v>50</v>
      </c>
      <c r="H250" t="s">
        <v>71</v>
      </c>
      <c r="I250" t="s">
        <v>52</v>
      </c>
      <c r="J250">
        <f>VLOOKUP(B250,自助退!B:F,5,FALSE)</f>
        <v>605</v>
      </c>
      <c r="K250" s="40" t="str">
        <f t="shared" si="3"/>
        <v/>
      </c>
    </row>
    <row r="251" spans="1:11" ht="14.25">
      <c r="A251" s="60">
        <v>42922.423101851855</v>
      </c>
      <c r="B251" s="15">
        <v>584361</v>
      </c>
      <c r="C251" t="s">
        <v>7726</v>
      </c>
      <c r="D251" t="s">
        <v>7727</v>
      </c>
      <c r="E251" t="s">
        <v>7728</v>
      </c>
      <c r="F251" s="15">
        <v>-170</v>
      </c>
      <c r="G251" t="s">
        <v>50</v>
      </c>
      <c r="H251" t="s">
        <v>159</v>
      </c>
      <c r="I251" t="s">
        <v>52</v>
      </c>
      <c r="J251">
        <f>VLOOKUP(B251,自助退!B:F,5,FALSE)</f>
        <v>170</v>
      </c>
      <c r="K251" s="40" t="str">
        <f t="shared" si="3"/>
        <v/>
      </c>
    </row>
    <row r="252" spans="1:11" ht="14.25">
      <c r="A252" s="60">
        <v>42922.425370370373</v>
      </c>
      <c r="B252" s="15">
        <v>584581</v>
      </c>
      <c r="C252" t="s">
        <v>7729</v>
      </c>
      <c r="D252" t="s">
        <v>7730</v>
      </c>
      <c r="E252" t="s">
        <v>6857</v>
      </c>
      <c r="F252" s="15">
        <v>-180</v>
      </c>
      <c r="G252" t="s">
        <v>50</v>
      </c>
      <c r="H252" t="s">
        <v>79</v>
      </c>
      <c r="I252" t="s">
        <v>52</v>
      </c>
      <c r="J252">
        <f>VLOOKUP(B252,自助退!B:F,5,FALSE)</f>
        <v>180</v>
      </c>
      <c r="K252" s="40" t="str">
        <f t="shared" si="3"/>
        <v/>
      </c>
    </row>
    <row r="253" spans="1:11" ht="14.25">
      <c r="A253" s="60">
        <v>42922.429826388892</v>
      </c>
      <c r="B253" s="15">
        <v>584967</v>
      </c>
      <c r="C253" t="s">
        <v>7731</v>
      </c>
      <c r="D253" t="s">
        <v>7732</v>
      </c>
      <c r="E253" t="s">
        <v>7733</v>
      </c>
      <c r="F253" s="15">
        <v>-161</v>
      </c>
      <c r="G253" t="s">
        <v>50</v>
      </c>
      <c r="H253" t="s">
        <v>54</v>
      </c>
      <c r="I253" t="s">
        <v>52</v>
      </c>
      <c r="J253">
        <f>VLOOKUP(B253,自助退!B:F,5,FALSE)</f>
        <v>161</v>
      </c>
      <c r="K253" s="40" t="str">
        <f t="shared" si="3"/>
        <v/>
      </c>
    </row>
    <row r="254" spans="1:11" ht="14.25">
      <c r="A254" s="60">
        <v>42922.432002314818</v>
      </c>
      <c r="B254" s="15">
        <v>585118</v>
      </c>
      <c r="C254" t="s">
        <v>7734</v>
      </c>
      <c r="D254" t="s">
        <v>7735</v>
      </c>
      <c r="E254" t="s">
        <v>7736</v>
      </c>
      <c r="F254" s="15">
        <v>-258</v>
      </c>
      <c r="G254" t="s">
        <v>50</v>
      </c>
      <c r="H254" t="s">
        <v>79</v>
      </c>
      <c r="I254" t="s">
        <v>52</v>
      </c>
      <c r="J254">
        <f>VLOOKUP(B254,自助退!B:F,5,FALSE)</f>
        <v>258</v>
      </c>
      <c r="K254" s="40" t="str">
        <f t="shared" si="3"/>
        <v/>
      </c>
    </row>
    <row r="255" spans="1:11" ht="14.25">
      <c r="A255" s="60">
        <v>42922.435810185183</v>
      </c>
      <c r="B255" s="15">
        <v>585435</v>
      </c>
      <c r="C255" t="s">
        <v>7737</v>
      </c>
      <c r="D255" t="s">
        <v>7738</v>
      </c>
      <c r="E255" t="s">
        <v>7739</v>
      </c>
      <c r="F255" s="15">
        <v>-333</v>
      </c>
      <c r="G255" t="s">
        <v>50</v>
      </c>
      <c r="H255" t="s">
        <v>69</v>
      </c>
      <c r="I255" t="s">
        <v>52</v>
      </c>
      <c r="J255">
        <f>VLOOKUP(B255,自助退!B:F,5,FALSE)</f>
        <v>333</v>
      </c>
      <c r="K255" s="40" t="str">
        <f t="shared" si="3"/>
        <v/>
      </c>
    </row>
    <row r="256" spans="1:11" ht="14.25">
      <c r="A256" s="60">
        <v>42922.437002314815</v>
      </c>
      <c r="B256" s="15">
        <v>585526</v>
      </c>
      <c r="C256" t="s">
        <v>7740</v>
      </c>
      <c r="D256" t="s">
        <v>7741</v>
      </c>
      <c r="E256" t="s">
        <v>7742</v>
      </c>
      <c r="F256" s="15">
        <v>-252</v>
      </c>
      <c r="G256" t="s">
        <v>50</v>
      </c>
      <c r="H256" t="s">
        <v>60</v>
      </c>
      <c r="I256" t="s">
        <v>52</v>
      </c>
      <c r="J256">
        <f>VLOOKUP(B256,自助退!B:F,5,FALSE)</f>
        <v>252</v>
      </c>
      <c r="K256" s="40" t="str">
        <f t="shared" si="3"/>
        <v/>
      </c>
    </row>
    <row r="257" spans="1:11" ht="14.25">
      <c r="A257" s="60">
        <v>42922.437905092593</v>
      </c>
      <c r="B257" s="15">
        <v>585598</v>
      </c>
      <c r="C257" t="s">
        <v>7743</v>
      </c>
      <c r="D257" t="s">
        <v>7744</v>
      </c>
      <c r="E257" t="s">
        <v>7745</v>
      </c>
      <c r="F257" s="15">
        <v>-246</v>
      </c>
      <c r="G257" t="s">
        <v>50</v>
      </c>
      <c r="H257" t="s">
        <v>58</v>
      </c>
      <c r="I257" t="s">
        <v>52</v>
      </c>
      <c r="J257">
        <f>VLOOKUP(B257,自助退!B:F,5,FALSE)</f>
        <v>246</v>
      </c>
      <c r="K257" s="40" t="str">
        <f t="shared" si="3"/>
        <v/>
      </c>
    </row>
    <row r="258" spans="1:11" ht="14.25">
      <c r="A258" s="60">
        <v>42922.440266203703</v>
      </c>
      <c r="B258" s="15">
        <v>585770</v>
      </c>
      <c r="C258" t="s">
        <v>7746</v>
      </c>
      <c r="D258" t="s">
        <v>7747</v>
      </c>
      <c r="E258" t="s">
        <v>174</v>
      </c>
      <c r="F258" s="15">
        <v>-144</v>
      </c>
      <c r="G258" t="s">
        <v>50</v>
      </c>
      <c r="H258" t="s">
        <v>7143</v>
      </c>
      <c r="I258" t="s">
        <v>52</v>
      </c>
      <c r="J258">
        <f>VLOOKUP(B258,自助退!B:F,5,FALSE)</f>
        <v>144</v>
      </c>
      <c r="K258" s="40" t="str">
        <f t="shared" si="3"/>
        <v/>
      </c>
    </row>
    <row r="259" spans="1:11" ht="14.25">
      <c r="A259" s="60">
        <v>42922.442349537036</v>
      </c>
      <c r="B259" s="15">
        <v>585890</v>
      </c>
      <c r="C259" t="s">
        <v>7748</v>
      </c>
      <c r="D259" t="s">
        <v>7749</v>
      </c>
      <c r="E259" t="s">
        <v>7750</v>
      </c>
      <c r="F259" s="15">
        <v>-98</v>
      </c>
      <c r="G259" t="s">
        <v>50</v>
      </c>
      <c r="H259" t="s">
        <v>7751</v>
      </c>
      <c r="I259" t="s">
        <v>52</v>
      </c>
      <c r="J259">
        <f>VLOOKUP(B259,自助退!B:F,5,FALSE)</f>
        <v>98</v>
      </c>
      <c r="K259" s="40" t="str">
        <f t="shared" ref="K259:K322" si="4">IF(J259=F259*-1,"",1)</f>
        <v/>
      </c>
    </row>
    <row r="260" spans="1:11" ht="14.25">
      <c r="A260" s="60">
        <v>42922.44971064815</v>
      </c>
      <c r="B260" s="15">
        <v>586294</v>
      </c>
      <c r="C260" t="s">
        <v>7752</v>
      </c>
      <c r="D260" t="s">
        <v>7753</v>
      </c>
      <c r="E260" t="s">
        <v>6853</v>
      </c>
      <c r="F260" s="15">
        <v>-93</v>
      </c>
      <c r="G260" t="s">
        <v>50</v>
      </c>
      <c r="H260" t="s">
        <v>81</v>
      </c>
      <c r="I260" t="s">
        <v>52</v>
      </c>
      <c r="J260">
        <f>VLOOKUP(B260,自助退!B:F,5,FALSE)</f>
        <v>93</v>
      </c>
      <c r="K260" s="40" t="str">
        <f t="shared" si="4"/>
        <v/>
      </c>
    </row>
    <row r="261" spans="1:11" ht="14.25">
      <c r="A261" s="60">
        <v>42922.451122685183</v>
      </c>
      <c r="B261" s="15">
        <v>586374</v>
      </c>
      <c r="C261" t="s">
        <v>7754</v>
      </c>
      <c r="D261" t="s">
        <v>7755</v>
      </c>
      <c r="E261" t="s">
        <v>182</v>
      </c>
      <c r="F261" s="15">
        <v>-492</v>
      </c>
      <c r="G261" t="s">
        <v>50</v>
      </c>
      <c r="H261" t="s">
        <v>72</v>
      </c>
      <c r="I261" t="s">
        <v>52</v>
      </c>
      <c r="J261">
        <f>VLOOKUP(B261,自助退!B:F,5,FALSE)</f>
        <v>492</v>
      </c>
      <c r="K261" s="40" t="str">
        <f t="shared" si="4"/>
        <v/>
      </c>
    </row>
    <row r="262" spans="1:11" ht="14.25">
      <c r="A262" s="60">
        <v>42922.452175925922</v>
      </c>
      <c r="B262" s="15">
        <v>586448</v>
      </c>
      <c r="C262" t="s">
        <v>7756</v>
      </c>
      <c r="D262" t="s">
        <v>7757</v>
      </c>
      <c r="E262" t="s">
        <v>6815</v>
      </c>
      <c r="F262" s="15">
        <v>-342</v>
      </c>
      <c r="G262" t="s">
        <v>50</v>
      </c>
      <c r="H262" t="s">
        <v>72</v>
      </c>
      <c r="I262" t="s">
        <v>52</v>
      </c>
      <c r="J262">
        <f>VLOOKUP(B262,自助退!B:F,5,FALSE)</f>
        <v>342</v>
      </c>
      <c r="K262" s="40" t="str">
        <f t="shared" si="4"/>
        <v/>
      </c>
    </row>
    <row r="263" spans="1:11" ht="14.25">
      <c r="A263" s="60">
        <v>42922.458703703705</v>
      </c>
      <c r="B263" s="15">
        <v>586903</v>
      </c>
      <c r="C263" t="s">
        <v>7758</v>
      </c>
      <c r="D263" t="s">
        <v>7759</v>
      </c>
      <c r="E263" t="s">
        <v>6845</v>
      </c>
      <c r="F263" s="15">
        <v>-17</v>
      </c>
      <c r="G263" t="s">
        <v>50</v>
      </c>
      <c r="H263" t="s">
        <v>80</v>
      </c>
      <c r="I263" t="s">
        <v>52</v>
      </c>
      <c r="J263">
        <f>VLOOKUP(B263,自助退!B:F,5,FALSE)</f>
        <v>17</v>
      </c>
      <c r="K263" s="40" t="str">
        <f t="shared" si="4"/>
        <v/>
      </c>
    </row>
    <row r="264" spans="1:11" ht="14.25">
      <c r="A264" s="60">
        <v>42922.462754629632</v>
      </c>
      <c r="B264" s="15">
        <v>587178</v>
      </c>
      <c r="C264" t="s">
        <v>7760</v>
      </c>
      <c r="D264" t="s">
        <v>7761</v>
      </c>
      <c r="E264" t="s">
        <v>7762</v>
      </c>
      <c r="F264" s="15">
        <v>-486</v>
      </c>
      <c r="G264" t="s">
        <v>50</v>
      </c>
      <c r="H264" t="s">
        <v>59</v>
      </c>
      <c r="I264" t="s">
        <v>52</v>
      </c>
      <c r="J264">
        <f>VLOOKUP(B264,自助退!B:F,5,FALSE)</f>
        <v>486</v>
      </c>
      <c r="K264" s="40" t="str">
        <f t="shared" si="4"/>
        <v/>
      </c>
    </row>
    <row r="265" spans="1:11" ht="14.25">
      <c r="A265" s="60">
        <v>42922.468726851854</v>
      </c>
      <c r="B265" s="15">
        <v>587583</v>
      </c>
      <c r="C265" t="s">
        <v>7763</v>
      </c>
      <c r="D265" t="s">
        <v>7764</v>
      </c>
      <c r="E265" t="s">
        <v>6849</v>
      </c>
      <c r="F265" s="15">
        <v>-349</v>
      </c>
      <c r="G265" t="s">
        <v>50</v>
      </c>
      <c r="H265" t="s">
        <v>60</v>
      </c>
      <c r="I265" t="s">
        <v>52</v>
      </c>
      <c r="J265">
        <f>VLOOKUP(B265,自助退!B:F,5,FALSE)</f>
        <v>349</v>
      </c>
      <c r="K265" s="40" t="str">
        <f t="shared" si="4"/>
        <v/>
      </c>
    </row>
    <row r="266" spans="1:11" ht="14.25">
      <c r="A266" s="60">
        <v>42922.477256944447</v>
      </c>
      <c r="B266" s="15">
        <v>588046</v>
      </c>
      <c r="C266" t="s">
        <v>7765</v>
      </c>
      <c r="D266" t="s">
        <v>7766</v>
      </c>
      <c r="E266" t="s">
        <v>7767</v>
      </c>
      <c r="F266" s="15">
        <v>-247</v>
      </c>
      <c r="G266" t="s">
        <v>50</v>
      </c>
      <c r="H266" t="s">
        <v>59</v>
      </c>
      <c r="I266" t="s">
        <v>52</v>
      </c>
      <c r="J266">
        <f>VLOOKUP(B266,自助退!B:F,5,FALSE)</f>
        <v>247</v>
      </c>
      <c r="K266" s="40" t="str">
        <f t="shared" si="4"/>
        <v/>
      </c>
    </row>
    <row r="267" spans="1:11" ht="14.25">
      <c r="A267" s="60">
        <v>42922.479687500003</v>
      </c>
      <c r="B267" s="15">
        <v>588205</v>
      </c>
      <c r="C267" t="s">
        <v>7768</v>
      </c>
      <c r="D267" t="s">
        <v>7769</v>
      </c>
      <c r="E267" t="s">
        <v>7770</v>
      </c>
      <c r="F267" s="15">
        <v>-200</v>
      </c>
      <c r="G267" t="s">
        <v>50</v>
      </c>
      <c r="H267" t="s">
        <v>80</v>
      </c>
      <c r="I267" t="s">
        <v>52</v>
      </c>
      <c r="J267">
        <f>VLOOKUP(B267,自助退!B:F,5,FALSE)</f>
        <v>200</v>
      </c>
      <c r="K267" s="40" t="str">
        <f t="shared" si="4"/>
        <v/>
      </c>
    </row>
    <row r="268" spans="1:11" ht="14.25">
      <c r="A268" s="60">
        <v>42922.484166666669</v>
      </c>
      <c r="B268" s="15">
        <v>588402</v>
      </c>
      <c r="C268" t="s">
        <v>7771</v>
      </c>
      <c r="D268" t="s">
        <v>7772</v>
      </c>
      <c r="E268" t="s">
        <v>7773</v>
      </c>
      <c r="F268" s="15">
        <v>-550</v>
      </c>
      <c r="G268" t="s">
        <v>50</v>
      </c>
      <c r="H268" t="s">
        <v>64</v>
      </c>
      <c r="I268" t="s">
        <v>52</v>
      </c>
      <c r="J268">
        <f>VLOOKUP(B268,自助退!B:F,5,FALSE)</f>
        <v>550</v>
      </c>
      <c r="K268" s="40" t="str">
        <f t="shared" si="4"/>
        <v/>
      </c>
    </row>
    <row r="269" spans="1:11" ht="14.25">
      <c r="A269" s="60">
        <v>42922.488298611112</v>
      </c>
      <c r="B269" s="15">
        <v>588636</v>
      </c>
      <c r="C269" t="s">
        <v>7774</v>
      </c>
      <c r="D269" t="s">
        <v>7775</v>
      </c>
      <c r="E269" t="s">
        <v>7776</v>
      </c>
      <c r="F269" s="15">
        <v>-15</v>
      </c>
      <c r="G269" t="s">
        <v>50</v>
      </c>
      <c r="H269" t="s">
        <v>59</v>
      </c>
      <c r="I269" t="s">
        <v>52</v>
      </c>
      <c r="J269">
        <f>VLOOKUP(B269,自助退!B:F,5,FALSE)</f>
        <v>15</v>
      </c>
      <c r="K269" s="40" t="str">
        <f t="shared" si="4"/>
        <v/>
      </c>
    </row>
    <row r="270" spans="1:11" ht="14.25">
      <c r="A270" s="60">
        <v>42922.489791666667</v>
      </c>
      <c r="B270" s="15">
        <v>588691</v>
      </c>
      <c r="C270" t="s">
        <v>7777</v>
      </c>
      <c r="D270" t="s">
        <v>7778</v>
      </c>
      <c r="E270" t="s">
        <v>7779</v>
      </c>
      <c r="F270" s="15">
        <v>-1500</v>
      </c>
      <c r="G270" t="s">
        <v>50</v>
      </c>
      <c r="H270" t="s">
        <v>60</v>
      </c>
      <c r="I270" t="s">
        <v>52</v>
      </c>
      <c r="J270">
        <f>VLOOKUP(B270,自助退!B:F,5,FALSE)</f>
        <v>1500</v>
      </c>
      <c r="K270" s="40" t="str">
        <f t="shared" si="4"/>
        <v/>
      </c>
    </row>
    <row r="271" spans="1:11" ht="14.25">
      <c r="A271" s="60">
        <v>42922.490370370368</v>
      </c>
      <c r="B271" s="15">
        <v>588708</v>
      </c>
      <c r="C271" t="s">
        <v>7780</v>
      </c>
      <c r="D271" t="s">
        <v>7781</v>
      </c>
      <c r="E271" t="s">
        <v>7782</v>
      </c>
      <c r="F271" s="15">
        <v>-400</v>
      </c>
      <c r="G271" t="s">
        <v>50</v>
      </c>
      <c r="H271" t="s">
        <v>60</v>
      </c>
      <c r="I271" t="s">
        <v>52</v>
      </c>
      <c r="J271">
        <f>VLOOKUP(B271,自助退!B:F,5,FALSE)</f>
        <v>400</v>
      </c>
      <c r="K271" s="40" t="str">
        <f t="shared" si="4"/>
        <v/>
      </c>
    </row>
    <row r="272" spans="1:11" ht="14.25">
      <c r="A272" s="60">
        <v>42922.491782407407</v>
      </c>
      <c r="B272" s="15">
        <v>588767</v>
      </c>
      <c r="C272" t="s">
        <v>7783</v>
      </c>
      <c r="D272" t="s">
        <v>7784</v>
      </c>
      <c r="E272" t="s">
        <v>7785</v>
      </c>
      <c r="F272" s="15">
        <v>-255</v>
      </c>
      <c r="G272" t="s">
        <v>50</v>
      </c>
      <c r="H272" t="s">
        <v>64</v>
      </c>
      <c r="I272" t="s">
        <v>52</v>
      </c>
      <c r="J272">
        <f>VLOOKUP(B272,自助退!B:F,5,FALSE)</f>
        <v>255</v>
      </c>
      <c r="K272" s="40" t="str">
        <f t="shared" si="4"/>
        <v/>
      </c>
    </row>
    <row r="273" spans="1:11" ht="14.25">
      <c r="A273" s="60">
        <v>42922.496180555558</v>
      </c>
      <c r="B273" s="15">
        <v>588918</v>
      </c>
      <c r="C273" t="s">
        <v>7786</v>
      </c>
      <c r="D273" t="s">
        <v>7787</v>
      </c>
      <c r="E273" t="s">
        <v>7788</v>
      </c>
      <c r="F273" s="15">
        <v>-265</v>
      </c>
      <c r="G273" t="s">
        <v>50</v>
      </c>
      <c r="H273" t="s">
        <v>59</v>
      </c>
      <c r="I273" t="s">
        <v>52</v>
      </c>
      <c r="J273">
        <f>VLOOKUP(B273,自助退!B:F,5,FALSE)</f>
        <v>265</v>
      </c>
      <c r="K273" s="40" t="str">
        <f t="shared" si="4"/>
        <v/>
      </c>
    </row>
    <row r="274" spans="1:11" ht="14.25">
      <c r="A274" s="60">
        <v>42922.498935185184</v>
      </c>
      <c r="B274" s="15">
        <v>589011</v>
      </c>
      <c r="C274" t="s">
        <v>7789</v>
      </c>
      <c r="D274" t="s">
        <v>7790</v>
      </c>
      <c r="E274" t="s">
        <v>7791</v>
      </c>
      <c r="F274" s="15">
        <v>-362</v>
      </c>
      <c r="G274" t="s">
        <v>50</v>
      </c>
      <c r="H274" t="s">
        <v>67</v>
      </c>
      <c r="I274" t="s">
        <v>52</v>
      </c>
      <c r="J274">
        <f>VLOOKUP(B274,自助退!B:F,5,FALSE)</f>
        <v>362</v>
      </c>
      <c r="K274" s="40" t="str">
        <f t="shared" si="4"/>
        <v/>
      </c>
    </row>
    <row r="275" spans="1:11" ht="14.25">
      <c r="A275" s="60">
        <v>42922.503854166665</v>
      </c>
      <c r="B275" s="15">
        <v>589162</v>
      </c>
      <c r="C275" t="s">
        <v>7792</v>
      </c>
      <c r="D275" t="s">
        <v>7793</v>
      </c>
      <c r="E275" t="s">
        <v>7794</v>
      </c>
      <c r="F275" s="15">
        <v>-1226</v>
      </c>
      <c r="G275" t="s">
        <v>50</v>
      </c>
      <c r="H275" t="s">
        <v>68</v>
      </c>
      <c r="I275" t="s">
        <v>52</v>
      </c>
      <c r="J275">
        <f>VLOOKUP(B275,自助退!B:F,5,FALSE)</f>
        <v>1226</v>
      </c>
      <c r="K275" s="40" t="str">
        <f t="shared" si="4"/>
        <v/>
      </c>
    </row>
    <row r="276" spans="1:11" ht="14.25">
      <c r="A276" s="60">
        <v>42922.513055555559</v>
      </c>
      <c r="B276" s="15">
        <v>589334</v>
      </c>
      <c r="C276" t="s">
        <v>7795</v>
      </c>
      <c r="D276" t="s">
        <v>7796</v>
      </c>
      <c r="E276" t="s">
        <v>7797</v>
      </c>
      <c r="F276" s="15">
        <v>-94</v>
      </c>
      <c r="G276" t="s">
        <v>50</v>
      </c>
      <c r="H276" t="s">
        <v>77</v>
      </c>
      <c r="I276" t="s">
        <v>52</v>
      </c>
      <c r="J276">
        <f>VLOOKUP(B276,自助退!B:F,5,FALSE)</f>
        <v>94</v>
      </c>
      <c r="K276" s="40" t="str">
        <f t="shared" si="4"/>
        <v/>
      </c>
    </row>
    <row r="277" spans="1:11" ht="14.25">
      <c r="A277" s="60">
        <v>42922.530057870368</v>
      </c>
      <c r="B277" s="15">
        <v>589557</v>
      </c>
      <c r="C277" t="s">
        <v>7798</v>
      </c>
      <c r="D277" t="s">
        <v>7062</v>
      </c>
      <c r="E277" t="s">
        <v>6841</v>
      </c>
      <c r="F277" s="15">
        <v>-10</v>
      </c>
      <c r="G277" t="s">
        <v>50</v>
      </c>
      <c r="H277" t="s">
        <v>66</v>
      </c>
      <c r="I277" t="s">
        <v>52</v>
      </c>
      <c r="J277">
        <f>VLOOKUP(B277,自助退!B:F,5,FALSE)</f>
        <v>10</v>
      </c>
      <c r="K277" s="40" t="str">
        <f t="shared" si="4"/>
        <v/>
      </c>
    </row>
    <row r="278" spans="1:11" ht="14.25">
      <c r="A278" s="60">
        <v>42922.548136574071</v>
      </c>
      <c r="B278" s="15">
        <v>589652</v>
      </c>
      <c r="C278" t="s">
        <v>7799</v>
      </c>
      <c r="D278" t="s">
        <v>7800</v>
      </c>
      <c r="E278" t="s">
        <v>7801</v>
      </c>
      <c r="F278" s="15">
        <v>-131</v>
      </c>
      <c r="G278" t="s">
        <v>50</v>
      </c>
      <c r="H278" t="s">
        <v>60</v>
      </c>
      <c r="I278" t="s">
        <v>52</v>
      </c>
      <c r="J278">
        <f>VLOOKUP(B278,自助退!B:F,5,FALSE)</f>
        <v>131</v>
      </c>
      <c r="K278" s="40" t="str">
        <f t="shared" si="4"/>
        <v/>
      </c>
    </row>
    <row r="279" spans="1:11" ht="14.25">
      <c r="A279" s="60">
        <v>42922.575219907405</v>
      </c>
      <c r="B279" s="15">
        <v>589931</v>
      </c>
      <c r="C279" t="s">
        <v>7802</v>
      </c>
      <c r="D279" t="s">
        <v>7803</v>
      </c>
      <c r="E279" t="s">
        <v>7804</v>
      </c>
      <c r="F279" s="15">
        <v>-2007</v>
      </c>
      <c r="G279" t="s">
        <v>50</v>
      </c>
      <c r="H279" t="s">
        <v>57</v>
      </c>
      <c r="I279" t="s">
        <v>52</v>
      </c>
      <c r="J279">
        <f>VLOOKUP(B279,自助退!B:F,5,FALSE)</f>
        <v>2007</v>
      </c>
      <c r="K279" s="40" t="str">
        <f t="shared" si="4"/>
        <v/>
      </c>
    </row>
    <row r="280" spans="1:11" ht="14.25">
      <c r="A280" s="60">
        <v>42922.590821759259</v>
      </c>
      <c r="B280" s="15">
        <v>590370</v>
      </c>
      <c r="C280" t="s">
        <v>7805</v>
      </c>
      <c r="D280" t="s">
        <v>7806</v>
      </c>
      <c r="E280" t="s">
        <v>7807</v>
      </c>
      <c r="F280" s="15">
        <v>-496</v>
      </c>
      <c r="G280" t="s">
        <v>50</v>
      </c>
      <c r="H280" t="s">
        <v>73</v>
      </c>
      <c r="I280" t="s">
        <v>52</v>
      </c>
      <c r="J280">
        <f>VLOOKUP(B280,自助退!B:F,5,FALSE)</f>
        <v>496</v>
      </c>
      <c r="K280" s="40" t="str">
        <f t="shared" si="4"/>
        <v/>
      </c>
    </row>
    <row r="281" spans="1:11" ht="14.25">
      <c r="A281" s="60">
        <v>42922.597141203703</v>
      </c>
      <c r="B281" s="15">
        <v>590706</v>
      </c>
      <c r="C281" t="s">
        <v>7808</v>
      </c>
      <c r="D281" t="s">
        <v>7809</v>
      </c>
      <c r="E281" t="s">
        <v>7810</v>
      </c>
      <c r="F281" s="15">
        <v>-489</v>
      </c>
      <c r="G281" t="s">
        <v>50</v>
      </c>
      <c r="H281" t="s">
        <v>61</v>
      </c>
      <c r="I281" t="s">
        <v>52</v>
      </c>
      <c r="J281">
        <f>VLOOKUP(B281,自助退!B:F,5,FALSE)</f>
        <v>489</v>
      </c>
      <c r="K281" s="40" t="str">
        <f t="shared" si="4"/>
        <v/>
      </c>
    </row>
    <row r="282" spans="1:11" ht="14.25">
      <c r="A282" s="60">
        <v>42922.599629629629</v>
      </c>
      <c r="B282" s="15">
        <v>590807</v>
      </c>
      <c r="C282" t="s">
        <v>7811</v>
      </c>
      <c r="D282" t="s">
        <v>7812</v>
      </c>
      <c r="E282" t="s">
        <v>7813</v>
      </c>
      <c r="F282" s="15">
        <v>-616</v>
      </c>
      <c r="G282" t="s">
        <v>50</v>
      </c>
      <c r="H282" t="s">
        <v>65</v>
      </c>
      <c r="I282" t="s">
        <v>52</v>
      </c>
      <c r="J282">
        <f>VLOOKUP(B282,自助退!B:F,5,FALSE)</f>
        <v>616</v>
      </c>
      <c r="K282" s="40" t="str">
        <f t="shared" si="4"/>
        <v/>
      </c>
    </row>
    <row r="283" spans="1:11" ht="14.25">
      <c r="A283" s="60">
        <v>42922.614537037036</v>
      </c>
      <c r="B283" s="15">
        <v>591750</v>
      </c>
      <c r="C283" t="s">
        <v>7814</v>
      </c>
      <c r="D283" t="s">
        <v>7815</v>
      </c>
      <c r="E283" t="s">
        <v>7816</v>
      </c>
      <c r="F283" s="15">
        <v>-500</v>
      </c>
      <c r="G283" t="s">
        <v>50</v>
      </c>
      <c r="H283" t="s">
        <v>53</v>
      </c>
      <c r="I283" t="s">
        <v>52</v>
      </c>
      <c r="J283">
        <f>VLOOKUP(B283,自助退!B:F,5,FALSE)</f>
        <v>500</v>
      </c>
      <c r="K283" s="40" t="str">
        <f t="shared" si="4"/>
        <v/>
      </c>
    </row>
    <row r="284" spans="1:11" ht="14.25">
      <c r="A284" s="60">
        <v>42922.61550925926</v>
      </c>
      <c r="B284" s="15">
        <v>591809</v>
      </c>
      <c r="C284" t="s">
        <v>7817</v>
      </c>
      <c r="D284" t="s">
        <v>7818</v>
      </c>
      <c r="E284" t="s">
        <v>7819</v>
      </c>
      <c r="F284" s="15">
        <v>-1000</v>
      </c>
      <c r="G284" t="s">
        <v>50</v>
      </c>
      <c r="H284" t="s">
        <v>53</v>
      </c>
      <c r="I284" t="s">
        <v>52</v>
      </c>
      <c r="J284">
        <f>VLOOKUP(B284,自助退!B:F,5,FALSE)</f>
        <v>1000</v>
      </c>
      <c r="K284" s="40" t="str">
        <f t="shared" si="4"/>
        <v/>
      </c>
    </row>
    <row r="285" spans="1:11" ht="14.25">
      <c r="A285" s="60">
        <v>42922.616018518522</v>
      </c>
      <c r="B285" s="15">
        <v>591852</v>
      </c>
      <c r="C285" t="s">
        <v>7820</v>
      </c>
      <c r="D285" t="s">
        <v>7818</v>
      </c>
      <c r="E285" t="s">
        <v>7819</v>
      </c>
      <c r="F285" s="15">
        <v>-3000</v>
      </c>
      <c r="G285" t="s">
        <v>50</v>
      </c>
      <c r="H285" t="s">
        <v>53</v>
      </c>
      <c r="I285" t="s">
        <v>52</v>
      </c>
      <c r="J285">
        <f>VLOOKUP(B285,自助退!B:F,5,FALSE)</f>
        <v>3000</v>
      </c>
      <c r="K285" s="40" t="str">
        <f t="shared" si="4"/>
        <v/>
      </c>
    </row>
    <row r="286" spans="1:11" ht="14.25">
      <c r="A286" s="60">
        <v>42922.616666666669</v>
      </c>
      <c r="B286" s="15">
        <v>591897</v>
      </c>
      <c r="C286" t="s">
        <v>7821</v>
      </c>
      <c r="D286" t="s">
        <v>7822</v>
      </c>
      <c r="E286" t="s">
        <v>7823</v>
      </c>
      <c r="F286" s="15">
        <v>-800</v>
      </c>
      <c r="G286" t="s">
        <v>50</v>
      </c>
      <c r="H286" t="s">
        <v>81</v>
      </c>
      <c r="I286" t="s">
        <v>52</v>
      </c>
      <c r="J286">
        <f>VLOOKUP(B286,自助退!B:F,5,FALSE)</f>
        <v>800</v>
      </c>
      <c r="K286" s="40" t="str">
        <f t="shared" si="4"/>
        <v/>
      </c>
    </row>
    <row r="287" spans="1:11" ht="14.25">
      <c r="A287" s="60">
        <v>42922.617326388892</v>
      </c>
      <c r="B287" s="15">
        <v>591936</v>
      </c>
      <c r="C287" t="s">
        <v>7824</v>
      </c>
      <c r="D287" t="s">
        <v>7825</v>
      </c>
      <c r="E287" t="s">
        <v>6811</v>
      </c>
      <c r="F287" s="15">
        <v>-1000</v>
      </c>
      <c r="G287" t="s">
        <v>50</v>
      </c>
      <c r="H287" t="s">
        <v>63</v>
      </c>
      <c r="I287" t="s">
        <v>52</v>
      </c>
      <c r="J287">
        <f>VLOOKUP(B287,自助退!B:F,5,FALSE)</f>
        <v>1000</v>
      </c>
      <c r="K287" s="40" t="str">
        <f t="shared" si="4"/>
        <v/>
      </c>
    </row>
    <row r="288" spans="1:11" ht="14.25">
      <c r="A288" s="60">
        <v>42922.624976851854</v>
      </c>
      <c r="B288" s="15">
        <v>592447</v>
      </c>
      <c r="C288" t="s">
        <v>7826</v>
      </c>
      <c r="D288" t="s">
        <v>7827</v>
      </c>
      <c r="E288" t="s">
        <v>7828</v>
      </c>
      <c r="F288" s="15">
        <v>-150</v>
      </c>
      <c r="G288" t="s">
        <v>50</v>
      </c>
      <c r="H288" t="s">
        <v>63</v>
      </c>
      <c r="I288" t="s">
        <v>52</v>
      </c>
      <c r="J288">
        <f>VLOOKUP(B288,自助退!B:F,5,FALSE)</f>
        <v>150</v>
      </c>
      <c r="K288" s="40" t="str">
        <f t="shared" si="4"/>
        <v/>
      </c>
    </row>
    <row r="289" spans="1:11" ht="14.25">
      <c r="A289" s="60">
        <v>42922.629363425927</v>
      </c>
      <c r="B289" s="15">
        <v>592672</v>
      </c>
      <c r="C289" t="s">
        <v>7829</v>
      </c>
      <c r="D289" t="s">
        <v>7830</v>
      </c>
      <c r="E289" t="s">
        <v>6834</v>
      </c>
      <c r="F289" s="15">
        <v>-740</v>
      </c>
      <c r="G289" t="s">
        <v>50</v>
      </c>
      <c r="H289" t="s">
        <v>7143</v>
      </c>
      <c r="I289" t="s">
        <v>52</v>
      </c>
      <c r="J289">
        <f>VLOOKUP(B289,自助退!B:F,5,FALSE)</f>
        <v>740</v>
      </c>
      <c r="K289" s="40" t="str">
        <f t="shared" si="4"/>
        <v/>
      </c>
    </row>
    <row r="290" spans="1:11" ht="14.25">
      <c r="A290" s="60">
        <v>42922.636030092595</v>
      </c>
      <c r="B290" s="15">
        <v>593025</v>
      </c>
      <c r="C290" t="s">
        <v>7831</v>
      </c>
      <c r="D290" t="s">
        <v>7832</v>
      </c>
      <c r="E290" t="s">
        <v>6830</v>
      </c>
      <c r="F290" s="15">
        <v>-494</v>
      </c>
      <c r="G290" t="s">
        <v>50</v>
      </c>
      <c r="H290" t="s">
        <v>68</v>
      </c>
      <c r="I290" t="s">
        <v>52</v>
      </c>
      <c r="J290">
        <f>VLOOKUP(B290,自助退!B:F,5,FALSE)</f>
        <v>494</v>
      </c>
      <c r="K290" s="40" t="str">
        <f t="shared" si="4"/>
        <v/>
      </c>
    </row>
    <row r="291" spans="1:11" ht="14.25">
      <c r="A291" s="60">
        <v>42922.639166666668</v>
      </c>
      <c r="B291" s="15">
        <v>593205</v>
      </c>
      <c r="C291" t="s">
        <v>7833</v>
      </c>
      <c r="D291" t="s">
        <v>7834</v>
      </c>
      <c r="E291" t="s">
        <v>7835</v>
      </c>
      <c r="F291" s="15">
        <v>-1600</v>
      </c>
      <c r="G291" t="s">
        <v>50</v>
      </c>
      <c r="H291" t="s">
        <v>79</v>
      </c>
      <c r="I291" t="s">
        <v>52</v>
      </c>
      <c r="J291">
        <f>VLOOKUP(B291,自助退!B:F,5,FALSE)</f>
        <v>1600</v>
      </c>
      <c r="K291" s="40" t="str">
        <f t="shared" si="4"/>
        <v/>
      </c>
    </row>
    <row r="292" spans="1:11" ht="14.25">
      <c r="A292" s="60">
        <v>42922.639317129629</v>
      </c>
      <c r="B292" s="15">
        <v>593211</v>
      </c>
      <c r="C292" t="s">
        <v>7836</v>
      </c>
      <c r="D292" t="s">
        <v>7837</v>
      </c>
      <c r="E292" t="s">
        <v>7838</v>
      </c>
      <c r="F292" s="15">
        <v>-88</v>
      </c>
      <c r="G292" t="s">
        <v>50</v>
      </c>
      <c r="H292" t="s">
        <v>57</v>
      </c>
      <c r="I292" t="s">
        <v>52</v>
      </c>
      <c r="J292">
        <f>VLOOKUP(B292,自助退!B:F,5,FALSE)</f>
        <v>88</v>
      </c>
      <c r="K292" s="40" t="str">
        <f t="shared" si="4"/>
        <v/>
      </c>
    </row>
    <row r="293" spans="1:11" ht="14.25">
      <c r="A293" s="60">
        <v>42922.650104166663</v>
      </c>
      <c r="B293" s="15">
        <v>593856</v>
      </c>
      <c r="C293" t="s">
        <v>7839</v>
      </c>
      <c r="D293" t="s">
        <v>7840</v>
      </c>
      <c r="E293" t="s">
        <v>7841</v>
      </c>
      <c r="F293" s="15">
        <v>-200</v>
      </c>
      <c r="G293" t="s">
        <v>50</v>
      </c>
      <c r="H293" t="s">
        <v>61</v>
      </c>
      <c r="I293" t="s">
        <v>52</v>
      </c>
      <c r="J293">
        <f>VLOOKUP(B293,自助退!B:F,5,FALSE)</f>
        <v>200</v>
      </c>
      <c r="K293" s="40" t="str">
        <f t="shared" si="4"/>
        <v/>
      </c>
    </row>
    <row r="294" spans="1:11" ht="14.25">
      <c r="A294" s="60">
        <v>42922.652384259258</v>
      </c>
      <c r="B294" s="15">
        <v>594002</v>
      </c>
      <c r="C294" t="s">
        <v>7842</v>
      </c>
      <c r="D294" t="s">
        <v>7843</v>
      </c>
      <c r="E294" t="s">
        <v>7844</v>
      </c>
      <c r="F294" s="15">
        <v>-997</v>
      </c>
      <c r="G294" t="s">
        <v>50</v>
      </c>
      <c r="H294" t="s">
        <v>61</v>
      </c>
      <c r="I294" t="s">
        <v>52</v>
      </c>
      <c r="J294">
        <f>VLOOKUP(B294,自助退!B:F,5,FALSE)</f>
        <v>997</v>
      </c>
      <c r="K294" s="40" t="str">
        <f t="shared" si="4"/>
        <v/>
      </c>
    </row>
    <row r="295" spans="1:11" ht="14.25">
      <c r="A295" s="60">
        <v>42922.654386574075</v>
      </c>
      <c r="B295" s="15">
        <v>594117</v>
      </c>
      <c r="C295" t="s">
        <v>7845</v>
      </c>
      <c r="D295" t="s">
        <v>7846</v>
      </c>
      <c r="E295" t="s">
        <v>7847</v>
      </c>
      <c r="F295" s="15">
        <v>-348</v>
      </c>
      <c r="G295" t="s">
        <v>50</v>
      </c>
      <c r="H295" t="s">
        <v>68</v>
      </c>
      <c r="I295" t="s">
        <v>52</v>
      </c>
      <c r="J295">
        <f>VLOOKUP(B295,自助退!B:F,5,FALSE)</f>
        <v>348</v>
      </c>
      <c r="K295" s="40" t="str">
        <f t="shared" si="4"/>
        <v/>
      </c>
    </row>
    <row r="296" spans="1:11" ht="14.25">
      <c r="A296" s="60">
        <v>42922.656909722224</v>
      </c>
      <c r="B296" s="15">
        <v>594252</v>
      </c>
      <c r="C296" t="s">
        <v>7848</v>
      </c>
      <c r="D296" t="s">
        <v>7849</v>
      </c>
      <c r="E296" t="s">
        <v>7001</v>
      </c>
      <c r="F296" s="15">
        <v>-3415</v>
      </c>
      <c r="G296" t="s">
        <v>50</v>
      </c>
      <c r="H296" t="s">
        <v>66</v>
      </c>
      <c r="I296" t="s">
        <v>52</v>
      </c>
      <c r="J296">
        <f>VLOOKUP(B296,自助退!B:F,5,FALSE)</f>
        <v>3415</v>
      </c>
      <c r="K296" s="40" t="str">
        <f t="shared" si="4"/>
        <v/>
      </c>
    </row>
    <row r="297" spans="1:11" ht="14.25">
      <c r="A297" s="60">
        <v>42922.659004629626</v>
      </c>
      <c r="B297" s="15">
        <v>594364</v>
      </c>
      <c r="C297" t="s">
        <v>7850</v>
      </c>
      <c r="D297" t="s">
        <v>7851</v>
      </c>
      <c r="E297" t="s">
        <v>7852</v>
      </c>
      <c r="F297" s="15">
        <v>-3</v>
      </c>
      <c r="G297" t="s">
        <v>50</v>
      </c>
      <c r="H297" t="s">
        <v>63</v>
      </c>
      <c r="I297" t="s">
        <v>52</v>
      </c>
      <c r="J297">
        <f>VLOOKUP(B297,自助退!B:F,5,FALSE)</f>
        <v>3</v>
      </c>
      <c r="K297" s="40" t="str">
        <f t="shared" si="4"/>
        <v/>
      </c>
    </row>
    <row r="298" spans="1:11" ht="14.25">
      <c r="A298" s="60">
        <v>42922.661111111112</v>
      </c>
      <c r="B298" s="15">
        <v>594471</v>
      </c>
      <c r="C298" t="s">
        <v>163</v>
      </c>
      <c r="D298" t="s">
        <v>183</v>
      </c>
      <c r="E298" t="s">
        <v>184</v>
      </c>
      <c r="F298" s="15">
        <v>-2516</v>
      </c>
      <c r="G298" t="s">
        <v>50</v>
      </c>
      <c r="H298" t="s">
        <v>79</v>
      </c>
      <c r="I298" t="s">
        <v>85</v>
      </c>
      <c r="J298">
        <f>VLOOKUP(B298,自助退!B:F,5,FALSE)</f>
        <v>2516</v>
      </c>
      <c r="K298" s="40" t="str">
        <f t="shared" si="4"/>
        <v/>
      </c>
    </row>
    <row r="299" spans="1:11" ht="14.25">
      <c r="A299" s="60">
        <v>42922.668240740742</v>
      </c>
      <c r="B299" s="15">
        <v>594852</v>
      </c>
      <c r="C299" t="s">
        <v>7853</v>
      </c>
      <c r="D299" t="s">
        <v>7854</v>
      </c>
      <c r="E299" t="s">
        <v>7855</v>
      </c>
      <c r="F299" s="15">
        <v>-99</v>
      </c>
      <c r="G299" t="s">
        <v>50</v>
      </c>
      <c r="H299" t="s">
        <v>66</v>
      </c>
      <c r="I299" t="s">
        <v>52</v>
      </c>
      <c r="J299">
        <f>VLOOKUP(B299,自助退!B:F,5,FALSE)</f>
        <v>99</v>
      </c>
      <c r="K299" s="40" t="str">
        <f t="shared" si="4"/>
        <v/>
      </c>
    </row>
    <row r="300" spans="1:11" ht="14.25">
      <c r="A300" s="60">
        <v>42922.669687499998</v>
      </c>
      <c r="B300" s="15">
        <v>594917</v>
      </c>
      <c r="C300" t="s">
        <v>7856</v>
      </c>
      <c r="D300" t="s">
        <v>7857</v>
      </c>
      <c r="E300" t="s">
        <v>7858</v>
      </c>
      <c r="F300" s="15">
        <v>-180</v>
      </c>
      <c r="G300" t="s">
        <v>50</v>
      </c>
      <c r="H300" t="s">
        <v>159</v>
      </c>
      <c r="I300" t="s">
        <v>52</v>
      </c>
      <c r="J300">
        <f>VLOOKUP(B300,自助退!B:F,5,FALSE)</f>
        <v>180</v>
      </c>
      <c r="K300" s="40" t="str">
        <f t="shared" si="4"/>
        <v/>
      </c>
    </row>
    <row r="301" spans="1:11" ht="14.25">
      <c r="A301" s="60">
        <v>42922.672893518517</v>
      </c>
      <c r="B301" s="15">
        <v>595062</v>
      </c>
      <c r="C301" t="s">
        <v>7859</v>
      </c>
      <c r="D301" t="s">
        <v>7860</v>
      </c>
      <c r="E301" t="s">
        <v>7861</v>
      </c>
      <c r="F301" s="15">
        <v>-493</v>
      </c>
      <c r="G301" t="s">
        <v>50</v>
      </c>
      <c r="H301" t="s">
        <v>60</v>
      </c>
      <c r="I301" t="s">
        <v>52</v>
      </c>
      <c r="J301">
        <f>VLOOKUP(B301,自助退!B:F,5,FALSE)</f>
        <v>493</v>
      </c>
      <c r="K301" s="40" t="str">
        <f t="shared" si="4"/>
        <v/>
      </c>
    </row>
    <row r="302" spans="1:11" ht="14.25">
      <c r="A302" s="60">
        <v>42922.673171296294</v>
      </c>
      <c r="B302" s="15">
        <v>595070</v>
      </c>
      <c r="C302" t="s">
        <v>7862</v>
      </c>
      <c r="D302" t="s">
        <v>7863</v>
      </c>
      <c r="E302" t="s">
        <v>7864</v>
      </c>
      <c r="F302" s="15">
        <v>-208</v>
      </c>
      <c r="G302" t="s">
        <v>50</v>
      </c>
      <c r="H302" t="s">
        <v>64</v>
      </c>
      <c r="I302" t="s">
        <v>52</v>
      </c>
      <c r="J302">
        <f>VLOOKUP(B302,自助退!B:F,5,FALSE)</f>
        <v>208</v>
      </c>
      <c r="K302" s="40" t="str">
        <f t="shared" si="4"/>
        <v/>
      </c>
    </row>
    <row r="303" spans="1:11" ht="14.25">
      <c r="A303" s="60">
        <v>42922.67459490741</v>
      </c>
      <c r="B303" s="15">
        <v>595149</v>
      </c>
      <c r="C303" t="s">
        <v>7865</v>
      </c>
      <c r="D303" t="s">
        <v>7866</v>
      </c>
      <c r="E303" t="s">
        <v>7867</v>
      </c>
      <c r="F303" s="15">
        <v>-600</v>
      </c>
      <c r="G303" t="s">
        <v>50</v>
      </c>
      <c r="H303" t="s">
        <v>63</v>
      </c>
      <c r="I303" t="s">
        <v>52</v>
      </c>
      <c r="J303">
        <f>VLOOKUP(B303,自助退!B:F,5,FALSE)</f>
        <v>600</v>
      </c>
      <c r="K303" s="40" t="str">
        <f t="shared" si="4"/>
        <v/>
      </c>
    </row>
    <row r="304" spans="1:11" ht="14.25">
      <c r="A304" s="60">
        <v>42922.675891203704</v>
      </c>
      <c r="B304" s="15">
        <v>595210</v>
      </c>
      <c r="C304" t="s">
        <v>7868</v>
      </c>
      <c r="D304" t="s">
        <v>7869</v>
      </c>
      <c r="E304" t="s">
        <v>6826</v>
      </c>
      <c r="F304" s="15">
        <v>-184</v>
      </c>
      <c r="G304" t="s">
        <v>50</v>
      </c>
      <c r="H304" t="s">
        <v>73</v>
      </c>
      <c r="I304" t="s">
        <v>52</v>
      </c>
      <c r="J304">
        <f>VLOOKUP(B304,自助退!B:F,5,FALSE)</f>
        <v>184</v>
      </c>
      <c r="K304" s="40" t="str">
        <f t="shared" si="4"/>
        <v/>
      </c>
    </row>
    <row r="305" spans="1:11" ht="14.25">
      <c r="A305" s="60">
        <v>42922.678460648145</v>
      </c>
      <c r="B305" s="15">
        <v>595362</v>
      </c>
      <c r="C305" t="s">
        <v>7870</v>
      </c>
      <c r="D305" t="s">
        <v>7871</v>
      </c>
      <c r="E305" t="s">
        <v>7872</v>
      </c>
      <c r="F305" s="15">
        <v>-12</v>
      </c>
      <c r="G305" t="s">
        <v>50</v>
      </c>
      <c r="H305" t="s">
        <v>73</v>
      </c>
      <c r="I305" t="s">
        <v>52</v>
      </c>
      <c r="J305">
        <f>VLOOKUP(B305,自助退!B:F,5,FALSE)</f>
        <v>12</v>
      </c>
      <c r="K305" s="40" t="str">
        <f t="shared" si="4"/>
        <v/>
      </c>
    </row>
    <row r="306" spans="1:11" ht="14.25">
      <c r="A306" s="60">
        <v>42922.679629629631</v>
      </c>
      <c r="B306" s="15">
        <v>595427</v>
      </c>
      <c r="C306" t="s">
        <v>7873</v>
      </c>
      <c r="D306" t="s">
        <v>7874</v>
      </c>
      <c r="E306" t="s">
        <v>7875</v>
      </c>
      <c r="F306" s="15">
        <v>-70</v>
      </c>
      <c r="G306" t="s">
        <v>50</v>
      </c>
      <c r="H306" t="s">
        <v>77</v>
      </c>
      <c r="I306" t="s">
        <v>52</v>
      </c>
      <c r="J306">
        <f>VLOOKUP(B306,自助退!B:F,5,FALSE)</f>
        <v>70</v>
      </c>
      <c r="K306" s="40" t="str">
        <f t="shared" si="4"/>
        <v/>
      </c>
    </row>
    <row r="307" spans="1:11" ht="14.25">
      <c r="A307" s="60">
        <v>42922.680162037039</v>
      </c>
      <c r="B307" s="15">
        <v>595461</v>
      </c>
      <c r="C307" t="s">
        <v>7876</v>
      </c>
      <c r="D307" t="s">
        <v>7877</v>
      </c>
      <c r="E307" t="s">
        <v>6820</v>
      </c>
      <c r="F307" s="15">
        <v>-440</v>
      </c>
      <c r="G307" t="s">
        <v>50</v>
      </c>
      <c r="H307" t="s">
        <v>77</v>
      </c>
      <c r="I307" t="s">
        <v>52</v>
      </c>
      <c r="J307">
        <f>VLOOKUP(B307,自助退!B:F,5,FALSE)</f>
        <v>440</v>
      </c>
      <c r="K307" s="40" t="str">
        <f t="shared" si="4"/>
        <v/>
      </c>
    </row>
    <row r="308" spans="1:11" ht="14.25">
      <c r="A308" s="60">
        <v>42922.696006944447</v>
      </c>
      <c r="B308" s="15">
        <v>596190</v>
      </c>
      <c r="C308" t="s">
        <v>7878</v>
      </c>
      <c r="D308" t="s">
        <v>7879</v>
      </c>
      <c r="E308" t="s">
        <v>7880</v>
      </c>
      <c r="F308" s="15">
        <v>-71</v>
      </c>
      <c r="G308" t="s">
        <v>50</v>
      </c>
      <c r="H308" t="s">
        <v>63</v>
      </c>
      <c r="I308" t="s">
        <v>52</v>
      </c>
      <c r="J308">
        <f>VLOOKUP(B308,自助退!B:F,5,FALSE)</f>
        <v>71</v>
      </c>
      <c r="K308" s="40" t="str">
        <f t="shared" si="4"/>
        <v/>
      </c>
    </row>
    <row r="309" spans="1:11" ht="14.25">
      <c r="A309" s="60">
        <v>42922.697824074072</v>
      </c>
      <c r="B309" s="15">
        <v>596257</v>
      </c>
      <c r="C309" t="s">
        <v>7881</v>
      </c>
      <c r="D309" t="s">
        <v>7882</v>
      </c>
      <c r="E309" t="s">
        <v>7883</v>
      </c>
      <c r="F309" s="15">
        <v>-278</v>
      </c>
      <c r="G309" t="s">
        <v>50</v>
      </c>
      <c r="H309" t="s">
        <v>76</v>
      </c>
      <c r="I309" t="s">
        <v>52</v>
      </c>
      <c r="J309">
        <f>VLOOKUP(B309,自助退!B:F,5,FALSE)</f>
        <v>278</v>
      </c>
      <c r="K309" s="40" t="str">
        <f t="shared" si="4"/>
        <v/>
      </c>
    </row>
    <row r="310" spans="1:11" ht="14.25">
      <c r="A310" s="60">
        <v>42922.708865740744</v>
      </c>
      <c r="B310" s="15">
        <v>596733</v>
      </c>
      <c r="C310" t="s">
        <v>7884</v>
      </c>
      <c r="D310" t="s">
        <v>7885</v>
      </c>
      <c r="E310" t="s">
        <v>7886</v>
      </c>
      <c r="F310" s="15">
        <v>-115</v>
      </c>
      <c r="G310" t="s">
        <v>50</v>
      </c>
      <c r="H310" t="s">
        <v>68</v>
      </c>
      <c r="I310" t="s">
        <v>52</v>
      </c>
      <c r="J310">
        <f>VLOOKUP(B310,自助退!B:F,5,FALSE)</f>
        <v>115</v>
      </c>
      <c r="K310" s="40" t="str">
        <f t="shared" si="4"/>
        <v/>
      </c>
    </row>
    <row r="311" spans="1:11" ht="14.25">
      <c r="A311" s="60">
        <v>42922.714571759258</v>
      </c>
      <c r="B311" s="15">
        <v>596880</v>
      </c>
      <c r="C311" t="s">
        <v>7887</v>
      </c>
      <c r="D311" t="s">
        <v>7888</v>
      </c>
      <c r="E311" t="s">
        <v>7889</v>
      </c>
      <c r="F311" s="15">
        <v>-1261</v>
      </c>
      <c r="G311" t="s">
        <v>50</v>
      </c>
      <c r="H311" t="s">
        <v>66</v>
      </c>
      <c r="I311" t="s">
        <v>52</v>
      </c>
      <c r="J311">
        <f>VLOOKUP(B311,自助退!B:F,5,FALSE)</f>
        <v>1261</v>
      </c>
      <c r="K311" s="40" t="str">
        <f t="shared" si="4"/>
        <v/>
      </c>
    </row>
    <row r="312" spans="1:11" ht="14.25">
      <c r="A312" s="60">
        <v>42922.719328703701</v>
      </c>
      <c r="B312" s="15">
        <v>597013</v>
      </c>
      <c r="C312" t="s">
        <v>7890</v>
      </c>
      <c r="D312" t="s">
        <v>7891</v>
      </c>
      <c r="E312" t="s">
        <v>7892</v>
      </c>
      <c r="F312" s="15">
        <v>-50</v>
      </c>
      <c r="G312" t="s">
        <v>50</v>
      </c>
      <c r="H312" t="s">
        <v>83</v>
      </c>
      <c r="I312" t="s">
        <v>52</v>
      </c>
      <c r="J312">
        <f>VLOOKUP(B312,自助退!B:F,5,FALSE)</f>
        <v>50</v>
      </c>
      <c r="K312" s="40" t="str">
        <f t="shared" si="4"/>
        <v/>
      </c>
    </row>
    <row r="313" spans="1:11" ht="14.25">
      <c r="A313" s="60">
        <v>42922.733576388891</v>
      </c>
      <c r="B313" s="15">
        <v>597308</v>
      </c>
      <c r="C313" t="s">
        <v>7893</v>
      </c>
      <c r="D313" t="s">
        <v>7894</v>
      </c>
      <c r="E313" t="s">
        <v>7895</v>
      </c>
      <c r="F313" s="15">
        <v>-92</v>
      </c>
      <c r="G313" t="s">
        <v>50</v>
      </c>
      <c r="H313" t="s">
        <v>158</v>
      </c>
      <c r="I313" t="s">
        <v>52</v>
      </c>
      <c r="J313">
        <f>VLOOKUP(B313,自助退!B:F,5,FALSE)</f>
        <v>92</v>
      </c>
      <c r="K313" s="40" t="str">
        <f t="shared" si="4"/>
        <v/>
      </c>
    </row>
    <row r="314" spans="1:11" ht="14.25">
      <c r="A314" s="60">
        <v>42922.735405092593</v>
      </c>
      <c r="B314" s="15">
        <v>597336</v>
      </c>
      <c r="C314" t="s">
        <v>7896</v>
      </c>
      <c r="D314" t="s">
        <v>7897</v>
      </c>
      <c r="E314" t="s">
        <v>7898</v>
      </c>
      <c r="F314" s="15">
        <v>-96</v>
      </c>
      <c r="G314" t="s">
        <v>50</v>
      </c>
      <c r="H314" t="s">
        <v>69</v>
      </c>
      <c r="I314" t="s">
        <v>52</v>
      </c>
      <c r="J314">
        <f>VLOOKUP(B314,自助退!B:F,5,FALSE)</f>
        <v>96</v>
      </c>
      <c r="K314" s="40" t="str">
        <f t="shared" si="4"/>
        <v/>
      </c>
    </row>
    <row r="315" spans="1:11" ht="14.25">
      <c r="A315" s="60">
        <v>42922.754814814813</v>
      </c>
      <c r="B315" s="15">
        <v>597586</v>
      </c>
      <c r="C315" t="s">
        <v>7899</v>
      </c>
      <c r="D315" t="s">
        <v>7900</v>
      </c>
      <c r="E315" t="s">
        <v>7901</v>
      </c>
      <c r="F315" s="15">
        <v>-430</v>
      </c>
      <c r="G315" t="s">
        <v>50</v>
      </c>
      <c r="H315" t="s">
        <v>7143</v>
      </c>
      <c r="I315" t="s">
        <v>52</v>
      </c>
      <c r="J315">
        <f>VLOOKUP(B315,自助退!B:F,5,FALSE)</f>
        <v>430</v>
      </c>
      <c r="K315" s="40" t="str">
        <f t="shared" si="4"/>
        <v/>
      </c>
    </row>
    <row r="316" spans="1:11" ht="14.25">
      <c r="A316" s="60">
        <v>42922.757569444446</v>
      </c>
      <c r="B316" s="15">
        <v>597601</v>
      </c>
      <c r="C316" t="s">
        <v>7902</v>
      </c>
      <c r="D316" t="s">
        <v>7900</v>
      </c>
      <c r="E316" t="s">
        <v>7901</v>
      </c>
      <c r="F316" s="15">
        <v>-4</v>
      </c>
      <c r="G316" t="s">
        <v>50</v>
      </c>
      <c r="H316" t="s">
        <v>7143</v>
      </c>
      <c r="I316" t="s">
        <v>52</v>
      </c>
      <c r="J316">
        <f>VLOOKUP(B316,自助退!B:F,5,FALSE)</f>
        <v>4</v>
      </c>
      <c r="K316" s="40" t="str">
        <f t="shared" si="4"/>
        <v/>
      </c>
    </row>
    <row r="317" spans="1:11" ht="14.25">
      <c r="A317" s="60">
        <v>42922.761493055557</v>
      </c>
      <c r="B317" s="15">
        <v>597619</v>
      </c>
      <c r="C317" t="s">
        <v>7903</v>
      </c>
      <c r="D317" t="s">
        <v>7904</v>
      </c>
      <c r="E317" t="s">
        <v>7905</v>
      </c>
      <c r="F317" s="15">
        <v>-500</v>
      </c>
      <c r="G317" t="s">
        <v>50</v>
      </c>
      <c r="H317" t="s">
        <v>60</v>
      </c>
      <c r="I317" t="s">
        <v>52</v>
      </c>
      <c r="J317">
        <f>VLOOKUP(B317,自助退!B:F,5,FALSE)</f>
        <v>500</v>
      </c>
      <c r="K317" s="40" t="str">
        <f t="shared" si="4"/>
        <v/>
      </c>
    </row>
    <row r="318" spans="1:11" ht="14.25">
      <c r="A318" s="60">
        <v>42922.77857638889</v>
      </c>
      <c r="B318" s="15">
        <v>597689</v>
      </c>
      <c r="C318" t="s">
        <v>7906</v>
      </c>
      <c r="D318" t="s">
        <v>7907</v>
      </c>
      <c r="E318" t="s">
        <v>7908</v>
      </c>
      <c r="F318" s="15">
        <v>-750</v>
      </c>
      <c r="G318" t="s">
        <v>50</v>
      </c>
      <c r="H318" t="s">
        <v>58</v>
      </c>
      <c r="I318" t="s">
        <v>52</v>
      </c>
      <c r="J318">
        <f>VLOOKUP(B318,自助退!B:F,5,FALSE)</f>
        <v>750</v>
      </c>
      <c r="K318" s="40" t="str">
        <f t="shared" si="4"/>
        <v/>
      </c>
    </row>
    <row r="319" spans="1:11" ht="14.25">
      <c r="A319" s="60">
        <v>42923.266122685185</v>
      </c>
      <c r="B319" s="15">
        <v>598502</v>
      </c>
      <c r="C319" t="s">
        <v>7909</v>
      </c>
      <c r="D319" t="s">
        <v>7910</v>
      </c>
      <c r="E319" t="s">
        <v>7911</v>
      </c>
      <c r="F319" s="15">
        <v>-149</v>
      </c>
      <c r="G319" t="s">
        <v>50</v>
      </c>
      <c r="H319" t="s">
        <v>82</v>
      </c>
      <c r="I319" t="s">
        <v>52</v>
      </c>
      <c r="J319">
        <f>VLOOKUP(B319,自助退!B:F,5,FALSE)</f>
        <v>149</v>
      </c>
      <c r="K319" s="40" t="str">
        <f t="shared" si="4"/>
        <v/>
      </c>
    </row>
    <row r="320" spans="1:11" ht="14.25">
      <c r="A320" s="60">
        <v>42923.350023148145</v>
      </c>
      <c r="B320" s="15">
        <v>600005</v>
      </c>
      <c r="C320" t="s">
        <v>7912</v>
      </c>
      <c r="D320" t="s">
        <v>7913</v>
      </c>
      <c r="E320" t="s">
        <v>7914</v>
      </c>
      <c r="F320" s="15">
        <v>-844</v>
      </c>
      <c r="G320" t="s">
        <v>50</v>
      </c>
      <c r="H320" t="s">
        <v>74</v>
      </c>
      <c r="I320" t="s">
        <v>52</v>
      </c>
      <c r="J320">
        <f>VLOOKUP(B320,自助退!B:F,5,FALSE)</f>
        <v>844</v>
      </c>
      <c r="K320" s="40" t="str">
        <f t="shared" si="4"/>
        <v/>
      </c>
    </row>
    <row r="321" spans="1:11" ht="14.25">
      <c r="A321" s="60">
        <v>42923.371747685182</v>
      </c>
      <c r="B321" s="15">
        <v>601684</v>
      </c>
      <c r="C321" t="s">
        <v>7915</v>
      </c>
      <c r="D321" t="s">
        <v>7916</v>
      </c>
      <c r="E321" t="s">
        <v>7917</v>
      </c>
      <c r="F321" s="15">
        <v>-800</v>
      </c>
      <c r="G321" t="s">
        <v>50</v>
      </c>
      <c r="H321" t="s">
        <v>65</v>
      </c>
      <c r="I321" t="s">
        <v>52</v>
      </c>
      <c r="J321">
        <f>VLOOKUP(B321,自助退!B:F,5,FALSE)</f>
        <v>800</v>
      </c>
      <c r="K321" s="40" t="str">
        <f t="shared" si="4"/>
        <v/>
      </c>
    </row>
    <row r="322" spans="1:11" ht="14.25">
      <c r="A322" s="60">
        <v>42923.379062499997</v>
      </c>
      <c r="B322" s="15">
        <v>602301</v>
      </c>
      <c r="C322" t="s">
        <v>7918</v>
      </c>
      <c r="D322" t="s">
        <v>7919</v>
      </c>
      <c r="E322" t="s">
        <v>7920</v>
      </c>
      <c r="F322" s="15">
        <v>-272</v>
      </c>
      <c r="G322" t="s">
        <v>50</v>
      </c>
      <c r="H322" t="s">
        <v>159</v>
      </c>
      <c r="I322" t="s">
        <v>52</v>
      </c>
      <c r="J322">
        <f>VLOOKUP(B322,自助退!B:F,5,FALSE)</f>
        <v>272</v>
      </c>
      <c r="K322" s="40" t="str">
        <f t="shared" si="4"/>
        <v/>
      </c>
    </row>
    <row r="323" spans="1:11" ht="14.25">
      <c r="A323" s="60">
        <v>42923.394583333335</v>
      </c>
      <c r="B323" s="15">
        <v>603564</v>
      </c>
      <c r="C323" t="s">
        <v>7921</v>
      </c>
      <c r="D323" t="s">
        <v>7922</v>
      </c>
      <c r="E323" t="s">
        <v>7923</v>
      </c>
      <c r="F323" s="15">
        <v>-474</v>
      </c>
      <c r="G323" t="s">
        <v>50</v>
      </c>
      <c r="H323" t="s">
        <v>63</v>
      </c>
      <c r="I323" t="s">
        <v>52</v>
      </c>
      <c r="J323">
        <f>VLOOKUP(B323,自助退!B:F,5,FALSE)</f>
        <v>474</v>
      </c>
      <c r="K323" s="40" t="str">
        <f t="shared" ref="K323:K386" si="5">IF(J323=F323*-1,"",1)</f>
        <v/>
      </c>
    </row>
    <row r="324" spans="1:11" ht="14.25">
      <c r="A324" s="60">
        <v>42923.399108796293</v>
      </c>
      <c r="B324" s="15">
        <v>603900</v>
      </c>
      <c r="C324" t="s">
        <v>7924</v>
      </c>
      <c r="D324" t="s">
        <v>7925</v>
      </c>
      <c r="E324" t="s">
        <v>6799</v>
      </c>
      <c r="F324" s="15">
        <v>-16</v>
      </c>
      <c r="G324" t="s">
        <v>50</v>
      </c>
      <c r="H324" t="s">
        <v>56</v>
      </c>
      <c r="I324" t="s">
        <v>52</v>
      </c>
      <c r="J324">
        <f>VLOOKUP(B324,自助退!B:F,5,FALSE)</f>
        <v>16</v>
      </c>
      <c r="K324" s="40" t="str">
        <f t="shared" si="5"/>
        <v/>
      </c>
    </row>
    <row r="325" spans="1:11" ht="14.25">
      <c r="A325" s="60">
        <v>42923.404849537037</v>
      </c>
      <c r="B325" s="15">
        <v>604380</v>
      </c>
      <c r="C325" t="s">
        <v>7926</v>
      </c>
      <c r="D325" t="s">
        <v>7927</v>
      </c>
      <c r="E325" t="s">
        <v>6807</v>
      </c>
      <c r="F325" s="15">
        <v>-1254</v>
      </c>
      <c r="G325" t="s">
        <v>50</v>
      </c>
      <c r="H325" t="s">
        <v>62</v>
      </c>
      <c r="I325" t="s">
        <v>52</v>
      </c>
      <c r="J325">
        <f>VLOOKUP(B325,自助退!B:F,5,FALSE)</f>
        <v>1254</v>
      </c>
      <c r="K325" s="40" t="str">
        <f t="shared" si="5"/>
        <v/>
      </c>
    </row>
    <row r="326" spans="1:11" ht="14.25">
      <c r="A326" s="60">
        <v>42923.407777777778</v>
      </c>
      <c r="B326" s="15">
        <v>604634</v>
      </c>
      <c r="C326" t="s">
        <v>7928</v>
      </c>
      <c r="D326" t="s">
        <v>185</v>
      </c>
      <c r="E326" t="s">
        <v>186</v>
      </c>
      <c r="F326" s="15">
        <v>-600</v>
      </c>
      <c r="G326" t="s">
        <v>50</v>
      </c>
      <c r="H326" t="s">
        <v>53</v>
      </c>
      <c r="I326" t="s">
        <v>52</v>
      </c>
      <c r="J326">
        <f>VLOOKUP(B326,自助退!B:F,5,FALSE)</f>
        <v>600</v>
      </c>
      <c r="K326" s="40" t="str">
        <f t="shared" si="5"/>
        <v/>
      </c>
    </row>
    <row r="327" spans="1:11" ht="14.25">
      <c r="A327" s="60">
        <v>42923.41914351852</v>
      </c>
      <c r="B327" s="15">
        <v>605476</v>
      </c>
      <c r="C327" t="s">
        <v>7929</v>
      </c>
      <c r="D327" t="s">
        <v>7930</v>
      </c>
      <c r="E327" t="s">
        <v>7931</v>
      </c>
      <c r="F327" s="15">
        <v>-1349</v>
      </c>
      <c r="G327" t="s">
        <v>50</v>
      </c>
      <c r="H327" t="s">
        <v>63</v>
      </c>
      <c r="I327" t="s">
        <v>52</v>
      </c>
      <c r="J327">
        <f>VLOOKUP(B327,自助退!B:F,5,FALSE)</f>
        <v>1349</v>
      </c>
      <c r="K327" s="40" t="str">
        <f t="shared" si="5"/>
        <v/>
      </c>
    </row>
    <row r="328" spans="1:11" ht="14.25">
      <c r="A328" s="60">
        <v>42923.421041666668</v>
      </c>
      <c r="B328" s="15">
        <v>605607</v>
      </c>
      <c r="C328" t="s">
        <v>7932</v>
      </c>
      <c r="D328" t="s">
        <v>7933</v>
      </c>
      <c r="E328" t="s">
        <v>7934</v>
      </c>
      <c r="F328" s="15">
        <v>-615</v>
      </c>
      <c r="G328" t="s">
        <v>50</v>
      </c>
      <c r="H328" t="s">
        <v>72</v>
      </c>
      <c r="I328" t="s">
        <v>52</v>
      </c>
      <c r="J328">
        <f>VLOOKUP(B328,自助退!B:F,5,FALSE)</f>
        <v>615</v>
      </c>
      <c r="K328" s="40" t="str">
        <f t="shared" si="5"/>
        <v/>
      </c>
    </row>
    <row r="329" spans="1:11" ht="14.25">
      <c r="A329" s="60">
        <v>42923.421423611115</v>
      </c>
      <c r="B329" s="15">
        <v>605629</v>
      </c>
      <c r="C329" t="s">
        <v>7935</v>
      </c>
      <c r="D329" t="s">
        <v>7936</v>
      </c>
      <c r="E329" t="s">
        <v>7937</v>
      </c>
      <c r="F329" s="15">
        <v>-192</v>
      </c>
      <c r="G329" t="s">
        <v>50</v>
      </c>
      <c r="H329" t="s">
        <v>63</v>
      </c>
      <c r="I329" t="s">
        <v>52</v>
      </c>
      <c r="J329">
        <f>VLOOKUP(B329,自助退!B:F,5,FALSE)</f>
        <v>192</v>
      </c>
      <c r="K329" s="40" t="str">
        <f t="shared" si="5"/>
        <v/>
      </c>
    </row>
    <row r="330" spans="1:11" ht="14.25">
      <c r="A330" s="60">
        <v>42923.421481481484</v>
      </c>
      <c r="B330" s="15">
        <v>605642</v>
      </c>
      <c r="C330" t="s">
        <v>7938</v>
      </c>
      <c r="D330" t="s">
        <v>7939</v>
      </c>
      <c r="E330" t="s">
        <v>7940</v>
      </c>
      <c r="F330" s="15">
        <v>-358</v>
      </c>
      <c r="G330" t="s">
        <v>50</v>
      </c>
      <c r="H330" t="s">
        <v>76</v>
      </c>
      <c r="I330" t="s">
        <v>52</v>
      </c>
      <c r="J330">
        <f>VLOOKUP(B330,自助退!B:F,5,FALSE)</f>
        <v>358</v>
      </c>
      <c r="K330" s="40" t="str">
        <f t="shared" si="5"/>
        <v/>
      </c>
    </row>
    <row r="331" spans="1:11" ht="14.25">
      <c r="A331" s="60">
        <v>42923.422824074078</v>
      </c>
      <c r="B331" s="15">
        <v>605755</v>
      </c>
      <c r="C331" t="s">
        <v>7941</v>
      </c>
      <c r="D331" t="s">
        <v>7942</v>
      </c>
      <c r="E331" t="s">
        <v>7943</v>
      </c>
      <c r="F331" s="15">
        <v>-1994</v>
      </c>
      <c r="G331" t="s">
        <v>50</v>
      </c>
      <c r="H331" t="s">
        <v>66</v>
      </c>
      <c r="I331" t="s">
        <v>52</v>
      </c>
      <c r="J331">
        <f>VLOOKUP(B331,自助退!B:F,5,FALSE)</f>
        <v>1994</v>
      </c>
      <c r="K331" s="40" t="str">
        <f t="shared" si="5"/>
        <v/>
      </c>
    </row>
    <row r="332" spans="1:11" ht="14.25">
      <c r="A332" s="60">
        <v>42923.426574074074</v>
      </c>
      <c r="B332" s="15">
        <v>606050</v>
      </c>
      <c r="C332" t="s">
        <v>7944</v>
      </c>
      <c r="D332" t="s">
        <v>7945</v>
      </c>
      <c r="E332" t="s">
        <v>7946</v>
      </c>
      <c r="F332" s="15">
        <v>-94</v>
      </c>
      <c r="G332" t="s">
        <v>50</v>
      </c>
      <c r="H332" t="s">
        <v>55</v>
      </c>
      <c r="I332" t="s">
        <v>52</v>
      </c>
      <c r="J332">
        <f>VLOOKUP(B332,自助退!B:F,5,FALSE)</f>
        <v>94</v>
      </c>
      <c r="K332" s="40" t="str">
        <f t="shared" si="5"/>
        <v/>
      </c>
    </row>
    <row r="333" spans="1:11" ht="14.25">
      <c r="A333" s="60">
        <v>42923.427615740744</v>
      </c>
      <c r="B333" s="15">
        <v>606131</v>
      </c>
      <c r="C333" t="s">
        <v>7947</v>
      </c>
      <c r="D333" t="s">
        <v>7948</v>
      </c>
      <c r="E333" t="s">
        <v>7949</v>
      </c>
      <c r="F333" s="15">
        <v>-300</v>
      </c>
      <c r="G333" t="s">
        <v>50</v>
      </c>
      <c r="H333" t="s">
        <v>66</v>
      </c>
      <c r="I333" t="s">
        <v>52</v>
      </c>
      <c r="J333">
        <f>VLOOKUP(B333,自助退!B:F,5,FALSE)</f>
        <v>300</v>
      </c>
      <c r="K333" s="40" t="str">
        <f t="shared" si="5"/>
        <v/>
      </c>
    </row>
    <row r="334" spans="1:11" ht="14.25">
      <c r="A334" s="60">
        <v>42923.428055555552</v>
      </c>
      <c r="B334" s="15">
        <v>606167</v>
      </c>
      <c r="C334" t="s">
        <v>7950</v>
      </c>
      <c r="D334" t="s">
        <v>7951</v>
      </c>
      <c r="E334" t="s">
        <v>7952</v>
      </c>
      <c r="F334" s="15">
        <v>-300</v>
      </c>
      <c r="G334" t="s">
        <v>50</v>
      </c>
      <c r="H334" t="s">
        <v>66</v>
      </c>
      <c r="I334" t="s">
        <v>52</v>
      </c>
      <c r="J334">
        <f>VLOOKUP(B334,自助退!B:F,5,FALSE)</f>
        <v>300</v>
      </c>
      <c r="K334" s="40" t="str">
        <f t="shared" si="5"/>
        <v/>
      </c>
    </row>
    <row r="335" spans="1:11" ht="14.25">
      <c r="A335" s="60">
        <v>42923.433842592596</v>
      </c>
      <c r="B335" s="15">
        <v>606604</v>
      </c>
      <c r="C335" t="s">
        <v>7953</v>
      </c>
      <c r="D335" t="s">
        <v>7954</v>
      </c>
      <c r="E335" t="s">
        <v>6789</v>
      </c>
      <c r="F335" s="15">
        <v>-1330</v>
      </c>
      <c r="G335" t="s">
        <v>50</v>
      </c>
      <c r="H335" t="s">
        <v>72</v>
      </c>
      <c r="I335" t="s">
        <v>52</v>
      </c>
      <c r="J335">
        <f>VLOOKUP(B335,自助退!B:F,5,FALSE)</f>
        <v>1330</v>
      </c>
      <c r="K335" s="40" t="str">
        <f t="shared" si="5"/>
        <v/>
      </c>
    </row>
    <row r="336" spans="1:11" ht="14.25">
      <c r="A336" s="60">
        <v>42923.440370370372</v>
      </c>
      <c r="B336" s="15">
        <v>607028</v>
      </c>
      <c r="C336" t="s">
        <v>7955</v>
      </c>
      <c r="D336" t="s">
        <v>7956</v>
      </c>
      <c r="E336" t="s">
        <v>6794</v>
      </c>
      <c r="F336" s="15">
        <v>-50</v>
      </c>
      <c r="G336" t="s">
        <v>50</v>
      </c>
      <c r="H336" t="s">
        <v>67</v>
      </c>
      <c r="I336" t="s">
        <v>52</v>
      </c>
      <c r="J336">
        <f>VLOOKUP(B336,自助退!B:F,5,FALSE)</f>
        <v>50</v>
      </c>
      <c r="K336" s="40" t="str">
        <f t="shared" si="5"/>
        <v/>
      </c>
    </row>
    <row r="337" spans="1:11" ht="14.25">
      <c r="A337" s="60">
        <v>42923.455752314818</v>
      </c>
      <c r="B337" s="15">
        <v>608149</v>
      </c>
      <c r="C337" t="s">
        <v>7957</v>
      </c>
      <c r="D337" t="s">
        <v>7958</v>
      </c>
      <c r="E337" t="s">
        <v>7959</v>
      </c>
      <c r="F337" s="15">
        <v>-862</v>
      </c>
      <c r="G337" t="s">
        <v>50</v>
      </c>
      <c r="H337" t="s">
        <v>72</v>
      </c>
      <c r="I337" t="s">
        <v>52</v>
      </c>
      <c r="J337">
        <f>VLOOKUP(B337,自助退!B:F,5,FALSE)</f>
        <v>862</v>
      </c>
      <c r="K337" s="40" t="str">
        <f t="shared" si="5"/>
        <v/>
      </c>
    </row>
    <row r="338" spans="1:11" ht="14.25">
      <c r="A338" s="60">
        <v>42923.457071759258</v>
      </c>
      <c r="B338" s="15">
        <v>608227</v>
      </c>
      <c r="C338" t="s">
        <v>7960</v>
      </c>
      <c r="D338" t="s">
        <v>7961</v>
      </c>
      <c r="E338" t="s">
        <v>7962</v>
      </c>
      <c r="F338" s="15">
        <v>-100</v>
      </c>
      <c r="G338" t="s">
        <v>50</v>
      </c>
      <c r="H338" t="s">
        <v>62</v>
      </c>
      <c r="I338" t="s">
        <v>52</v>
      </c>
      <c r="J338">
        <f>VLOOKUP(B338,自助退!B:F,5,FALSE)</f>
        <v>100</v>
      </c>
      <c r="K338" s="40" t="str">
        <f t="shared" si="5"/>
        <v/>
      </c>
    </row>
    <row r="339" spans="1:11" ht="14.25">
      <c r="A339" s="60">
        <v>42923.458229166667</v>
      </c>
      <c r="B339" s="15">
        <v>608298</v>
      </c>
      <c r="C339" t="s">
        <v>7963</v>
      </c>
      <c r="D339" t="s">
        <v>7964</v>
      </c>
      <c r="E339" t="s">
        <v>6784</v>
      </c>
      <c r="F339" s="15">
        <v>-600</v>
      </c>
      <c r="G339" t="s">
        <v>50</v>
      </c>
      <c r="H339" t="s">
        <v>73</v>
      </c>
      <c r="I339" t="s">
        <v>52</v>
      </c>
      <c r="J339">
        <f>VLOOKUP(B339,自助退!B:F,5,FALSE)</f>
        <v>600</v>
      </c>
      <c r="K339" s="40" t="str">
        <f t="shared" si="5"/>
        <v/>
      </c>
    </row>
    <row r="340" spans="1:11" ht="14.25">
      <c r="A340" s="60">
        <v>42923.46607638889</v>
      </c>
      <c r="B340" s="15">
        <v>608789</v>
      </c>
      <c r="C340" t="s">
        <v>7965</v>
      </c>
      <c r="D340" t="s">
        <v>7966</v>
      </c>
      <c r="E340" t="s">
        <v>7967</v>
      </c>
      <c r="F340" s="15">
        <v>-1872</v>
      </c>
      <c r="G340" t="s">
        <v>50</v>
      </c>
      <c r="H340" t="s">
        <v>60</v>
      </c>
      <c r="I340" t="s">
        <v>52</v>
      </c>
      <c r="J340">
        <f>VLOOKUP(B340,自助退!B:F,5,FALSE)</f>
        <v>1872</v>
      </c>
      <c r="K340" s="40" t="str">
        <f t="shared" si="5"/>
        <v/>
      </c>
    </row>
    <row r="341" spans="1:11" ht="14.25">
      <c r="A341" s="60">
        <v>42923.467430555553</v>
      </c>
      <c r="B341" s="15">
        <v>608881</v>
      </c>
      <c r="C341" t="s">
        <v>7968</v>
      </c>
      <c r="D341" t="s">
        <v>7969</v>
      </c>
      <c r="E341" t="s">
        <v>7970</v>
      </c>
      <c r="F341" s="15">
        <v>-200</v>
      </c>
      <c r="G341" t="s">
        <v>50</v>
      </c>
      <c r="H341" t="s">
        <v>75</v>
      </c>
      <c r="I341" t="s">
        <v>52</v>
      </c>
      <c r="J341">
        <f>VLOOKUP(B341,自助退!B:F,5,FALSE)</f>
        <v>200</v>
      </c>
      <c r="K341" s="40" t="str">
        <f t="shared" si="5"/>
        <v/>
      </c>
    </row>
    <row r="342" spans="1:11" ht="14.25">
      <c r="A342" s="60">
        <v>42923.469849537039</v>
      </c>
      <c r="B342" s="15">
        <v>609021</v>
      </c>
      <c r="C342" t="s">
        <v>7971</v>
      </c>
      <c r="D342" t="s">
        <v>7972</v>
      </c>
      <c r="E342" t="s">
        <v>7973</v>
      </c>
      <c r="F342" s="15">
        <v>-1000</v>
      </c>
      <c r="G342" t="s">
        <v>50</v>
      </c>
      <c r="H342" t="s">
        <v>82</v>
      </c>
      <c r="I342" t="s">
        <v>52</v>
      </c>
      <c r="J342">
        <f>VLOOKUP(B342,自助退!B:F,5,FALSE)</f>
        <v>1000</v>
      </c>
      <c r="K342" s="40" t="str">
        <f t="shared" si="5"/>
        <v/>
      </c>
    </row>
    <row r="343" spans="1:11" ht="14.25">
      <c r="A343" s="60">
        <v>42923.471898148149</v>
      </c>
      <c r="B343" s="15">
        <v>609150</v>
      </c>
      <c r="C343" t="s">
        <v>7974</v>
      </c>
      <c r="D343" t="s">
        <v>7975</v>
      </c>
      <c r="E343" t="s">
        <v>7976</v>
      </c>
      <c r="F343" s="15">
        <v>-2015</v>
      </c>
      <c r="G343" t="s">
        <v>50</v>
      </c>
      <c r="H343" t="s">
        <v>58</v>
      </c>
      <c r="I343" t="s">
        <v>52</v>
      </c>
      <c r="J343">
        <f>VLOOKUP(B343,自助退!B:F,5,FALSE)</f>
        <v>2015</v>
      </c>
      <c r="K343" s="40" t="str">
        <f t="shared" si="5"/>
        <v/>
      </c>
    </row>
    <row r="344" spans="1:11" ht="14.25">
      <c r="A344" s="60">
        <v>42923.472314814811</v>
      </c>
      <c r="B344" s="15">
        <v>609200</v>
      </c>
      <c r="C344" t="s">
        <v>7977</v>
      </c>
      <c r="D344" t="s">
        <v>7978</v>
      </c>
      <c r="E344" t="s">
        <v>7979</v>
      </c>
      <c r="F344" s="15">
        <v>-61</v>
      </c>
      <c r="G344" t="s">
        <v>50</v>
      </c>
      <c r="H344" t="s">
        <v>59</v>
      </c>
      <c r="I344" t="s">
        <v>52</v>
      </c>
      <c r="J344">
        <f>VLOOKUP(B344,自助退!B:F,5,FALSE)</f>
        <v>61</v>
      </c>
      <c r="K344" s="40" t="str">
        <f t="shared" si="5"/>
        <v/>
      </c>
    </row>
    <row r="345" spans="1:11" ht="14.25">
      <c r="A345" s="60">
        <v>42923.475891203707</v>
      </c>
      <c r="B345" s="15">
        <v>609395</v>
      </c>
      <c r="C345" t="s">
        <v>7980</v>
      </c>
      <c r="D345" t="s">
        <v>7981</v>
      </c>
      <c r="E345" t="s">
        <v>7982</v>
      </c>
      <c r="F345" s="15">
        <v>-200</v>
      </c>
      <c r="G345" t="s">
        <v>50</v>
      </c>
      <c r="H345" t="s">
        <v>65</v>
      </c>
      <c r="I345" t="s">
        <v>52</v>
      </c>
      <c r="J345">
        <f>VLOOKUP(B345,自助退!B:F,5,FALSE)</f>
        <v>200</v>
      </c>
      <c r="K345" s="40" t="str">
        <f t="shared" si="5"/>
        <v/>
      </c>
    </row>
    <row r="346" spans="1:11" ht="14.25">
      <c r="A346" s="60">
        <v>42923.484768518516</v>
      </c>
      <c r="B346" s="15">
        <v>609846</v>
      </c>
      <c r="C346" t="s">
        <v>7983</v>
      </c>
      <c r="D346" t="s">
        <v>7984</v>
      </c>
      <c r="E346" t="s">
        <v>7985</v>
      </c>
      <c r="F346" s="15">
        <v>-14</v>
      </c>
      <c r="G346" t="s">
        <v>50</v>
      </c>
      <c r="H346" t="s">
        <v>96</v>
      </c>
      <c r="I346" t="s">
        <v>52</v>
      </c>
      <c r="J346">
        <f>VLOOKUP(B346,自助退!B:F,5,FALSE)</f>
        <v>14</v>
      </c>
      <c r="K346" s="40" t="str">
        <f t="shared" si="5"/>
        <v/>
      </c>
    </row>
    <row r="347" spans="1:11" ht="14.25">
      <c r="A347" s="60">
        <v>42923.488483796296</v>
      </c>
      <c r="B347" s="15">
        <v>609999</v>
      </c>
      <c r="C347" t="s">
        <v>7986</v>
      </c>
      <c r="D347" t="s">
        <v>7987</v>
      </c>
      <c r="E347" t="s">
        <v>7988</v>
      </c>
      <c r="F347" s="15">
        <v>-500</v>
      </c>
      <c r="G347" t="s">
        <v>50</v>
      </c>
      <c r="H347" t="s">
        <v>72</v>
      </c>
      <c r="I347" t="s">
        <v>52</v>
      </c>
      <c r="J347">
        <f>VLOOKUP(B347,自助退!B:F,5,FALSE)</f>
        <v>500</v>
      </c>
      <c r="K347" s="40" t="str">
        <f t="shared" si="5"/>
        <v/>
      </c>
    </row>
    <row r="348" spans="1:11" ht="14.25">
      <c r="A348" s="60">
        <v>42923.510381944441</v>
      </c>
      <c r="B348" s="15">
        <v>610604</v>
      </c>
      <c r="C348" t="s">
        <v>7989</v>
      </c>
      <c r="D348" t="s">
        <v>7990</v>
      </c>
      <c r="E348" t="s">
        <v>7991</v>
      </c>
      <c r="F348" s="15">
        <v>-6</v>
      </c>
      <c r="G348" t="s">
        <v>50</v>
      </c>
      <c r="H348" t="s">
        <v>69</v>
      </c>
      <c r="I348" t="s">
        <v>52</v>
      </c>
      <c r="J348">
        <f>VLOOKUP(B348,自助退!B:F,5,FALSE)</f>
        <v>6</v>
      </c>
      <c r="K348" s="40" t="str">
        <f t="shared" si="5"/>
        <v/>
      </c>
    </row>
    <row r="349" spans="1:11" ht="14.25">
      <c r="A349" s="60">
        <v>42923.542685185188</v>
      </c>
      <c r="B349" s="15">
        <v>610876</v>
      </c>
      <c r="C349" t="s">
        <v>7992</v>
      </c>
      <c r="D349" t="s">
        <v>7993</v>
      </c>
      <c r="E349" t="s">
        <v>7994</v>
      </c>
      <c r="F349" s="15">
        <v>-900</v>
      </c>
      <c r="G349" t="s">
        <v>50</v>
      </c>
      <c r="H349" t="s">
        <v>71</v>
      </c>
      <c r="I349" t="s">
        <v>52</v>
      </c>
      <c r="J349">
        <f>VLOOKUP(B349,自助退!B:F,5,FALSE)</f>
        <v>900</v>
      </c>
      <c r="K349" s="40" t="str">
        <f t="shared" si="5"/>
        <v/>
      </c>
    </row>
    <row r="350" spans="1:11" ht="14.25">
      <c r="A350" s="60">
        <v>42923.569803240738</v>
      </c>
      <c r="B350" s="15">
        <v>611031</v>
      </c>
      <c r="C350" t="s">
        <v>7995</v>
      </c>
      <c r="D350" t="s">
        <v>7996</v>
      </c>
      <c r="E350" t="s">
        <v>7997</v>
      </c>
      <c r="F350" s="15">
        <v>-374</v>
      </c>
      <c r="G350" t="s">
        <v>50</v>
      </c>
      <c r="H350" t="s">
        <v>81</v>
      </c>
      <c r="I350" t="s">
        <v>52</v>
      </c>
      <c r="J350">
        <f>VLOOKUP(B350,自助退!B:F,5,FALSE)</f>
        <v>374</v>
      </c>
      <c r="K350" s="40" t="str">
        <f t="shared" si="5"/>
        <v/>
      </c>
    </row>
    <row r="351" spans="1:11" ht="14.25">
      <c r="A351" s="60">
        <v>42923.572650462964</v>
      </c>
      <c r="B351" s="15">
        <v>611078</v>
      </c>
      <c r="C351" t="s">
        <v>7998</v>
      </c>
      <c r="D351" t="s">
        <v>7999</v>
      </c>
      <c r="E351" t="s">
        <v>8000</v>
      </c>
      <c r="F351" s="15">
        <v>-2000</v>
      </c>
      <c r="G351" t="s">
        <v>50</v>
      </c>
      <c r="H351" t="s">
        <v>187</v>
      </c>
      <c r="I351" t="s">
        <v>52</v>
      </c>
      <c r="J351">
        <f>VLOOKUP(B351,自助退!B:F,5,FALSE)</f>
        <v>2000</v>
      </c>
      <c r="K351" s="40" t="str">
        <f t="shared" si="5"/>
        <v/>
      </c>
    </row>
    <row r="352" spans="1:11" ht="14.25">
      <c r="A352" s="60">
        <v>42923.573078703703</v>
      </c>
      <c r="B352" s="15">
        <v>611084</v>
      </c>
      <c r="C352" t="s">
        <v>8001</v>
      </c>
      <c r="D352" t="s">
        <v>7999</v>
      </c>
      <c r="E352" t="s">
        <v>8000</v>
      </c>
      <c r="F352" s="15">
        <v>-600</v>
      </c>
      <c r="G352" t="s">
        <v>50</v>
      </c>
      <c r="H352" t="s">
        <v>187</v>
      </c>
      <c r="I352" t="s">
        <v>52</v>
      </c>
      <c r="J352">
        <f>VLOOKUP(B352,自助退!B:F,5,FALSE)</f>
        <v>600</v>
      </c>
      <c r="K352" s="40" t="str">
        <f t="shared" si="5"/>
        <v/>
      </c>
    </row>
    <row r="353" spans="1:11" ht="14.25">
      <c r="A353" s="60">
        <v>42923.588391203702</v>
      </c>
      <c r="B353" s="15">
        <v>611359</v>
      </c>
      <c r="C353" t="s">
        <v>8002</v>
      </c>
      <c r="D353" t="s">
        <v>8003</v>
      </c>
      <c r="E353" t="s">
        <v>8004</v>
      </c>
      <c r="F353" s="15">
        <v>-1000</v>
      </c>
      <c r="G353" t="s">
        <v>50</v>
      </c>
      <c r="H353" t="s">
        <v>73</v>
      </c>
      <c r="I353" t="s">
        <v>52</v>
      </c>
      <c r="J353">
        <f>VLOOKUP(B353,自助退!B:F,5,FALSE)</f>
        <v>1000</v>
      </c>
      <c r="K353" s="40" t="str">
        <f t="shared" si="5"/>
        <v/>
      </c>
    </row>
    <row r="354" spans="1:11" ht="14.25">
      <c r="A354" s="60">
        <v>42923.608622685184</v>
      </c>
      <c r="B354" s="15">
        <v>612289</v>
      </c>
      <c r="C354" t="s">
        <v>8005</v>
      </c>
      <c r="D354" t="s">
        <v>8006</v>
      </c>
      <c r="E354" t="s">
        <v>8007</v>
      </c>
      <c r="F354" s="15">
        <v>-20</v>
      </c>
      <c r="G354" t="s">
        <v>50</v>
      </c>
      <c r="H354" t="s">
        <v>57</v>
      </c>
      <c r="I354" t="s">
        <v>52</v>
      </c>
      <c r="J354">
        <f>VLOOKUP(B354,自助退!B:F,5,FALSE)</f>
        <v>20</v>
      </c>
      <c r="K354" s="40" t="str">
        <f t="shared" si="5"/>
        <v/>
      </c>
    </row>
    <row r="355" spans="1:11" ht="14.25">
      <c r="A355" s="60">
        <v>42923.611458333333</v>
      </c>
      <c r="B355" s="15">
        <v>612410</v>
      </c>
      <c r="C355" t="s">
        <v>8008</v>
      </c>
      <c r="D355" t="s">
        <v>8009</v>
      </c>
      <c r="E355" t="s">
        <v>8010</v>
      </c>
      <c r="F355" s="15">
        <v>-5000</v>
      </c>
      <c r="G355" t="s">
        <v>50</v>
      </c>
      <c r="H355" t="s">
        <v>61</v>
      </c>
      <c r="I355" t="s">
        <v>52</v>
      </c>
      <c r="J355">
        <f>VLOOKUP(B355,自助退!B:F,5,FALSE)</f>
        <v>5000</v>
      </c>
      <c r="K355" s="40" t="str">
        <f t="shared" si="5"/>
        <v/>
      </c>
    </row>
    <row r="356" spans="1:11" ht="14.25">
      <c r="A356" s="60">
        <v>42923.618495370371</v>
      </c>
      <c r="B356" s="15">
        <v>612723</v>
      </c>
      <c r="C356" t="s">
        <v>8011</v>
      </c>
      <c r="D356" t="s">
        <v>8012</v>
      </c>
      <c r="E356" t="s">
        <v>8013</v>
      </c>
      <c r="F356" s="15">
        <v>-146</v>
      </c>
      <c r="G356" t="s">
        <v>50</v>
      </c>
      <c r="H356" t="s">
        <v>67</v>
      </c>
      <c r="I356" t="s">
        <v>52</v>
      </c>
      <c r="J356">
        <f>VLOOKUP(B356,自助退!B:F,5,FALSE)</f>
        <v>146</v>
      </c>
      <c r="K356" s="40" t="str">
        <f t="shared" si="5"/>
        <v/>
      </c>
    </row>
    <row r="357" spans="1:11" ht="14.25">
      <c r="A357" s="60">
        <v>42923.618784722225</v>
      </c>
      <c r="B357" s="15">
        <v>612736</v>
      </c>
      <c r="C357" t="s">
        <v>8014</v>
      </c>
      <c r="D357" t="s">
        <v>8015</v>
      </c>
      <c r="E357" t="s">
        <v>8016</v>
      </c>
      <c r="F357" s="15">
        <v>-500</v>
      </c>
      <c r="G357" t="s">
        <v>50</v>
      </c>
      <c r="H357" t="s">
        <v>72</v>
      </c>
      <c r="I357" t="s">
        <v>52</v>
      </c>
      <c r="J357">
        <f>VLOOKUP(B357,自助退!B:F,5,FALSE)</f>
        <v>500</v>
      </c>
      <c r="K357" s="40" t="str">
        <f t="shared" si="5"/>
        <v/>
      </c>
    </row>
    <row r="358" spans="1:11" ht="14.25">
      <c r="A358" s="60">
        <v>42923.620625000003</v>
      </c>
      <c r="B358" s="15">
        <v>612824</v>
      </c>
      <c r="C358" t="s">
        <v>8017</v>
      </c>
      <c r="D358" t="s">
        <v>8018</v>
      </c>
      <c r="E358" t="s">
        <v>8019</v>
      </c>
      <c r="F358" s="15">
        <v>-1947</v>
      </c>
      <c r="G358" t="s">
        <v>50</v>
      </c>
      <c r="H358" t="s">
        <v>72</v>
      </c>
      <c r="I358" t="s">
        <v>52</v>
      </c>
      <c r="J358">
        <f>VLOOKUP(B358,自助退!B:F,5,FALSE)</f>
        <v>1947</v>
      </c>
      <c r="K358" s="40" t="str">
        <f t="shared" si="5"/>
        <v/>
      </c>
    </row>
    <row r="359" spans="1:11" ht="14.25">
      <c r="A359" s="60">
        <v>42923.623726851853</v>
      </c>
      <c r="B359" s="15">
        <v>612961</v>
      </c>
      <c r="C359" t="s">
        <v>8020</v>
      </c>
      <c r="D359" t="s">
        <v>8021</v>
      </c>
      <c r="E359" t="s">
        <v>8022</v>
      </c>
      <c r="F359" s="15">
        <v>-3024</v>
      </c>
      <c r="G359" t="s">
        <v>50</v>
      </c>
      <c r="H359" t="s">
        <v>72</v>
      </c>
      <c r="I359" t="s">
        <v>52</v>
      </c>
      <c r="J359">
        <f>VLOOKUP(B359,自助退!B:F,5,FALSE)</f>
        <v>3024</v>
      </c>
      <c r="K359" s="40" t="str">
        <f t="shared" si="5"/>
        <v/>
      </c>
    </row>
    <row r="360" spans="1:11" ht="14.25">
      <c r="A360" s="60">
        <v>42923.624201388891</v>
      </c>
      <c r="B360" s="15">
        <v>612977</v>
      </c>
      <c r="C360" t="s">
        <v>8023</v>
      </c>
      <c r="D360" t="s">
        <v>8024</v>
      </c>
      <c r="E360" t="s">
        <v>8025</v>
      </c>
      <c r="F360" s="15">
        <v>-208</v>
      </c>
      <c r="G360" t="s">
        <v>50</v>
      </c>
      <c r="H360" t="s">
        <v>187</v>
      </c>
      <c r="I360" t="s">
        <v>52</v>
      </c>
      <c r="J360">
        <f>VLOOKUP(B360,自助退!B:F,5,FALSE)</f>
        <v>208</v>
      </c>
      <c r="K360" s="40" t="str">
        <f t="shared" si="5"/>
        <v/>
      </c>
    </row>
    <row r="361" spans="1:11" ht="14.25">
      <c r="A361" s="60">
        <v>42923.624409722222</v>
      </c>
      <c r="B361" s="15">
        <v>612986</v>
      </c>
      <c r="C361" t="s">
        <v>8026</v>
      </c>
      <c r="D361" t="s">
        <v>8021</v>
      </c>
      <c r="E361" t="s">
        <v>8022</v>
      </c>
      <c r="F361" s="15">
        <v>-1000</v>
      </c>
      <c r="G361" t="s">
        <v>50</v>
      </c>
      <c r="H361" t="s">
        <v>72</v>
      </c>
      <c r="I361" t="s">
        <v>52</v>
      </c>
      <c r="J361">
        <f>VLOOKUP(B361,自助退!B:F,5,FALSE)</f>
        <v>1000</v>
      </c>
      <c r="K361" s="40" t="str">
        <f t="shared" si="5"/>
        <v/>
      </c>
    </row>
    <row r="362" spans="1:11" ht="14.25">
      <c r="A362" s="60">
        <v>42923.646018518521</v>
      </c>
      <c r="B362" s="15">
        <v>614126</v>
      </c>
      <c r="C362" t="s">
        <v>8027</v>
      </c>
      <c r="D362" t="s">
        <v>8028</v>
      </c>
      <c r="E362" t="s">
        <v>6778</v>
      </c>
      <c r="F362" s="15">
        <v>-500</v>
      </c>
      <c r="G362" t="s">
        <v>50</v>
      </c>
      <c r="H362" t="s">
        <v>72</v>
      </c>
      <c r="I362" t="s">
        <v>52</v>
      </c>
      <c r="J362">
        <f>VLOOKUP(B362,自助退!B:F,5,FALSE)</f>
        <v>500</v>
      </c>
      <c r="K362" s="40" t="str">
        <f t="shared" si="5"/>
        <v/>
      </c>
    </row>
    <row r="363" spans="1:11" ht="14.25">
      <c r="A363" s="60">
        <v>42923.665613425925</v>
      </c>
      <c r="B363" s="15">
        <v>614959</v>
      </c>
      <c r="C363" t="s">
        <v>8029</v>
      </c>
      <c r="D363" t="s">
        <v>8030</v>
      </c>
      <c r="E363" t="s">
        <v>8031</v>
      </c>
      <c r="F363" s="15">
        <v>-496</v>
      </c>
      <c r="G363" t="s">
        <v>50</v>
      </c>
      <c r="H363" t="s">
        <v>72</v>
      </c>
      <c r="I363" t="s">
        <v>52</v>
      </c>
      <c r="J363">
        <f>VLOOKUP(B363,自助退!B:F,5,FALSE)</f>
        <v>496</v>
      </c>
      <c r="K363" s="40" t="str">
        <f t="shared" si="5"/>
        <v/>
      </c>
    </row>
    <row r="364" spans="1:11" ht="14.25">
      <c r="A364" s="60">
        <v>42923.669178240743</v>
      </c>
      <c r="B364" s="15">
        <v>615109</v>
      </c>
      <c r="C364" t="s">
        <v>8032</v>
      </c>
      <c r="D364" t="s">
        <v>8033</v>
      </c>
      <c r="E364" t="s">
        <v>8034</v>
      </c>
      <c r="F364" s="15">
        <v>-300</v>
      </c>
      <c r="G364" t="s">
        <v>50</v>
      </c>
      <c r="H364" t="s">
        <v>81</v>
      </c>
      <c r="I364" t="s">
        <v>52</v>
      </c>
      <c r="J364">
        <f>VLOOKUP(B364,自助退!B:F,5,FALSE)</f>
        <v>300</v>
      </c>
      <c r="K364" s="40" t="str">
        <f t="shared" si="5"/>
        <v/>
      </c>
    </row>
    <row r="365" spans="1:11" ht="14.25">
      <c r="A365" s="60">
        <v>42923.669756944444</v>
      </c>
      <c r="B365" s="15">
        <v>615134</v>
      </c>
      <c r="C365" t="s">
        <v>8035</v>
      </c>
      <c r="D365" t="s">
        <v>8033</v>
      </c>
      <c r="E365" t="s">
        <v>8034</v>
      </c>
      <c r="F365" s="15">
        <v>-896</v>
      </c>
      <c r="G365" t="s">
        <v>50</v>
      </c>
      <c r="H365" t="s">
        <v>81</v>
      </c>
      <c r="I365" t="s">
        <v>52</v>
      </c>
      <c r="J365">
        <f>VLOOKUP(B365,自助退!B:F,5,FALSE)</f>
        <v>896</v>
      </c>
      <c r="K365" s="40" t="str">
        <f t="shared" si="5"/>
        <v/>
      </c>
    </row>
    <row r="366" spans="1:11" ht="14.25">
      <c r="A366" s="60">
        <v>42923.671712962961</v>
      </c>
      <c r="B366" s="15">
        <v>615212</v>
      </c>
      <c r="C366" t="s">
        <v>8036</v>
      </c>
      <c r="D366" t="s">
        <v>8037</v>
      </c>
      <c r="E366" t="s">
        <v>8038</v>
      </c>
      <c r="F366" s="15">
        <v>-116</v>
      </c>
      <c r="G366" t="s">
        <v>50</v>
      </c>
      <c r="H366" t="s">
        <v>61</v>
      </c>
      <c r="I366" t="s">
        <v>52</v>
      </c>
      <c r="J366">
        <f>VLOOKUP(B366,自助退!B:F,5,FALSE)</f>
        <v>116</v>
      </c>
      <c r="K366" s="40" t="str">
        <f t="shared" si="5"/>
        <v/>
      </c>
    </row>
    <row r="367" spans="1:11" ht="14.25">
      <c r="A367" s="60">
        <v>42923.673020833332</v>
      </c>
      <c r="B367" s="15">
        <v>615261</v>
      </c>
      <c r="C367" t="s">
        <v>8039</v>
      </c>
      <c r="D367" t="s">
        <v>8040</v>
      </c>
      <c r="E367" t="s">
        <v>8041</v>
      </c>
      <c r="F367" s="15">
        <v>-150</v>
      </c>
      <c r="G367" t="s">
        <v>50</v>
      </c>
      <c r="H367" t="s">
        <v>66</v>
      </c>
      <c r="I367" t="s">
        <v>52</v>
      </c>
      <c r="J367">
        <f>VLOOKUP(B367,自助退!B:F,5,FALSE)</f>
        <v>150</v>
      </c>
      <c r="K367" s="40" t="str">
        <f t="shared" si="5"/>
        <v/>
      </c>
    </row>
    <row r="368" spans="1:11" ht="14.25">
      <c r="A368" s="60">
        <v>42923.679027777776</v>
      </c>
      <c r="B368" s="15">
        <v>615515</v>
      </c>
      <c r="C368" t="s">
        <v>8042</v>
      </c>
      <c r="D368" t="s">
        <v>8043</v>
      </c>
      <c r="E368" t="s">
        <v>8044</v>
      </c>
      <c r="F368" s="15">
        <v>-9</v>
      </c>
      <c r="G368" t="s">
        <v>50</v>
      </c>
      <c r="H368" t="s">
        <v>158</v>
      </c>
      <c r="I368" t="s">
        <v>52</v>
      </c>
      <c r="J368">
        <f>VLOOKUP(B368,自助退!B:F,5,FALSE)</f>
        <v>9</v>
      </c>
      <c r="K368" s="40" t="str">
        <f t="shared" si="5"/>
        <v/>
      </c>
    </row>
    <row r="369" spans="1:11" ht="14.25">
      <c r="A369" s="60">
        <v>42923.695671296293</v>
      </c>
      <c r="B369" s="15">
        <v>616174</v>
      </c>
      <c r="C369" t="s">
        <v>8045</v>
      </c>
      <c r="D369" t="s">
        <v>8046</v>
      </c>
      <c r="E369" t="s">
        <v>8047</v>
      </c>
      <c r="F369" s="15">
        <v>-878</v>
      </c>
      <c r="G369" t="s">
        <v>50</v>
      </c>
      <c r="H369" t="s">
        <v>68</v>
      </c>
      <c r="I369" t="s">
        <v>52</v>
      </c>
      <c r="J369">
        <f>VLOOKUP(B369,自助退!B:F,5,FALSE)</f>
        <v>878</v>
      </c>
      <c r="K369" s="40" t="str">
        <f t="shared" si="5"/>
        <v/>
      </c>
    </row>
    <row r="370" spans="1:11" ht="14.25">
      <c r="A370" s="60">
        <v>42923.696319444447</v>
      </c>
      <c r="B370" s="15">
        <v>616201</v>
      </c>
      <c r="C370" t="s">
        <v>8048</v>
      </c>
      <c r="D370" t="s">
        <v>8049</v>
      </c>
      <c r="E370" t="s">
        <v>8050</v>
      </c>
      <c r="F370" s="15">
        <v>-900</v>
      </c>
      <c r="G370" t="s">
        <v>50</v>
      </c>
      <c r="H370" t="s">
        <v>65</v>
      </c>
      <c r="I370" t="s">
        <v>52</v>
      </c>
      <c r="J370">
        <f>VLOOKUP(B370,自助退!B:F,5,FALSE)</f>
        <v>900</v>
      </c>
      <c r="K370" s="40" t="str">
        <f t="shared" si="5"/>
        <v/>
      </c>
    </row>
    <row r="371" spans="1:11" ht="14.25">
      <c r="A371" s="60">
        <v>42923.700381944444</v>
      </c>
      <c r="B371" s="15">
        <v>616322</v>
      </c>
      <c r="C371" t="s">
        <v>8051</v>
      </c>
      <c r="D371" t="s">
        <v>8052</v>
      </c>
      <c r="E371" t="s">
        <v>6711</v>
      </c>
      <c r="F371" s="15">
        <v>-260</v>
      </c>
      <c r="G371" t="s">
        <v>50</v>
      </c>
      <c r="H371" t="s">
        <v>68</v>
      </c>
      <c r="I371" t="s">
        <v>52</v>
      </c>
      <c r="J371">
        <f>VLOOKUP(B371,自助退!B:F,5,FALSE)</f>
        <v>260</v>
      </c>
      <c r="K371" s="40" t="str">
        <f t="shared" si="5"/>
        <v/>
      </c>
    </row>
    <row r="372" spans="1:11" ht="14.25">
      <c r="A372" s="60">
        <v>42923.704583333332</v>
      </c>
      <c r="B372" s="15">
        <v>616491</v>
      </c>
      <c r="C372" t="s">
        <v>8053</v>
      </c>
      <c r="D372" t="s">
        <v>8054</v>
      </c>
      <c r="E372" t="s">
        <v>8055</v>
      </c>
      <c r="F372" s="15">
        <v>-294</v>
      </c>
      <c r="G372" t="s">
        <v>50</v>
      </c>
      <c r="H372" t="s">
        <v>62</v>
      </c>
      <c r="I372" t="s">
        <v>52</v>
      </c>
      <c r="J372">
        <f>VLOOKUP(B372,自助退!B:F,5,FALSE)</f>
        <v>294</v>
      </c>
      <c r="K372" s="40" t="str">
        <f t="shared" si="5"/>
        <v/>
      </c>
    </row>
    <row r="373" spans="1:11" ht="14.25">
      <c r="A373" s="60">
        <v>42923.708761574075</v>
      </c>
      <c r="B373" s="15">
        <v>616635</v>
      </c>
      <c r="C373" t="s">
        <v>8056</v>
      </c>
      <c r="D373" t="s">
        <v>8057</v>
      </c>
      <c r="E373" t="s">
        <v>6772</v>
      </c>
      <c r="F373" s="15">
        <v>-500</v>
      </c>
      <c r="G373" t="s">
        <v>50</v>
      </c>
      <c r="H373" t="s">
        <v>60</v>
      </c>
      <c r="I373" t="s">
        <v>52</v>
      </c>
      <c r="J373">
        <f>VLOOKUP(B373,自助退!B:F,5,FALSE)</f>
        <v>500</v>
      </c>
      <c r="K373" s="40" t="str">
        <f t="shared" si="5"/>
        <v/>
      </c>
    </row>
    <row r="374" spans="1:11" ht="14.25">
      <c r="A374" s="60">
        <v>42923.709120370368</v>
      </c>
      <c r="B374" s="15">
        <v>616642</v>
      </c>
      <c r="C374" t="s">
        <v>8058</v>
      </c>
      <c r="D374" t="s">
        <v>8057</v>
      </c>
      <c r="E374" t="s">
        <v>6772</v>
      </c>
      <c r="F374" s="15">
        <v>-400</v>
      </c>
      <c r="G374" t="s">
        <v>50</v>
      </c>
      <c r="H374" t="s">
        <v>60</v>
      </c>
      <c r="I374" t="s">
        <v>52</v>
      </c>
      <c r="J374">
        <f>VLOOKUP(B374,自助退!B:F,5,FALSE)</f>
        <v>400</v>
      </c>
      <c r="K374" s="40" t="str">
        <f t="shared" si="5"/>
        <v/>
      </c>
    </row>
    <row r="375" spans="1:11" ht="14.25">
      <c r="A375" s="60">
        <v>42923.711331018516</v>
      </c>
      <c r="B375" s="15">
        <v>616687</v>
      </c>
      <c r="C375" t="s">
        <v>8059</v>
      </c>
      <c r="D375" t="s">
        <v>8060</v>
      </c>
      <c r="E375" t="s">
        <v>8061</v>
      </c>
      <c r="F375" s="15">
        <v>-312</v>
      </c>
      <c r="G375" t="s">
        <v>50</v>
      </c>
      <c r="H375" t="s">
        <v>76</v>
      </c>
      <c r="I375" t="s">
        <v>52</v>
      </c>
      <c r="J375">
        <f>VLOOKUP(B375,自助退!B:F,5,FALSE)</f>
        <v>312</v>
      </c>
      <c r="K375" s="40" t="str">
        <f t="shared" si="5"/>
        <v/>
      </c>
    </row>
    <row r="376" spans="1:11" ht="14.25">
      <c r="A376" s="60">
        <v>42923.715520833335</v>
      </c>
      <c r="B376" s="15">
        <v>616786</v>
      </c>
      <c r="C376" t="s">
        <v>8062</v>
      </c>
      <c r="D376" t="s">
        <v>8063</v>
      </c>
      <c r="E376" t="s">
        <v>8064</v>
      </c>
      <c r="F376" s="15">
        <v>-24</v>
      </c>
      <c r="G376" t="s">
        <v>50</v>
      </c>
      <c r="H376" t="s">
        <v>51</v>
      </c>
      <c r="I376" t="s">
        <v>52</v>
      </c>
      <c r="J376">
        <f>VLOOKUP(B376,自助退!B:F,5,FALSE)</f>
        <v>24</v>
      </c>
      <c r="K376" s="40" t="str">
        <f t="shared" si="5"/>
        <v/>
      </c>
    </row>
    <row r="377" spans="1:11" ht="14.25">
      <c r="A377" s="60">
        <v>42923.715590277781</v>
      </c>
      <c r="B377" s="15">
        <v>616789</v>
      </c>
      <c r="C377" t="s">
        <v>8065</v>
      </c>
      <c r="D377" t="s">
        <v>8066</v>
      </c>
      <c r="E377" t="s">
        <v>8067</v>
      </c>
      <c r="F377" s="15">
        <v>-289</v>
      </c>
      <c r="G377" t="s">
        <v>50</v>
      </c>
      <c r="H377" t="s">
        <v>65</v>
      </c>
      <c r="I377" t="s">
        <v>52</v>
      </c>
      <c r="J377">
        <f>VLOOKUP(B377,自助退!B:F,5,FALSE)</f>
        <v>289</v>
      </c>
      <c r="K377" s="40" t="str">
        <f t="shared" si="5"/>
        <v/>
      </c>
    </row>
    <row r="378" spans="1:11" ht="14.25">
      <c r="A378" s="60">
        <v>42923.716261574074</v>
      </c>
      <c r="B378" s="15">
        <v>616800</v>
      </c>
      <c r="C378" t="s">
        <v>8068</v>
      </c>
      <c r="D378" t="s">
        <v>8069</v>
      </c>
      <c r="E378" t="s">
        <v>8070</v>
      </c>
      <c r="F378" s="15">
        <v>-289</v>
      </c>
      <c r="G378" t="s">
        <v>50</v>
      </c>
      <c r="H378" t="s">
        <v>65</v>
      </c>
      <c r="I378" t="s">
        <v>52</v>
      </c>
      <c r="J378">
        <f>VLOOKUP(B378,自助退!B:F,5,FALSE)</f>
        <v>289</v>
      </c>
      <c r="K378" s="40" t="str">
        <f t="shared" si="5"/>
        <v/>
      </c>
    </row>
    <row r="379" spans="1:11" ht="14.25">
      <c r="A379" s="60">
        <v>42923.721597222226</v>
      </c>
      <c r="B379" s="15">
        <v>616891</v>
      </c>
      <c r="C379" t="s">
        <v>8071</v>
      </c>
      <c r="D379" t="s">
        <v>8072</v>
      </c>
      <c r="E379" t="s">
        <v>8073</v>
      </c>
      <c r="F379" s="15">
        <v>-450</v>
      </c>
      <c r="G379" t="s">
        <v>50</v>
      </c>
      <c r="H379" t="s">
        <v>80</v>
      </c>
      <c r="I379" t="s">
        <v>52</v>
      </c>
      <c r="J379">
        <f>VLOOKUP(B379,自助退!B:F,5,FALSE)</f>
        <v>450</v>
      </c>
      <c r="K379" s="40" t="str">
        <f t="shared" si="5"/>
        <v/>
      </c>
    </row>
    <row r="380" spans="1:11" ht="14.25">
      <c r="A380" s="60">
        <v>42923.72859953704</v>
      </c>
      <c r="B380" s="15">
        <v>616995</v>
      </c>
      <c r="C380" t="s">
        <v>8074</v>
      </c>
      <c r="D380" t="s">
        <v>8075</v>
      </c>
      <c r="E380" t="s">
        <v>8076</v>
      </c>
      <c r="F380" s="15">
        <v>-331</v>
      </c>
      <c r="G380" t="s">
        <v>50</v>
      </c>
      <c r="H380" t="s">
        <v>83</v>
      </c>
      <c r="I380" t="s">
        <v>52</v>
      </c>
      <c r="J380">
        <f>VLOOKUP(B380,自助退!B:F,5,FALSE)</f>
        <v>331</v>
      </c>
      <c r="K380" s="40" t="str">
        <f t="shared" si="5"/>
        <v/>
      </c>
    </row>
    <row r="381" spans="1:11" ht="14.25">
      <c r="A381" s="60">
        <v>42923.735393518517</v>
      </c>
      <c r="B381" s="15">
        <v>617077</v>
      </c>
      <c r="C381" t="s">
        <v>8077</v>
      </c>
      <c r="D381" t="s">
        <v>8078</v>
      </c>
      <c r="E381" t="s">
        <v>8079</v>
      </c>
      <c r="F381" s="15">
        <v>-20</v>
      </c>
      <c r="G381" t="s">
        <v>50</v>
      </c>
      <c r="H381" t="s">
        <v>64</v>
      </c>
      <c r="I381" t="s">
        <v>52</v>
      </c>
      <c r="J381">
        <f>VLOOKUP(B381,自助退!B:F,5,FALSE)</f>
        <v>20</v>
      </c>
      <c r="K381" s="40" t="str">
        <f t="shared" si="5"/>
        <v/>
      </c>
    </row>
    <row r="382" spans="1:11" ht="14.25">
      <c r="A382" s="60">
        <v>42923.74046296296</v>
      </c>
      <c r="B382" s="15">
        <v>617118</v>
      </c>
      <c r="C382" t="s">
        <v>8080</v>
      </c>
      <c r="D382" t="s">
        <v>8081</v>
      </c>
      <c r="E382" t="s">
        <v>8082</v>
      </c>
      <c r="F382" s="15">
        <v>-401</v>
      </c>
      <c r="G382" t="s">
        <v>50</v>
      </c>
      <c r="H382" t="s">
        <v>71</v>
      </c>
      <c r="I382" t="s">
        <v>52</v>
      </c>
      <c r="J382">
        <f>VLOOKUP(B382,自助退!B:F,5,FALSE)</f>
        <v>401</v>
      </c>
      <c r="K382" s="40" t="str">
        <f t="shared" si="5"/>
        <v/>
      </c>
    </row>
    <row r="383" spans="1:11" ht="14.25">
      <c r="A383" s="60">
        <v>42923.780462962961</v>
      </c>
      <c r="B383" s="15">
        <v>617329</v>
      </c>
      <c r="C383" t="s">
        <v>8083</v>
      </c>
      <c r="D383" t="s">
        <v>8084</v>
      </c>
      <c r="E383" t="s">
        <v>8085</v>
      </c>
      <c r="F383" s="15">
        <v>-3000</v>
      </c>
      <c r="G383" t="s">
        <v>50</v>
      </c>
      <c r="H383" t="s">
        <v>82</v>
      </c>
      <c r="I383" t="s">
        <v>52</v>
      </c>
      <c r="J383">
        <f>VLOOKUP(B383,自助退!B:F,5,FALSE)</f>
        <v>3000</v>
      </c>
      <c r="K383" s="40" t="str">
        <f t="shared" si="5"/>
        <v/>
      </c>
    </row>
    <row r="384" spans="1:11" ht="14.25">
      <c r="A384" s="60">
        <v>42923.863842592589</v>
      </c>
      <c r="B384" s="15">
        <v>617504</v>
      </c>
      <c r="C384" t="s">
        <v>8086</v>
      </c>
      <c r="D384" t="s">
        <v>8087</v>
      </c>
      <c r="E384" t="s">
        <v>8088</v>
      </c>
      <c r="F384" s="15">
        <v>-2</v>
      </c>
      <c r="G384" t="s">
        <v>50</v>
      </c>
      <c r="H384" t="s">
        <v>161</v>
      </c>
      <c r="I384" t="s">
        <v>52</v>
      </c>
      <c r="J384">
        <f>VLOOKUP(B384,自助退!B:F,5,FALSE)</f>
        <v>2</v>
      </c>
      <c r="K384" s="40" t="str">
        <f t="shared" si="5"/>
        <v/>
      </c>
    </row>
    <row r="385" spans="1:11" ht="14.25">
      <c r="A385" s="60">
        <v>42923.865231481483</v>
      </c>
      <c r="B385" s="15">
        <v>617508</v>
      </c>
      <c r="C385" t="s">
        <v>8089</v>
      </c>
      <c r="D385" t="s">
        <v>8087</v>
      </c>
      <c r="E385" t="s">
        <v>8088</v>
      </c>
      <c r="F385" s="15">
        <v>-98</v>
      </c>
      <c r="G385" t="s">
        <v>50</v>
      </c>
      <c r="H385" t="s">
        <v>161</v>
      </c>
      <c r="I385" t="s">
        <v>52</v>
      </c>
      <c r="J385">
        <f>VLOOKUP(B385,自助退!B:F,5,FALSE)</f>
        <v>98</v>
      </c>
      <c r="K385" s="40" t="str">
        <f t="shared" si="5"/>
        <v/>
      </c>
    </row>
    <row r="386" spans="1:11" ht="14.25">
      <c r="A386" s="60">
        <v>42923.866030092591</v>
      </c>
      <c r="B386" s="15">
        <v>617515</v>
      </c>
      <c r="C386" t="s">
        <v>8090</v>
      </c>
      <c r="D386" t="s">
        <v>188</v>
      </c>
      <c r="E386" t="s">
        <v>189</v>
      </c>
      <c r="F386" s="15">
        <v>-1</v>
      </c>
      <c r="G386" t="s">
        <v>50</v>
      </c>
      <c r="H386" t="s">
        <v>161</v>
      </c>
      <c r="I386" t="s">
        <v>52</v>
      </c>
      <c r="J386">
        <f>VLOOKUP(B386,自助退!B:F,5,FALSE)</f>
        <v>1</v>
      </c>
      <c r="K386" s="40" t="str">
        <f t="shared" si="5"/>
        <v/>
      </c>
    </row>
    <row r="387" spans="1:11" ht="14.25">
      <c r="A387" s="60">
        <v>42923.873599537037</v>
      </c>
      <c r="B387" s="15">
        <v>617527</v>
      </c>
      <c r="C387" t="s">
        <v>8091</v>
      </c>
      <c r="D387" t="s">
        <v>8087</v>
      </c>
      <c r="E387" t="s">
        <v>8088</v>
      </c>
      <c r="F387" s="15">
        <v>-2000</v>
      </c>
      <c r="G387" t="s">
        <v>50</v>
      </c>
      <c r="H387" t="s">
        <v>161</v>
      </c>
      <c r="I387" t="s">
        <v>52</v>
      </c>
      <c r="J387">
        <f>VLOOKUP(B387,自助退!B:F,5,FALSE)</f>
        <v>2000</v>
      </c>
      <c r="K387" s="40" t="str">
        <f t="shared" ref="K387:K450" si="6">IF(J387=F387*-1,"",1)</f>
        <v/>
      </c>
    </row>
    <row r="388" spans="1:11" ht="14.25">
      <c r="A388" s="60">
        <v>42923.874259259261</v>
      </c>
      <c r="B388" s="15">
        <v>617531</v>
      </c>
      <c r="C388" t="s">
        <v>8092</v>
      </c>
      <c r="D388" t="s">
        <v>8087</v>
      </c>
      <c r="E388" t="s">
        <v>8088</v>
      </c>
      <c r="F388" s="15">
        <v>-50</v>
      </c>
      <c r="G388" t="s">
        <v>50</v>
      </c>
      <c r="H388" t="s">
        <v>161</v>
      </c>
      <c r="I388" t="s">
        <v>52</v>
      </c>
      <c r="J388">
        <f>VLOOKUP(B388,自助退!B:F,5,FALSE)</f>
        <v>50</v>
      </c>
      <c r="K388" s="40" t="str">
        <f t="shared" si="6"/>
        <v/>
      </c>
    </row>
    <row r="389" spans="1:11" ht="14.25">
      <c r="A389" s="60">
        <v>42923.88045138889</v>
      </c>
      <c r="B389" s="15">
        <v>617547</v>
      </c>
      <c r="C389" t="s">
        <v>8093</v>
      </c>
      <c r="D389" t="s">
        <v>8087</v>
      </c>
      <c r="E389" t="s">
        <v>8088</v>
      </c>
      <c r="F389" s="15">
        <v>-3000</v>
      </c>
      <c r="G389" t="s">
        <v>50</v>
      </c>
      <c r="H389" t="s">
        <v>161</v>
      </c>
      <c r="I389" t="s">
        <v>52</v>
      </c>
      <c r="J389">
        <f>VLOOKUP(B389,自助退!B:F,5,FALSE)</f>
        <v>3000</v>
      </c>
      <c r="K389" s="40" t="str">
        <f t="shared" si="6"/>
        <v/>
      </c>
    </row>
    <row r="390" spans="1:11" ht="14.25">
      <c r="A390" s="60">
        <v>42923.88076388889</v>
      </c>
      <c r="B390" s="15">
        <v>617548</v>
      </c>
      <c r="C390" t="s">
        <v>8094</v>
      </c>
      <c r="D390" t="s">
        <v>8087</v>
      </c>
      <c r="E390" t="s">
        <v>8088</v>
      </c>
      <c r="F390" s="15">
        <v>-50</v>
      </c>
      <c r="G390" t="s">
        <v>50</v>
      </c>
      <c r="H390" t="s">
        <v>161</v>
      </c>
      <c r="I390" t="s">
        <v>52</v>
      </c>
      <c r="J390">
        <f>VLOOKUP(B390,自助退!B:F,5,FALSE)</f>
        <v>50</v>
      </c>
      <c r="K390" s="40" t="str">
        <f t="shared" si="6"/>
        <v/>
      </c>
    </row>
    <row r="391" spans="1:11" ht="14.25">
      <c r="A391" s="60">
        <v>42923.881076388891</v>
      </c>
      <c r="B391" s="15">
        <v>617550</v>
      </c>
      <c r="C391" t="s">
        <v>8095</v>
      </c>
      <c r="D391" t="s">
        <v>8087</v>
      </c>
      <c r="E391" t="s">
        <v>8088</v>
      </c>
      <c r="F391" s="15">
        <v>-20000</v>
      </c>
      <c r="G391" t="s">
        <v>50</v>
      </c>
      <c r="H391" t="s">
        <v>161</v>
      </c>
      <c r="I391" t="s">
        <v>52</v>
      </c>
      <c r="J391">
        <f>VLOOKUP(B391,自助退!B:F,5,FALSE)</f>
        <v>20000</v>
      </c>
      <c r="K391" s="40" t="str">
        <f t="shared" si="6"/>
        <v/>
      </c>
    </row>
    <row r="392" spans="1:11" ht="14.25">
      <c r="A392" s="60">
        <v>42924.319016203706</v>
      </c>
      <c r="B392" s="15">
        <v>618023</v>
      </c>
      <c r="C392" t="s">
        <v>8096</v>
      </c>
      <c r="D392" t="s">
        <v>8097</v>
      </c>
      <c r="E392" t="s">
        <v>8098</v>
      </c>
      <c r="F392" s="15">
        <v>-1000</v>
      </c>
      <c r="G392" t="s">
        <v>50</v>
      </c>
      <c r="H392" t="s">
        <v>62</v>
      </c>
      <c r="I392" t="s">
        <v>52</v>
      </c>
      <c r="J392">
        <f>VLOOKUP(B392,自助退!B:F,5,FALSE)</f>
        <v>1000</v>
      </c>
      <c r="K392" s="40" t="str">
        <f t="shared" si="6"/>
        <v/>
      </c>
    </row>
    <row r="393" spans="1:11" ht="14.25">
      <c r="A393" s="60">
        <v>42924.328414351854</v>
      </c>
      <c r="B393" s="15">
        <v>618124</v>
      </c>
      <c r="C393" t="s">
        <v>8099</v>
      </c>
      <c r="D393" t="s">
        <v>8100</v>
      </c>
      <c r="E393" t="s">
        <v>8101</v>
      </c>
      <c r="F393" s="15">
        <v>-200</v>
      </c>
      <c r="G393" t="s">
        <v>50</v>
      </c>
      <c r="H393" t="s">
        <v>73</v>
      </c>
      <c r="I393" t="s">
        <v>52</v>
      </c>
      <c r="J393">
        <f>VLOOKUP(B393,自助退!B:F,5,FALSE)</f>
        <v>200</v>
      </c>
      <c r="K393" s="40" t="str">
        <f t="shared" si="6"/>
        <v/>
      </c>
    </row>
    <row r="394" spans="1:11" ht="14.25">
      <c r="A394" s="60">
        <v>42924.335925925923</v>
      </c>
      <c r="B394" s="15">
        <v>618231</v>
      </c>
      <c r="C394" t="s">
        <v>8102</v>
      </c>
      <c r="D394" t="s">
        <v>8103</v>
      </c>
      <c r="E394" t="s">
        <v>8104</v>
      </c>
      <c r="F394" s="15">
        <v>-400</v>
      </c>
      <c r="G394" t="s">
        <v>50</v>
      </c>
      <c r="H394" t="s">
        <v>65</v>
      </c>
      <c r="I394" t="s">
        <v>52</v>
      </c>
      <c r="J394">
        <f>VLOOKUP(B394,自助退!B:F,5,FALSE)</f>
        <v>400</v>
      </c>
      <c r="K394" s="40" t="str">
        <f t="shared" si="6"/>
        <v/>
      </c>
    </row>
    <row r="395" spans="1:11" ht="14.25">
      <c r="A395" s="60">
        <v>42924.404699074075</v>
      </c>
      <c r="B395" s="15">
        <v>620909</v>
      </c>
      <c r="C395" t="s">
        <v>8105</v>
      </c>
      <c r="D395" t="s">
        <v>8106</v>
      </c>
      <c r="E395" t="s">
        <v>8107</v>
      </c>
      <c r="F395" s="15">
        <v>-1000</v>
      </c>
      <c r="G395" t="s">
        <v>50</v>
      </c>
      <c r="H395" t="s">
        <v>81</v>
      </c>
      <c r="I395" t="s">
        <v>52</v>
      </c>
      <c r="J395">
        <f>VLOOKUP(B395,自助退!B:F,5,FALSE)</f>
        <v>1000</v>
      </c>
      <c r="K395" s="40" t="str">
        <f t="shared" si="6"/>
        <v/>
      </c>
    </row>
    <row r="396" spans="1:11" ht="14.25">
      <c r="A396" s="60">
        <v>42924.411319444444</v>
      </c>
      <c r="B396" s="15">
        <v>621175</v>
      </c>
      <c r="C396" t="s">
        <v>8108</v>
      </c>
      <c r="D396" t="s">
        <v>8109</v>
      </c>
      <c r="E396" t="s">
        <v>190</v>
      </c>
      <c r="F396" s="15">
        <v>-488</v>
      </c>
      <c r="G396" t="s">
        <v>50</v>
      </c>
      <c r="H396" t="s">
        <v>63</v>
      </c>
      <c r="I396" t="s">
        <v>52</v>
      </c>
      <c r="J396">
        <f>VLOOKUP(B396,自助退!B:F,5,FALSE)</f>
        <v>488</v>
      </c>
      <c r="K396" s="40" t="str">
        <f t="shared" si="6"/>
        <v/>
      </c>
    </row>
    <row r="397" spans="1:11" ht="14.25">
      <c r="A397" s="60">
        <v>42924.412627314814</v>
      </c>
      <c r="B397" s="15">
        <v>621223</v>
      </c>
      <c r="C397" t="s">
        <v>8110</v>
      </c>
      <c r="D397" t="s">
        <v>8111</v>
      </c>
      <c r="E397" t="s">
        <v>8112</v>
      </c>
      <c r="F397" s="15">
        <v>-215</v>
      </c>
      <c r="G397" t="s">
        <v>50</v>
      </c>
      <c r="H397" t="s">
        <v>67</v>
      </c>
      <c r="I397" t="s">
        <v>52</v>
      </c>
      <c r="J397">
        <f>VLOOKUP(B397,自助退!B:F,5,FALSE)</f>
        <v>215</v>
      </c>
      <c r="K397" s="40" t="str">
        <f t="shared" si="6"/>
        <v/>
      </c>
    </row>
    <row r="398" spans="1:11" ht="14.25">
      <c r="A398" s="60">
        <v>42924.443599537037</v>
      </c>
      <c r="B398" s="15">
        <v>622389</v>
      </c>
      <c r="C398" t="s">
        <v>8113</v>
      </c>
      <c r="D398" t="s">
        <v>8114</v>
      </c>
      <c r="E398" t="s">
        <v>8115</v>
      </c>
      <c r="F398" s="15">
        <v>-1000</v>
      </c>
      <c r="G398" t="s">
        <v>50</v>
      </c>
      <c r="H398" t="s">
        <v>72</v>
      </c>
      <c r="I398" t="s">
        <v>52</v>
      </c>
      <c r="J398">
        <f>VLOOKUP(B398,自助退!B:F,5,FALSE)</f>
        <v>1000</v>
      </c>
      <c r="K398" s="40" t="str">
        <f t="shared" si="6"/>
        <v/>
      </c>
    </row>
    <row r="399" spans="1:11" ht="14.25">
      <c r="A399" s="60">
        <v>42924.4455787037</v>
      </c>
      <c r="B399" s="15">
        <v>622452</v>
      </c>
      <c r="C399" t="s">
        <v>8116</v>
      </c>
      <c r="D399" t="s">
        <v>8114</v>
      </c>
      <c r="E399" t="s">
        <v>8115</v>
      </c>
      <c r="F399" s="15">
        <v>-1000</v>
      </c>
      <c r="G399" t="s">
        <v>50</v>
      </c>
      <c r="H399" t="s">
        <v>72</v>
      </c>
      <c r="I399" t="s">
        <v>52</v>
      </c>
      <c r="J399">
        <f>VLOOKUP(B399,自助退!B:F,5,FALSE)</f>
        <v>1000</v>
      </c>
      <c r="K399" s="40" t="str">
        <f t="shared" si="6"/>
        <v/>
      </c>
    </row>
    <row r="400" spans="1:11" ht="14.25">
      <c r="A400" s="60">
        <v>42924.44604166667</v>
      </c>
      <c r="B400" s="15">
        <v>622474</v>
      </c>
      <c r="C400" t="s">
        <v>8117</v>
      </c>
      <c r="D400" t="s">
        <v>8114</v>
      </c>
      <c r="E400" t="s">
        <v>8115</v>
      </c>
      <c r="F400" s="15">
        <v>-5000</v>
      </c>
      <c r="G400" t="s">
        <v>50</v>
      </c>
      <c r="H400" t="s">
        <v>72</v>
      </c>
      <c r="I400" t="s">
        <v>52</v>
      </c>
      <c r="J400">
        <f>VLOOKUP(B400,自助退!B:F,5,FALSE)</f>
        <v>5000</v>
      </c>
      <c r="K400" s="40" t="str">
        <f t="shared" si="6"/>
        <v/>
      </c>
    </row>
    <row r="401" spans="1:11" ht="14.25">
      <c r="A401" s="60">
        <v>42924.446412037039</v>
      </c>
      <c r="B401" s="15">
        <v>622489</v>
      </c>
      <c r="C401" t="s">
        <v>8118</v>
      </c>
      <c r="D401" t="s">
        <v>8114</v>
      </c>
      <c r="E401" t="s">
        <v>8115</v>
      </c>
      <c r="F401" s="15">
        <v>-3200</v>
      </c>
      <c r="G401" t="s">
        <v>50</v>
      </c>
      <c r="H401" t="s">
        <v>72</v>
      </c>
      <c r="I401" t="s">
        <v>52</v>
      </c>
      <c r="J401">
        <f>VLOOKUP(B401,自助退!B:F,5,FALSE)</f>
        <v>3200</v>
      </c>
      <c r="K401" s="40" t="str">
        <f t="shared" si="6"/>
        <v/>
      </c>
    </row>
    <row r="402" spans="1:11" ht="14.25">
      <c r="A402" s="60">
        <v>42924.458796296298</v>
      </c>
      <c r="B402" s="15">
        <v>622943</v>
      </c>
      <c r="C402" t="s">
        <v>8119</v>
      </c>
      <c r="D402" t="s">
        <v>8120</v>
      </c>
      <c r="E402" t="s">
        <v>8121</v>
      </c>
      <c r="F402" s="15">
        <v>-94</v>
      </c>
      <c r="G402" t="s">
        <v>50</v>
      </c>
      <c r="H402" t="s">
        <v>65</v>
      </c>
      <c r="I402" t="s">
        <v>52</v>
      </c>
      <c r="J402">
        <f>VLOOKUP(B402,自助退!B:F,5,FALSE)</f>
        <v>94</v>
      </c>
      <c r="K402" s="40" t="str">
        <f t="shared" si="6"/>
        <v/>
      </c>
    </row>
    <row r="403" spans="1:11" ht="14.25">
      <c r="A403" s="60">
        <v>42924.473553240743</v>
      </c>
      <c r="B403" s="15">
        <v>623361</v>
      </c>
      <c r="C403" t="s">
        <v>8122</v>
      </c>
      <c r="D403" t="s">
        <v>8123</v>
      </c>
      <c r="E403" t="s">
        <v>8124</v>
      </c>
      <c r="F403" s="15">
        <v>-17</v>
      </c>
      <c r="G403" t="s">
        <v>50</v>
      </c>
      <c r="H403" t="s">
        <v>75</v>
      </c>
      <c r="I403" t="s">
        <v>52</v>
      </c>
      <c r="J403">
        <f>VLOOKUP(B403,自助退!B:F,5,FALSE)</f>
        <v>17</v>
      </c>
      <c r="K403" s="40" t="str">
        <f t="shared" si="6"/>
        <v/>
      </c>
    </row>
    <row r="404" spans="1:11" ht="14.25">
      <c r="A404" s="60">
        <v>42924.48710648148</v>
      </c>
      <c r="B404" s="15">
        <v>623631</v>
      </c>
      <c r="C404" t="s">
        <v>8125</v>
      </c>
      <c r="D404" t="s">
        <v>8126</v>
      </c>
      <c r="E404" t="s">
        <v>8127</v>
      </c>
      <c r="F404" s="15">
        <v>-2205</v>
      </c>
      <c r="G404" t="s">
        <v>50</v>
      </c>
      <c r="H404" t="s">
        <v>63</v>
      </c>
      <c r="I404" t="s">
        <v>52</v>
      </c>
      <c r="J404">
        <f>VLOOKUP(B404,自助退!B:F,5,FALSE)</f>
        <v>2205</v>
      </c>
      <c r="K404" s="40" t="str">
        <f t="shared" si="6"/>
        <v/>
      </c>
    </row>
    <row r="405" spans="1:11" ht="14.25">
      <c r="A405" s="60">
        <v>42924.499386574076</v>
      </c>
      <c r="B405" s="15">
        <v>623834</v>
      </c>
      <c r="C405" t="s">
        <v>8128</v>
      </c>
      <c r="D405" t="s">
        <v>8129</v>
      </c>
      <c r="E405" t="s">
        <v>8130</v>
      </c>
      <c r="F405" s="15">
        <v>-370</v>
      </c>
      <c r="G405" t="s">
        <v>50</v>
      </c>
      <c r="H405" t="s">
        <v>63</v>
      </c>
      <c r="I405" t="s">
        <v>52</v>
      </c>
      <c r="J405">
        <f>VLOOKUP(B405,自助退!B:F,5,FALSE)</f>
        <v>370</v>
      </c>
      <c r="K405" s="40" t="str">
        <f t="shared" si="6"/>
        <v/>
      </c>
    </row>
    <row r="406" spans="1:11" ht="14.25">
      <c r="A406" s="60">
        <v>42924.515775462962</v>
      </c>
      <c r="B406" s="15">
        <v>624053</v>
      </c>
      <c r="C406" t="s">
        <v>8131</v>
      </c>
      <c r="D406" t="s">
        <v>8132</v>
      </c>
      <c r="E406" t="s">
        <v>8133</v>
      </c>
      <c r="F406" s="15">
        <v>-2990</v>
      </c>
      <c r="G406" t="s">
        <v>50</v>
      </c>
      <c r="H406" t="s">
        <v>68</v>
      </c>
      <c r="I406" t="s">
        <v>52</v>
      </c>
      <c r="J406">
        <f>VLOOKUP(B406,自助退!B:F,5,FALSE)</f>
        <v>2990</v>
      </c>
      <c r="K406" s="40" t="str">
        <f t="shared" si="6"/>
        <v/>
      </c>
    </row>
    <row r="407" spans="1:11" ht="14.25">
      <c r="A407" s="60">
        <v>42924.545902777776</v>
      </c>
      <c r="B407" s="15">
        <v>624204</v>
      </c>
      <c r="C407" t="s">
        <v>8134</v>
      </c>
      <c r="D407" t="s">
        <v>8135</v>
      </c>
      <c r="E407" t="s">
        <v>8136</v>
      </c>
      <c r="F407" s="15">
        <v>-1000</v>
      </c>
      <c r="G407" t="s">
        <v>50</v>
      </c>
      <c r="H407" t="s">
        <v>60</v>
      </c>
      <c r="I407" t="s">
        <v>52</v>
      </c>
      <c r="J407">
        <f>VLOOKUP(B407,自助退!B:F,5,FALSE)</f>
        <v>1000</v>
      </c>
      <c r="K407" s="40" t="str">
        <f t="shared" si="6"/>
        <v/>
      </c>
    </row>
    <row r="408" spans="1:11" ht="14.25">
      <c r="A408" s="60">
        <v>42924.546168981484</v>
      </c>
      <c r="B408" s="15">
        <v>624208</v>
      </c>
      <c r="C408" t="s">
        <v>8137</v>
      </c>
      <c r="D408" t="s">
        <v>8135</v>
      </c>
      <c r="E408" t="s">
        <v>8136</v>
      </c>
      <c r="F408" s="15">
        <v>-9000</v>
      </c>
      <c r="G408" t="s">
        <v>50</v>
      </c>
      <c r="H408" t="s">
        <v>60</v>
      </c>
      <c r="I408" t="s">
        <v>52</v>
      </c>
      <c r="J408">
        <f>VLOOKUP(B408,自助退!B:F,5,FALSE)</f>
        <v>9000</v>
      </c>
      <c r="K408" s="40" t="str">
        <f t="shared" si="6"/>
        <v/>
      </c>
    </row>
    <row r="409" spans="1:11" ht="14.25">
      <c r="A409" s="60">
        <v>42924.601759259262</v>
      </c>
      <c r="B409" s="15">
        <v>624635</v>
      </c>
      <c r="C409" t="s">
        <v>8138</v>
      </c>
      <c r="D409" t="s">
        <v>8139</v>
      </c>
      <c r="E409" t="s">
        <v>8140</v>
      </c>
      <c r="F409" s="15">
        <v>-509</v>
      </c>
      <c r="G409" t="s">
        <v>50</v>
      </c>
      <c r="H409" t="s">
        <v>73</v>
      </c>
      <c r="I409" t="s">
        <v>52</v>
      </c>
      <c r="J409">
        <f>VLOOKUP(B409,自助退!B:F,5,FALSE)</f>
        <v>509</v>
      </c>
      <c r="K409" s="40" t="str">
        <f t="shared" si="6"/>
        <v/>
      </c>
    </row>
    <row r="410" spans="1:11" ht="14.25">
      <c r="A410" s="60">
        <v>42924.611898148149</v>
      </c>
      <c r="B410" s="15">
        <v>624794</v>
      </c>
      <c r="C410" t="s">
        <v>8141</v>
      </c>
      <c r="D410" t="s">
        <v>8142</v>
      </c>
      <c r="E410" t="s">
        <v>8143</v>
      </c>
      <c r="F410" s="15">
        <v>-94</v>
      </c>
      <c r="G410" t="s">
        <v>50</v>
      </c>
      <c r="H410" t="s">
        <v>62</v>
      </c>
      <c r="I410" t="s">
        <v>52</v>
      </c>
      <c r="J410">
        <f>VLOOKUP(B410,自助退!B:F,5,FALSE)</f>
        <v>94</v>
      </c>
      <c r="K410" s="40" t="str">
        <f t="shared" si="6"/>
        <v/>
      </c>
    </row>
    <row r="411" spans="1:11" ht="14.25">
      <c r="A411" s="60">
        <v>42924.636967592596</v>
      </c>
      <c r="B411" s="15">
        <v>625217</v>
      </c>
      <c r="C411" t="s">
        <v>8144</v>
      </c>
      <c r="D411" t="s">
        <v>8145</v>
      </c>
      <c r="E411" t="s">
        <v>8146</v>
      </c>
      <c r="F411" s="15">
        <v>-74</v>
      </c>
      <c r="G411" t="s">
        <v>50</v>
      </c>
      <c r="H411" t="s">
        <v>67</v>
      </c>
      <c r="I411" t="s">
        <v>52</v>
      </c>
      <c r="J411">
        <f>VLOOKUP(B411,自助退!B:F,5,FALSE)</f>
        <v>74</v>
      </c>
      <c r="K411" s="40" t="str">
        <f t="shared" si="6"/>
        <v/>
      </c>
    </row>
    <row r="412" spans="1:11" ht="14.25">
      <c r="A412" s="60">
        <v>42924.637708333335</v>
      </c>
      <c r="B412" s="15">
        <v>625236</v>
      </c>
      <c r="C412" t="s">
        <v>8147</v>
      </c>
      <c r="D412" t="s">
        <v>8148</v>
      </c>
      <c r="E412" t="s">
        <v>8149</v>
      </c>
      <c r="F412" s="15">
        <v>-4078</v>
      </c>
      <c r="G412" t="s">
        <v>50</v>
      </c>
      <c r="H412" t="s">
        <v>66</v>
      </c>
      <c r="I412" t="s">
        <v>52</v>
      </c>
      <c r="J412">
        <f>VLOOKUP(B412,自助退!B:F,5,FALSE)</f>
        <v>4078</v>
      </c>
      <c r="K412" s="40" t="str">
        <f t="shared" si="6"/>
        <v/>
      </c>
    </row>
    <row r="413" spans="1:11" ht="14.25">
      <c r="A413" s="60">
        <v>42924.639444444445</v>
      </c>
      <c r="B413" s="15">
        <v>625261</v>
      </c>
      <c r="C413" t="s">
        <v>8150</v>
      </c>
      <c r="D413" t="s">
        <v>8151</v>
      </c>
      <c r="E413" t="s">
        <v>8152</v>
      </c>
      <c r="F413" s="15">
        <v>-1299</v>
      </c>
      <c r="G413" t="s">
        <v>50</v>
      </c>
      <c r="H413" t="s">
        <v>65</v>
      </c>
      <c r="I413" t="s">
        <v>52</v>
      </c>
      <c r="J413">
        <f>VLOOKUP(B413,自助退!B:F,5,FALSE)</f>
        <v>1299</v>
      </c>
      <c r="K413" s="40" t="str">
        <f t="shared" si="6"/>
        <v/>
      </c>
    </row>
    <row r="414" spans="1:11" ht="14.25">
      <c r="A414" s="60">
        <v>42924.673379629632</v>
      </c>
      <c r="B414" s="15">
        <v>625793</v>
      </c>
      <c r="C414" t="s">
        <v>8153</v>
      </c>
      <c r="D414" t="s">
        <v>8154</v>
      </c>
      <c r="E414" t="s">
        <v>8155</v>
      </c>
      <c r="F414" s="15">
        <v>-250</v>
      </c>
      <c r="G414" t="s">
        <v>50</v>
      </c>
      <c r="H414" t="s">
        <v>61</v>
      </c>
      <c r="I414" t="s">
        <v>52</v>
      </c>
      <c r="J414">
        <f>VLOOKUP(B414,自助退!B:F,5,FALSE)</f>
        <v>250</v>
      </c>
      <c r="K414" s="40" t="str">
        <f t="shared" si="6"/>
        <v/>
      </c>
    </row>
    <row r="415" spans="1:11" ht="14.25">
      <c r="A415" s="60">
        <v>42924.693298611113</v>
      </c>
      <c r="B415" s="15">
        <v>626028</v>
      </c>
      <c r="C415" t="s">
        <v>8156</v>
      </c>
      <c r="D415" t="s">
        <v>8157</v>
      </c>
      <c r="E415" t="s">
        <v>8158</v>
      </c>
      <c r="F415" s="15">
        <v>-500</v>
      </c>
      <c r="G415" t="s">
        <v>50</v>
      </c>
      <c r="H415" t="s">
        <v>67</v>
      </c>
      <c r="I415" t="s">
        <v>52</v>
      </c>
      <c r="J415">
        <f>VLOOKUP(B415,自助退!B:F,5,FALSE)</f>
        <v>500</v>
      </c>
      <c r="K415" s="40" t="str">
        <f t="shared" si="6"/>
        <v/>
      </c>
    </row>
    <row r="416" spans="1:11" ht="14.25">
      <c r="A416" s="60">
        <v>42924.713090277779</v>
      </c>
      <c r="B416" s="15">
        <v>626197</v>
      </c>
      <c r="C416" t="s">
        <v>8159</v>
      </c>
      <c r="D416" t="s">
        <v>8157</v>
      </c>
      <c r="E416" t="s">
        <v>8158</v>
      </c>
      <c r="F416" s="15">
        <v>-60</v>
      </c>
      <c r="G416" t="s">
        <v>50</v>
      </c>
      <c r="H416" t="s">
        <v>67</v>
      </c>
      <c r="I416" t="s">
        <v>52</v>
      </c>
      <c r="J416">
        <f>VLOOKUP(B416,自助退!B:F,5,FALSE)</f>
        <v>60</v>
      </c>
      <c r="K416" s="40" t="str">
        <f t="shared" si="6"/>
        <v/>
      </c>
    </row>
    <row r="417" spans="1:11" ht="14.25">
      <c r="A417" s="60">
        <v>42924.741678240738</v>
      </c>
      <c r="B417" s="15">
        <v>626373</v>
      </c>
      <c r="C417" t="s">
        <v>8160</v>
      </c>
      <c r="D417" t="s">
        <v>8161</v>
      </c>
      <c r="E417" t="s">
        <v>8162</v>
      </c>
      <c r="F417" s="15">
        <v>-75</v>
      </c>
      <c r="G417" t="s">
        <v>50</v>
      </c>
      <c r="H417" t="s">
        <v>64</v>
      </c>
      <c r="I417" t="s">
        <v>52</v>
      </c>
      <c r="J417">
        <f>VLOOKUP(B417,自助退!B:F,5,FALSE)</f>
        <v>75</v>
      </c>
      <c r="K417" s="40" t="str">
        <f t="shared" si="6"/>
        <v/>
      </c>
    </row>
    <row r="418" spans="1:11" ht="14.25">
      <c r="A418" s="60">
        <v>42924.751805555556</v>
      </c>
      <c r="B418" s="15">
        <v>626424</v>
      </c>
      <c r="C418" t="s">
        <v>8163</v>
      </c>
      <c r="D418" t="s">
        <v>8164</v>
      </c>
      <c r="E418" t="s">
        <v>8165</v>
      </c>
      <c r="F418" s="15">
        <v>-103</v>
      </c>
      <c r="G418" t="s">
        <v>50</v>
      </c>
      <c r="H418" t="s">
        <v>63</v>
      </c>
      <c r="I418" t="s">
        <v>52</v>
      </c>
      <c r="J418">
        <f>VLOOKUP(B418,自助退!B:F,5,FALSE)</f>
        <v>103</v>
      </c>
      <c r="K418" s="40" t="str">
        <f t="shared" si="6"/>
        <v/>
      </c>
    </row>
    <row r="419" spans="1:11" ht="14.25">
      <c r="A419" s="60">
        <v>42925.519166666665</v>
      </c>
      <c r="B419" s="15">
        <v>628469</v>
      </c>
      <c r="C419" t="s">
        <v>8166</v>
      </c>
      <c r="D419" t="s">
        <v>8087</v>
      </c>
      <c r="E419" t="s">
        <v>8088</v>
      </c>
      <c r="F419" s="15">
        <v>-50</v>
      </c>
      <c r="G419" t="s">
        <v>50</v>
      </c>
      <c r="H419" t="s">
        <v>60</v>
      </c>
      <c r="I419" t="s">
        <v>52</v>
      </c>
      <c r="J419">
        <f>VLOOKUP(B419,自助退!B:F,5,FALSE)</f>
        <v>50</v>
      </c>
      <c r="K419" s="40" t="str">
        <f t="shared" si="6"/>
        <v/>
      </c>
    </row>
    <row r="420" spans="1:11" ht="14.25">
      <c r="A420" s="60">
        <v>42925.521990740737</v>
      </c>
      <c r="B420" s="15">
        <v>628490</v>
      </c>
      <c r="C420" t="s">
        <v>8167</v>
      </c>
      <c r="D420" t="s">
        <v>8087</v>
      </c>
      <c r="E420" t="s">
        <v>8088</v>
      </c>
      <c r="F420" s="15">
        <v>-100</v>
      </c>
      <c r="G420" t="s">
        <v>50</v>
      </c>
      <c r="H420" t="s">
        <v>60</v>
      </c>
      <c r="I420" t="s">
        <v>52</v>
      </c>
      <c r="J420">
        <f>VLOOKUP(B420,自助退!B:F,5,FALSE)</f>
        <v>100</v>
      </c>
      <c r="K420" s="40" t="str">
        <f t="shared" si="6"/>
        <v/>
      </c>
    </row>
    <row r="421" spans="1:11" ht="14.25">
      <c r="A421" s="60">
        <v>42925.550150462965</v>
      </c>
      <c r="B421" s="15">
        <v>628653</v>
      </c>
      <c r="C421" t="s">
        <v>8168</v>
      </c>
      <c r="D421" t="s">
        <v>8169</v>
      </c>
      <c r="E421" t="s">
        <v>8170</v>
      </c>
      <c r="F421" s="15">
        <v>-600</v>
      </c>
      <c r="G421" t="s">
        <v>50</v>
      </c>
      <c r="H421" t="s">
        <v>53</v>
      </c>
      <c r="I421" t="s">
        <v>52</v>
      </c>
      <c r="J421">
        <f>VLOOKUP(B421,自助退!B:F,5,FALSE)</f>
        <v>600</v>
      </c>
      <c r="K421" s="40" t="str">
        <f t="shared" si="6"/>
        <v/>
      </c>
    </row>
    <row r="422" spans="1:11" ht="14.25">
      <c r="A422" s="60">
        <v>42925.554016203707</v>
      </c>
      <c r="B422" s="15">
        <v>628667</v>
      </c>
      <c r="C422" t="s">
        <v>8171</v>
      </c>
      <c r="D422" t="s">
        <v>8172</v>
      </c>
      <c r="E422" t="s">
        <v>8173</v>
      </c>
      <c r="F422" s="15">
        <v>-50</v>
      </c>
      <c r="G422" t="s">
        <v>50</v>
      </c>
      <c r="H422" t="s">
        <v>53</v>
      </c>
      <c r="I422" t="s">
        <v>52</v>
      </c>
      <c r="J422">
        <f>VLOOKUP(B422,自助退!B:F,5,FALSE)</f>
        <v>50</v>
      </c>
      <c r="K422" s="40" t="str">
        <f t="shared" si="6"/>
        <v/>
      </c>
    </row>
    <row r="423" spans="1:11" ht="14.25">
      <c r="A423" s="60">
        <v>42925.602118055554</v>
      </c>
      <c r="B423" s="15">
        <v>628931</v>
      </c>
      <c r="C423" t="s">
        <v>8174</v>
      </c>
      <c r="D423" t="s">
        <v>8175</v>
      </c>
      <c r="E423" t="s">
        <v>8176</v>
      </c>
      <c r="F423" s="15">
        <v>-4000</v>
      </c>
      <c r="G423" t="s">
        <v>50</v>
      </c>
      <c r="H423" t="s">
        <v>73</v>
      </c>
      <c r="I423" t="s">
        <v>52</v>
      </c>
      <c r="J423">
        <f>VLOOKUP(B423,自助退!B:F,5,FALSE)</f>
        <v>4000</v>
      </c>
      <c r="K423" s="40" t="str">
        <f t="shared" si="6"/>
        <v/>
      </c>
    </row>
    <row r="424" spans="1:11" ht="14.25">
      <c r="A424" s="60">
        <v>42925.602685185186</v>
      </c>
      <c r="B424" s="15">
        <v>628938</v>
      </c>
      <c r="C424" t="s">
        <v>8177</v>
      </c>
      <c r="D424" t="s">
        <v>8178</v>
      </c>
      <c r="E424" t="s">
        <v>8179</v>
      </c>
      <c r="F424" s="15">
        <v>-500</v>
      </c>
      <c r="G424" t="s">
        <v>50</v>
      </c>
      <c r="H424" t="s">
        <v>73</v>
      </c>
      <c r="I424" t="s">
        <v>52</v>
      </c>
      <c r="J424">
        <f>VLOOKUP(B424,自助退!B:F,5,FALSE)</f>
        <v>500</v>
      </c>
      <c r="K424" s="40" t="str">
        <f t="shared" si="6"/>
        <v/>
      </c>
    </row>
    <row r="425" spans="1:11" ht="14.25">
      <c r="A425" s="60">
        <v>42926.180694444447</v>
      </c>
      <c r="B425" s="15">
        <v>630203</v>
      </c>
      <c r="C425" t="s">
        <v>8180</v>
      </c>
      <c r="D425" t="s">
        <v>8181</v>
      </c>
      <c r="E425" t="s">
        <v>8182</v>
      </c>
      <c r="F425" s="15">
        <v>-103</v>
      </c>
      <c r="G425" t="s">
        <v>50</v>
      </c>
      <c r="H425" t="s">
        <v>82</v>
      </c>
      <c r="I425" t="s">
        <v>52</v>
      </c>
      <c r="J425">
        <f>VLOOKUP(B425,自助退!B:F,5,FALSE)</f>
        <v>103</v>
      </c>
      <c r="K425" s="40" t="str">
        <f t="shared" si="6"/>
        <v/>
      </c>
    </row>
    <row r="426" spans="1:11" ht="14.25">
      <c r="A426" s="60">
        <v>42926.345729166664</v>
      </c>
      <c r="B426" s="15">
        <v>632091</v>
      </c>
      <c r="C426" t="s">
        <v>8183</v>
      </c>
      <c r="D426" t="s">
        <v>8184</v>
      </c>
      <c r="E426" t="s">
        <v>8185</v>
      </c>
      <c r="F426" s="15">
        <v>-1500</v>
      </c>
      <c r="G426" t="s">
        <v>50</v>
      </c>
      <c r="H426" t="s">
        <v>59</v>
      </c>
      <c r="I426" t="s">
        <v>52</v>
      </c>
      <c r="J426">
        <f>VLOOKUP(B426,自助退!B:F,5,FALSE)</f>
        <v>1500</v>
      </c>
      <c r="K426" s="40" t="str">
        <f t="shared" si="6"/>
        <v/>
      </c>
    </row>
    <row r="427" spans="1:11" ht="14.25">
      <c r="A427" s="60">
        <v>42926.346030092594</v>
      </c>
      <c r="B427" s="15">
        <v>632121</v>
      </c>
      <c r="C427" t="s">
        <v>8186</v>
      </c>
      <c r="D427" t="s">
        <v>8187</v>
      </c>
      <c r="E427" t="s">
        <v>8188</v>
      </c>
      <c r="F427" s="15">
        <v>-1000</v>
      </c>
      <c r="G427" t="s">
        <v>50</v>
      </c>
      <c r="H427" t="s">
        <v>59</v>
      </c>
      <c r="I427" t="s">
        <v>52</v>
      </c>
      <c r="J427">
        <f>VLOOKUP(B427,自助退!B:F,5,FALSE)</f>
        <v>1000</v>
      </c>
      <c r="K427" s="40" t="str">
        <f t="shared" si="6"/>
        <v/>
      </c>
    </row>
    <row r="428" spans="1:11" ht="14.25">
      <c r="A428" s="60">
        <v>42926.349942129629</v>
      </c>
      <c r="B428" s="15">
        <v>632510</v>
      </c>
      <c r="C428" t="s">
        <v>8189</v>
      </c>
      <c r="D428" t="s">
        <v>8190</v>
      </c>
      <c r="E428" t="s">
        <v>8191</v>
      </c>
      <c r="F428" s="15">
        <v>-226</v>
      </c>
      <c r="G428" t="s">
        <v>50</v>
      </c>
      <c r="H428" t="s">
        <v>72</v>
      </c>
      <c r="I428" t="s">
        <v>52</v>
      </c>
      <c r="J428">
        <f>VLOOKUP(B428,自助退!B:F,5,FALSE)</f>
        <v>226</v>
      </c>
      <c r="K428" s="40" t="str">
        <f t="shared" si="6"/>
        <v/>
      </c>
    </row>
    <row r="429" spans="1:11" ht="14.25">
      <c r="A429" s="60">
        <v>42926.369375000002</v>
      </c>
      <c r="B429" s="15">
        <v>634527</v>
      </c>
      <c r="C429" t="s">
        <v>8192</v>
      </c>
      <c r="D429" t="s">
        <v>8193</v>
      </c>
      <c r="E429" t="s">
        <v>8194</v>
      </c>
      <c r="F429" s="15">
        <v>-49</v>
      </c>
      <c r="G429" t="s">
        <v>50</v>
      </c>
      <c r="H429" t="s">
        <v>74</v>
      </c>
      <c r="I429" t="s">
        <v>52</v>
      </c>
      <c r="J429">
        <f>VLOOKUP(B429,自助退!B:F,5,FALSE)</f>
        <v>49</v>
      </c>
      <c r="K429" s="40" t="str">
        <f t="shared" si="6"/>
        <v/>
      </c>
    </row>
    <row r="430" spans="1:11" ht="14.25">
      <c r="A430" s="60">
        <v>42926.396087962959</v>
      </c>
      <c r="B430" s="15">
        <v>637436</v>
      </c>
      <c r="C430" t="s">
        <v>8195</v>
      </c>
      <c r="D430" t="s">
        <v>8196</v>
      </c>
      <c r="E430" t="s">
        <v>6763</v>
      </c>
      <c r="F430" s="15">
        <v>-362</v>
      </c>
      <c r="G430" t="s">
        <v>50</v>
      </c>
      <c r="H430" t="s">
        <v>96</v>
      </c>
      <c r="I430" t="s">
        <v>52</v>
      </c>
      <c r="J430">
        <f>VLOOKUP(B430,自助退!B:F,5,FALSE)</f>
        <v>362</v>
      </c>
      <c r="K430" s="40" t="str">
        <f t="shared" si="6"/>
        <v/>
      </c>
    </row>
    <row r="431" spans="1:11" ht="14.25">
      <c r="A431" s="60">
        <v>42926.396736111114</v>
      </c>
      <c r="B431" s="15">
        <v>637526</v>
      </c>
      <c r="C431" t="s">
        <v>8197</v>
      </c>
      <c r="D431" t="s">
        <v>8198</v>
      </c>
      <c r="E431" t="s">
        <v>8199</v>
      </c>
      <c r="F431" s="15">
        <v>-30</v>
      </c>
      <c r="G431" t="s">
        <v>50</v>
      </c>
      <c r="H431" t="s">
        <v>68</v>
      </c>
      <c r="I431" t="s">
        <v>52</v>
      </c>
      <c r="J431">
        <f>VLOOKUP(B431,自助退!B:F,5,FALSE)</f>
        <v>30</v>
      </c>
      <c r="K431" s="40" t="str">
        <f t="shared" si="6"/>
        <v/>
      </c>
    </row>
    <row r="432" spans="1:11" ht="14.25">
      <c r="A432" s="60">
        <v>42926.400925925926</v>
      </c>
      <c r="B432" s="15">
        <v>638054</v>
      </c>
      <c r="C432" t="s">
        <v>8200</v>
      </c>
      <c r="D432" t="s">
        <v>8201</v>
      </c>
      <c r="E432" t="s">
        <v>8202</v>
      </c>
      <c r="F432" s="15">
        <v>-600</v>
      </c>
      <c r="G432" t="s">
        <v>50</v>
      </c>
      <c r="H432" t="s">
        <v>59</v>
      </c>
      <c r="I432" t="s">
        <v>52</v>
      </c>
      <c r="J432">
        <f>VLOOKUP(B432,自助退!B:F,5,FALSE)</f>
        <v>600</v>
      </c>
      <c r="K432" s="40" t="str">
        <f t="shared" si="6"/>
        <v/>
      </c>
    </row>
    <row r="433" spans="1:11" ht="14.25">
      <c r="A433" s="60">
        <v>42926.401388888888</v>
      </c>
      <c r="B433" s="15">
        <v>638116</v>
      </c>
      <c r="C433" t="s">
        <v>8203</v>
      </c>
      <c r="D433" t="s">
        <v>8204</v>
      </c>
      <c r="E433" t="s">
        <v>8205</v>
      </c>
      <c r="F433" s="15">
        <v>-980</v>
      </c>
      <c r="G433" t="s">
        <v>50</v>
      </c>
      <c r="H433" t="s">
        <v>61</v>
      </c>
      <c r="I433" t="s">
        <v>52</v>
      </c>
      <c r="J433">
        <f>VLOOKUP(B433,自助退!B:F,5,FALSE)</f>
        <v>980</v>
      </c>
      <c r="K433" s="40" t="str">
        <f t="shared" si="6"/>
        <v/>
      </c>
    </row>
    <row r="434" spans="1:11" ht="14.25">
      <c r="A434" s="60">
        <v>42926.419212962966</v>
      </c>
      <c r="B434" s="15">
        <v>640072</v>
      </c>
      <c r="C434" t="s">
        <v>8206</v>
      </c>
      <c r="D434" t="s">
        <v>8207</v>
      </c>
      <c r="E434" t="s">
        <v>8208</v>
      </c>
      <c r="F434" s="15">
        <v>-71</v>
      </c>
      <c r="G434" t="s">
        <v>50</v>
      </c>
      <c r="H434" t="s">
        <v>63</v>
      </c>
      <c r="I434" t="s">
        <v>52</v>
      </c>
      <c r="J434">
        <f>VLOOKUP(B434,自助退!B:F,5,FALSE)</f>
        <v>71</v>
      </c>
      <c r="K434" s="40" t="str">
        <f t="shared" si="6"/>
        <v/>
      </c>
    </row>
    <row r="435" spans="1:11" ht="14.25">
      <c r="A435" s="60">
        <v>42926.420335648145</v>
      </c>
      <c r="B435" s="15">
        <v>640194</v>
      </c>
      <c r="C435" t="s">
        <v>8209</v>
      </c>
      <c r="D435" t="s">
        <v>8210</v>
      </c>
      <c r="E435" t="s">
        <v>8211</v>
      </c>
      <c r="F435" s="15">
        <v>-520</v>
      </c>
      <c r="G435" t="s">
        <v>50</v>
      </c>
      <c r="H435" t="s">
        <v>62</v>
      </c>
      <c r="I435" t="s">
        <v>52</v>
      </c>
      <c r="J435">
        <f>VLOOKUP(B435,自助退!B:F,5,FALSE)</f>
        <v>520</v>
      </c>
      <c r="K435" s="40" t="str">
        <f t="shared" si="6"/>
        <v/>
      </c>
    </row>
    <row r="436" spans="1:11" ht="14.25">
      <c r="A436" s="60">
        <v>42926.442025462966</v>
      </c>
      <c r="B436" s="15">
        <v>642376</v>
      </c>
      <c r="C436" t="s">
        <v>8212</v>
      </c>
      <c r="D436" t="s">
        <v>8213</v>
      </c>
      <c r="E436" t="s">
        <v>6751</v>
      </c>
      <c r="F436" s="15">
        <v>-47</v>
      </c>
      <c r="G436" t="s">
        <v>50</v>
      </c>
      <c r="H436" t="s">
        <v>59</v>
      </c>
      <c r="I436" t="s">
        <v>52</v>
      </c>
      <c r="J436">
        <f>VLOOKUP(B436,自助退!B:F,5,FALSE)</f>
        <v>47</v>
      </c>
      <c r="K436" s="40" t="str">
        <f t="shared" si="6"/>
        <v/>
      </c>
    </row>
    <row r="437" spans="1:11" ht="14.25">
      <c r="A437" s="60">
        <v>42926.444374999999</v>
      </c>
      <c r="B437" s="15">
        <v>642586</v>
      </c>
      <c r="C437" t="s">
        <v>8214</v>
      </c>
      <c r="D437" t="s">
        <v>8215</v>
      </c>
      <c r="E437" t="s">
        <v>6748</v>
      </c>
      <c r="F437" s="15">
        <v>-15</v>
      </c>
      <c r="G437" t="s">
        <v>50</v>
      </c>
      <c r="H437" t="s">
        <v>59</v>
      </c>
      <c r="I437" t="s">
        <v>52</v>
      </c>
      <c r="J437">
        <f>VLOOKUP(B437,自助退!B:F,5,FALSE)</f>
        <v>15</v>
      </c>
      <c r="K437" s="40" t="str">
        <f t="shared" si="6"/>
        <v/>
      </c>
    </row>
    <row r="438" spans="1:11" ht="14.25">
      <c r="A438" s="60">
        <v>42926.445914351854</v>
      </c>
      <c r="B438" s="15">
        <v>642734</v>
      </c>
      <c r="C438" t="s">
        <v>8216</v>
      </c>
      <c r="D438" t="s">
        <v>8217</v>
      </c>
      <c r="E438" t="s">
        <v>8218</v>
      </c>
      <c r="F438" s="15">
        <v>-150</v>
      </c>
      <c r="G438" t="s">
        <v>50</v>
      </c>
      <c r="H438" t="s">
        <v>61</v>
      </c>
      <c r="I438" t="s">
        <v>52</v>
      </c>
      <c r="J438">
        <f>VLOOKUP(B438,自助退!B:F,5,FALSE)</f>
        <v>150</v>
      </c>
      <c r="K438" s="40" t="str">
        <f t="shared" si="6"/>
        <v/>
      </c>
    </row>
    <row r="439" spans="1:11" ht="14.25">
      <c r="A439" s="60">
        <v>42926.450937499998</v>
      </c>
      <c r="B439" s="15">
        <v>643222</v>
      </c>
      <c r="C439" t="s">
        <v>8219</v>
      </c>
      <c r="D439" t="s">
        <v>8220</v>
      </c>
      <c r="E439" t="s">
        <v>6731</v>
      </c>
      <c r="F439" s="15">
        <v>-42</v>
      </c>
      <c r="G439" t="s">
        <v>50</v>
      </c>
      <c r="H439" t="s">
        <v>55</v>
      </c>
      <c r="I439" t="s">
        <v>52</v>
      </c>
      <c r="J439">
        <f>VLOOKUP(B439,自助退!B:F,5,FALSE)</f>
        <v>42</v>
      </c>
      <c r="K439" s="40" t="str">
        <f t="shared" si="6"/>
        <v/>
      </c>
    </row>
    <row r="440" spans="1:11" ht="14.25">
      <c r="A440" s="60">
        <v>42926.451678240737</v>
      </c>
      <c r="B440" s="15">
        <v>643295</v>
      </c>
      <c r="C440" t="s">
        <v>8221</v>
      </c>
      <c r="D440" t="s">
        <v>8222</v>
      </c>
      <c r="E440" t="s">
        <v>8223</v>
      </c>
      <c r="F440" s="15">
        <v>-500</v>
      </c>
      <c r="G440" t="s">
        <v>50</v>
      </c>
      <c r="H440" t="s">
        <v>68</v>
      </c>
      <c r="I440" t="s">
        <v>52</v>
      </c>
      <c r="J440">
        <f>VLOOKUP(B440,自助退!B:F,5,FALSE)</f>
        <v>500</v>
      </c>
      <c r="K440" s="40" t="str">
        <f t="shared" si="6"/>
        <v/>
      </c>
    </row>
    <row r="441" spans="1:11" ht="14.25">
      <c r="A441" s="60">
        <v>42926.453402777777</v>
      </c>
      <c r="B441" s="15">
        <v>643487</v>
      </c>
      <c r="C441" t="s">
        <v>8224</v>
      </c>
      <c r="D441" t="s">
        <v>8225</v>
      </c>
      <c r="E441" t="s">
        <v>8226</v>
      </c>
      <c r="F441" s="15">
        <v>-115</v>
      </c>
      <c r="G441" t="s">
        <v>50</v>
      </c>
      <c r="H441" t="s">
        <v>191</v>
      </c>
      <c r="I441" t="s">
        <v>52</v>
      </c>
      <c r="J441">
        <f>VLOOKUP(B441,自助退!B:F,5,FALSE)</f>
        <v>115</v>
      </c>
      <c r="K441" s="40" t="str">
        <f t="shared" si="6"/>
        <v/>
      </c>
    </row>
    <row r="442" spans="1:11" ht="14.25">
      <c r="A442" s="60">
        <v>42926.456122685187</v>
      </c>
      <c r="B442" s="15">
        <v>643700</v>
      </c>
      <c r="C442" t="s">
        <v>8227</v>
      </c>
      <c r="D442" t="s">
        <v>8228</v>
      </c>
      <c r="E442" t="s">
        <v>8229</v>
      </c>
      <c r="F442" s="15">
        <v>-265</v>
      </c>
      <c r="G442" t="s">
        <v>50</v>
      </c>
      <c r="H442" t="s">
        <v>59</v>
      </c>
      <c r="I442" t="s">
        <v>52</v>
      </c>
      <c r="J442">
        <f>VLOOKUP(B442,自助退!B:F,5,FALSE)</f>
        <v>265</v>
      </c>
      <c r="K442" s="40" t="str">
        <f t="shared" si="6"/>
        <v/>
      </c>
    </row>
    <row r="443" spans="1:11" ht="14.25">
      <c r="A443" s="60">
        <v>42926.45752314815</v>
      </c>
      <c r="B443" s="15">
        <v>643826</v>
      </c>
      <c r="C443" t="s">
        <v>8230</v>
      </c>
      <c r="D443" t="s">
        <v>8231</v>
      </c>
      <c r="E443" t="s">
        <v>8232</v>
      </c>
      <c r="F443" s="15">
        <v>-945</v>
      </c>
      <c r="G443" t="s">
        <v>50</v>
      </c>
      <c r="H443" t="s">
        <v>73</v>
      </c>
      <c r="I443" t="s">
        <v>52</v>
      </c>
      <c r="J443">
        <f>VLOOKUP(B443,自助退!B:F,5,FALSE)</f>
        <v>945</v>
      </c>
      <c r="K443" s="40" t="str">
        <f t="shared" si="6"/>
        <v/>
      </c>
    </row>
    <row r="444" spans="1:11" ht="14.25">
      <c r="A444" s="60">
        <v>42926.458969907406</v>
      </c>
      <c r="B444" s="15">
        <v>643949</v>
      </c>
      <c r="C444" t="s">
        <v>8233</v>
      </c>
      <c r="D444" t="s">
        <v>8234</v>
      </c>
      <c r="E444" t="s">
        <v>8235</v>
      </c>
      <c r="F444" s="15">
        <v>-830</v>
      </c>
      <c r="G444" t="s">
        <v>50</v>
      </c>
      <c r="H444" t="s">
        <v>56</v>
      </c>
      <c r="I444" t="s">
        <v>52</v>
      </c>
      <c r="J444">
        <f>VLOOKUP(B444,自助退!B:F,5,FALSE)</f>
        <v>830</v>
      </c>
      <c r="K444" s="40" t="str">
        <f t="shared" si="6"/>
        <v/>
      </c>
    </row>
    <row r="445" spans="1:11" ht="14.25">
      <c r="A445" s="60">
        <v>42926.467245370368</v>
      </c>
      <c r="B445" s="15">
        <v>644656</v>
      </c>
      <c r="C445" t="s">
        <v>8236</v>
      </c>
      <c r="D445" t="s">
        <v>8237</v>
      </c>
      <c r="E445" t="s">
        <v>8238</v>
      </c>
      <c r="F445" s="15">
        <v>-750</v>
      </c>
      <c r="G445" t="s">
        <v>50</v>
      </c>
      <c r="H445" t="s">
        <v>187</v>
      </c>
      <c r="I445" t="s">
        <v>52</v>
      </c>
      <c r="J445">
        <f>VLOOKUP(B445,自助退!B:F,5,FALSE)</f>
        <v>750</v>
      </c>
      <c r="K445" s="40" t="str">
        <f t="shared" si="6"/>
        <v/>
      </c>
    </row>
    <row r="446" spans="1:11" ht="14.25">
      <c r="A446" s="60">
        <v>42926.468425925923</v>
      </c>
      <c r="B446" s="15">
        <v>644745</v>
      </c>
      <c r="C446" t="s">
        <v>8239</v>
      </c>
      <c r="D446" t="s">
        <v>8240</v>
      </c>
      <c r="E446" t="s">
        <v>8241</v>
      </c>
      <c r="F446" s="15">
        <v>-660</v>
      </c>
      <c r="G446" t="s">
        <v>50</v>
      </c>
      <c r="H446" t="s">
        <v>74</v>
      </c>
      <c r="I446" t="s">
        <v>52</v>
      </c>
      <c r="J446">
        <f>VLOOKUP(B446,自助退!B:F,5,FALSE)</f>
        <v>660</v>
      </c>
      <c r="K446" s="40" t="str">
        <f t="shared" si="6"/>
        <v/>
      </c>
    </row>
    <row r="447" spans="1:11" ht="14.25">
      <c r="A447" s="60">
        <v>42926.470775462964</v>
      </c>
      <c r="B447" s="15">
        <v>644949</v>
      </c>
      <c r="C447" t="s">
        <v>8242</v>
      </c>
      <c r="D447" t="s">
        <v>8243</v>
      </c>
      <c r="E447" t="s">
        <v>6740</v>
      </c>
      <c r="F447" s="15">
        <v>-112</v>
      </c>
      <c r="G447" t="s">
        <v>50</v>
      </c>
      <c r="H447" t="s">
        <v>84</v>
      </c>
      <c r="I447" t="s">
        <v>52</v>
      </c>
      <c r="J447">
        <f>VLOOKUP(B447,自助退!B:F,5,FALSE)</f>
        <v>112</v>
      </c>
      <c r="K447" s="40" t="str">
        <f t="shared" si="6"/>
        <v/>
      </c>
    </row>
    <row r="448" spans="1:11" ht="14.25">
      <c r="A448" s="60">
        <v>42926.472094907411</v>
      </c>
      <c r="B448" s="15">
        <v>645059</v>
      </c>
      <c r="C448" t="s">
        <v>8244</v>
      </c>
      <c r="D448" t="s">
        <v>8245</v>
      </c>
      <c r="E448" t="s">
        <v>6717</v>
      </c>
      <c r="F448" s="15">
        <v>-47</v>
      </c>
      <c r="G448" t="s">
        <v>50</v>
      </c>
      <c r="H448" t="s">
        <v>59</v>
      </c>
      <c r="I448" t="s">
        <v>52</v>
      </c>
      <c r="J448">
        <f>VLOOKUP(B448,自助退!B:F,5,FALSE)</f>
        <v>47</v>
      </c>
      <c r="K448" s="40" t="str">
        <f t="shared" si="6"/>
        <v/>
      </c>
    </row>
    <row r="449" spans="1:11" ht="14.25">
      <c r="A449" s="60">
        <v>42926.472824074073</v>
      </c>
      <c r="B449" s="15">
        <v>645104</v>
      </c>
      <c r="C449" t="s">
        <v>8246</v>
      </c>
      <c r="D449" t="s">
        <v>8247</v>
      </c>
      <c r="E449" t="s">
        <v>8248</v>
      </c>
      <c r="F449" s="15">
        <v>-15</v>
      </c>
      <c r="G449" t="s">
        <v>50</v>
      </c>
      <c r="H449" t="s">
        <v>59</v>
      </c>
      <c r="I449" t="s">
        <v>52</v>
      </c>
      <c r="J449">
        <f>VLOOKUP(B449,自助退!B:F,5,FALSE)</f>
        <v>15</v>
      </c>
      <c r="K449" s="40" t="str">
        <f t="shared" si="6"/>
        <v/>
      </c>
    </row>
    <row r="450" spans="1:11" ht="14.25">
      <c r="A450" s="60">
        <v>42926.476875</v>
      </c>
      <c r="B450" s="15">
        <v>645419</v>
      </c>
      <c r="C450" t="s">
        <v>8249</v>
      </c>
      <c r="D450" t="s">
        <v>8250</v>
      </c>
      <c r="E450" t="s">
        <v>8251</v>
      </c>
      <c r="F450" s="15">
        <v>-2113</v>
      </c>
      <c r="G450" t="s">
        <v>50</v>
      </c>
      <c r="H450" t="s">
        <v>73</v>
      </c>
      <c r="I450" t="s">
        <v>52</v>
      </c>
      <c r="J450">
        <f>VLOOKUP(B450,自助退!B:F,5,FALSE)</f>
        <v>2113</v>
      </c>
      <c r="K450" s="40" t="str">
        <f t="shared" si="6"/>
        <v/>
      </c>
    </row>
    <row r="451" spans="1:11" ht="14.25">
      <c r="A451" s="60">
        <v>42926.479421296295</v>
      </c>
      <c r="B451" s="15">
        <v>645597</v>
      </c>
      <c r="C451" t="s">
        <v>8252</v>
      </c>
      <c r="D451" t="s">
        <v>8253</v>
      </c>
      <c r="E451" t="s">
        <v>6744</v>
      </c>
      <c r="F451" s="15">
        <v>-155</v>
      </c>
      <c r="G451" t="s">
        <v>50</v>
      </c>
      <c r="H451" t="s">
        <v>72</v>
      </c>
      <c r="I451" t="s">
        <v>52</v>
      </c>
      <c r="J451">
        <f>VLOOKUP(B451,自助退!B:F,5,FALSE)</f>
        <v>155</v>
      </c>
      <c r="K451" s="40" t="str">
        <f t="shared" ref="K451:K514" si="7">IF(J451=F451*-1,"",1)</f>
        <v/>
      </c>
    </row>
    <row r="452" spans="1:11" ht="14.25">
      <c r="A452" s="60">
        <v>42926.479699074072</v>
      </c>
      <c r="B452" s="15">
        <v>645615</v>
      </c>
      <c r="C452" t="s">
        <v>8254</v>
      </c>
      <c r="D452" t="s">
        <v>8255</v>
      </c>
      <c r="E452" t="s">
        <v>8256</v>
      </c>
      <c r="F452" s="15">
        <v>-692</v>
      </c>
      <c r="G452" t="s">
        <v>50</v>
      </c>
      <c r="H452" t="s">
        <v>62</v>
      </c>
      <c r="I452" t="s">
        <v>52</v>
      </c>
      <c r="J452">
        <f>VLOOKUP(B452,自助退!B:F,5,FALSE)</f>
        <v>692</v>
      </c>
      <c r="K452" s="40" t="str">
        <f t="shared" si="7"/>
        <v/>
      </c>
    </row>
    <row r="453" spans="1:11" ht="14.25">
      <c r="A453" s="60">
        <v>42926.4841087963</v>
      </c>
      <c r="B453" s="15">
        <v>645888</v>
      </c>
      <c r="C453" t="s">
        <v>8257</v>
      </c>
      <c r="D453" t="s">
        <v>8258</v>
      </c>
      <c r="E453" t="s">
        <v>8259</v>
      </c>
      <c r="F453" s="15">
        <v>-494</v>
      </c>
      <c r="G453" t="s">
        <v>50</v>
      </c>
      <c r="H453" t="s">
        <v>160</v>
      </c>
      <c r="I453" t="s">
        <v>52</v>
      </c>
      <c r="J453">
        <f>VLOOKUP(B453,自助退!B:F,5,FALSE)</f>
        <v>494</v>
      </c>
      <c r="K453" s="40" t="str">
        <f t="shared" si="7"/>
        <v/>
      </c>
    </row>
    <row r="454" spans="1:11" ht="14.25">
      <c r="A454" s="60">
        <v>42926.486180555556</v>
      </c>
      <c r="B454" s="15">
        <v>646039</v>
      </c>
      <c r="C454" t="s">
        <v>8260</v>
      </c>
      <c r="D454" t="s">
        <v>8261</v>
      </c>
      <c r="E454" t="s">
        <v>8262</v>
      </c>
      <c r="F454" s="15">
        <v>-7</v>
      </c>
      <c r="G454" t="s">
        <v>50</v>
      </c>
      <c r="H454" t="s">
        <v>84</v>
      </c>
      <c r="I454" t="s">
        <v>52</v>
      </c>
      <c r="J454">
        <f>VLOOKUP(B454,自助退!B:F,5,FALSE)</f>
        <v>7</v>
      </c>
      <c r="K454" s="40" t="str">
        <f t="shared" si="7"/>
        <v/>
      </c>
    </row>
    <row r="455" spans="1:11" ht="14.25">
      <c r="A455" s="60">
        <v>42926.487141203703</v>
      </c>
      <c r="B455" s="15">
        <v>646106</v>
      </c>
      <c r="C455" t="s">
        <v>8263</v>
      </c>
      <c r="D455" t="s">
        <v>8264</v>
      </c>
      <c r="E455" t="s">
        <v>8265</v>
      </c>
      <c r="F455" s="15">
        <v>-3000</v>
      </c>
      <c r="G455" t="s">
        <v>50</v>
      </c>
      <c r="H455" t="s">
        <v>60</v>
      </c>
      <c r="I455" t="s">
        <v>52</v>
      </c>
      <c r="J455">
        <f>VLOOKUP(B455,自助退!B:F,5,FALSE)</f>
        <v>3000</v>
      </c>
      <c r="K455" s="40" t="str">
        <f t="shared" si="7"/>
        <v/>
      </c>
    </row>
    <row r="456" spans="1:11" ht="14.25">
      <c r="A456" s="60">
        <v>42926.487627314818</v>
      </c>
      <c r="B456" s="15">
        <v>646151</v>
      </c>
      <c r="C456" t="s">
        <v>8266</v>
      </c>
      <c r="D456" t="s">
        <v>8264</v>
      </c>
      <c r="E456" t="s">
        <v>8265</v>
      </c>
      <c r="F456" s="15">
        <v>-608</v>
      </c>
      <c r="G456" t="s">
        <v>50</v>
      </c>
      <c r="H456" t="s">
        <v>60</v>
      </c>
      <c r="I456" t="s">
        <v>52</v>
      </c>
      <c r="J456">
        <f>VLOOKUP(B456,自助退!B:F,5,FALSE)</f>
        <v>608</v>
      </c>
      <c r="K456" s="40" t="str">
        <f t="shared" si="7"/>
        <v/>
      </c>
    </row>
    <row r="457" spans="1:11" ht="14.25">
      <c r="A457" s="60">
        <v>42926.487858796296</v>
      </c>
      <c r="B457" s="15">
        <v>646165</v>
      </c>
      <c r="C457" t="s">
        <v>8267</v>
      </c>
      <c r="D457" t="s">
        <v>8268</v>
      </c>
      <c r="E457" t="s">
        <v>8269</v>
      </c>
      <c r="F457" s="15">
        <v>-1000</v>
      </c>
      <c r="G457" t="s">
        <v>50</v>
      </c>
      <c r="H457" t="s">
        <v>63</v>
      </c>
      <c r="I457" t="s">
        <v>52</v>
      </c>
      <c r="J457">
        <f>VLOOKUP(B457,自助退!B:F,5,FALSE)</f>
        <v>1000</v>
      </c>
      <c r="K457" s="40" t="str">
        <f t="shared" si="7"/>
        <v/>
      </c>
    </row>
    <row r="458" spans="1:11" ht="14.25">
      <c r="A458" s="60">
        <v>42926.491053240738</v>
      </c>
      <c r="B458" s="15">
        <v>646388</v>
      </c>
      <c r="C458" t="s">
        <v>8270</v>
      </c>
      <c r="D458" t="s">
        <v>8271</v>
      </c>
      <c r="E458" t="s">
        <v>8272</v>
      </c>
      <c r="F458" s="15">
        <v>-5002</v>
      </c>
      <c r="G458" t="s">
        <v>50</v>
      </c>
      <c r="H458" t="s">
        <v>73</v>
      </c>
      <c r="I458" t="s">
        <v>52</v>
      </c>
      <c r="J458">
        <f>VLOOKUP(B458,自助退!B:F,5,FALSE)</f>
        <v>5002</v>
      </c>
      <c r="K458" s="40" t="str">
        <f t="shared" si="7"/>
        <v/>
      </c>
    </row>
    <row r="459" spans="1:11" ht="14.25">
      <c r="A459" s="60">
        <v>42926.492951388886</v>
      </c>
      <c r="B459" s="15">
        <v>646513</v>
      </c>
      <c r="C459" t="s">
        <v>8273</v>
      </c>
      <c r="D459" t="s">
        <v>8274</v>
      </c>
      <c r="E459" t="s">
        <v>8275</v>
      </c>
      <c r="F459" s="15">
        <v>-16</v>
      </c>
      <c r="G459" t="s">
        <v>50</v>
      </c>
      <c r="H459" t="s">
        <v>73</v>
      </c>
      <c r="I459" t="s">
        <v>52</v>
      </c>
      <c r="J459">
        <f>VLOOKUP(B459,自助退!B:F,5,FALSE)</f>
        <v>16</v>
      </c>
      <c r="K459" s="40" t="str">
        <f t="shared" si="7"/>
        <v/>
      </c>
    </row>
    <row r="460" spans="1:11" ht="14.25">
      <c r="A460" s="60">
        <v>42926.494062500002</v>
      </c>
      <c r="B460" s="15">
        <v>646572</v>
      </c>
      <c r="C460" t="s">
        <v>8276</v>
      </c>
      <c r="D460" t="s">
        <v>8277</v>
      </c>
      <c r="E460" t="s">
        <v>8278</v>
      </c>
      <c r="F460" s="15">
        <v>-100</v>
      </c>
      <c r="G460" t="s">
        <v>50</v>
      </c>
      <c r="H460" t="s">
        <v>159</v>
      </c>
      <c r="I460" t="s">
        <v>52</v>
      </c>
      <c r="J460">
        <f>VLOOKUP(B460,自助退!B:F,5,FALSE)</f>
        <v>100</v>
      </c>
      <c r="K460" s="40" t="str">
        <f t="shared" si="7"/>
        <v/>
      </c>
    </row>
    <row r="461" spans="1:11" ht="14.25">
      <c r="A461" s="60">
        <v>42926.496238425927</v>
      </c>
      <c r="B461" s="15">
        <v>646699</v>
      </c>
      <c r="C461" t="s">
        <v>8279</v>
      </c>
      <c r="D461" t="s">
        <v>8280</v>
      </c>
      <c r="E461" t="s">
        <v>8281</v>
      </c>
      <c r="F461" s="15">
        <v>-611</v>
      </c>
      <c r="G461" t="s">
        <v>50</v>
      </c>
      <c r="H461" t="s">
        <v>68</v>
      </c>
      <c r="I461" t="s">
        <v>52</v>
      </c>
      <c r="J461">
        <f>VLOOKUP(B461,自助退!B:F,5,FALSE)</f>
        <v>611</v>
      </c>
      <c r="K461" s="40" t="str">
        <f t="shared" si="7"/>
        <v/>
      </c>
    </row>
    <row r="462" spans="1:11" ht="14.25">
      <c r="A462" s="60">
        <v>42926.502951388888</v>
      </c>
      <c r="B462" s="15">
        <v>646967</v>
      </c>
      <c r="C462" t="s">
        <v>8282</v>
      </c>
      <c r="D462" t="s">
        <v>8283</v>
      </c>
      <c r="E462" t="s">
        <v>6759</v>
      </c>
      <c r="F462" s="15">
        <v>-233</v>
      </c>
      <c r="G462" t="s">
        <v>50</v>
      </c>
      <c r="H462" t="s">
        <v>82</v>
      </c>
      <c r="I462" t="s">
        <v>52</v>
      </c>
      <c r="J462">
        <f>VLOOKUP(B462,自助退!B:F,5,FALSE)</f>
        <v>233</v>
      </c>
      <c r="K462" s="40" t="str">
        <f t="shared" si="7"/>
        <v/>
      </c>
    </row>
    <row r="463" spans="1:11" ht="14.25">
      <c r="A463" s="60">
        <v>42926.513055555559</v>
      </c>
      <c r="B463" s="15">
        <v>647239</v>
      </c>
      <c r="C463" t="s">
        <v>8284</v>
      </c>
      <c r="D463" t="s">
        <v>8285</v>
      </c>
      <c r="E463" t="s">
        <v>8286</v>
      </c>
      <c r="F463" s="15">
        <v>-1842</v>
      </c>
      <c r="G463" t="s">
        <v>50</v>
      </c>
      <c r="H463" t="s">
        <v>74</v>
      </c>
      <c r="I463" t="s">
        <v>52</v>
      </c>
      <c r="J463">
        <f>VLOOKUP(B463,自助退!B:F,5,FALSE)</f>
        <v>1842</v>
      </c>
      <c r="K463" s="40" t="str">
        <f t="shared" si="7"/>
        <v/>
      </c>
    </row>
    <row r="464" spans="1:11" ht="14.25">
      <c r="A464" s="60">
        <v>42926.514270833337</v>
      </c>
      <c r="B464" s="15">
        <v>647260</v>
      </c>
      <c r="C464" t="s">
        <v>8287</v>
      </c>
      <c r="D464" t="s">
        <v>8288</v>
      </c>
      <c r="E464" t="s">
        <v>8289</v>
      </c>
      <c r="F464" s="15">
        <v>-272</v>
      </c>
      <c r="G464" t="s">
        <v>50</v>
      </c>
      <c r="H464" t="s">
        <v>64</v>
      </c>
      <c r="I464" t="s">
        <v>52</v>
      </c>
      <c r="J464">
        <f>VLOOKUP(B464,自助退!B:F,5,FALSE)</f>
        <v>272</v>
      </c>
      <c r="K464" s="40" t="str">
        <f t="shared" si="7"/>
        <v/>
      </c>
    </row>
    <row r="465" spans="1:11" ht="14.25">
      <c r="A465" s="60">
        <v>42926.514687499999</v>
      </c>
      <c r="B465" s="15">
        <v>647271</v>
      </c>
      <c r="C465" t="s">
        <v>8290</v>
      </c>
      <c r="D465" t="s">
        <v>8291</v>
      </c>
      <c r="E465" t="s">
        <v>6755</v>
      </c>
      <c r="F465" s="15">
        <v>-112</v>
      </c>
      <c r="G465" t="s">
        <v>50</v>
      </c>
      <c r="H465" t="s">
        <v>78</v>
      </c>
      <c r="I465" t="s">
        <v>52</v>
      </c>
      <c r="J465">
        <f>VLOOKUP(B465,自助退!B:F,5,FALSE)</f>
        <v>112</v>
      </c>
      <c r="K465" s="40" t="str">
        <f t="shared" si="7"/>
        <v/>
      </c>
    </row>
    <row r="466" spans="1:11" ht="14.25">
      <c r="A466" s="60">
        <v>42926.535914351851</v>
      </c>
      <c r="B466" s="15">
        <v>647537</v>
      </c>
      <c r="C466" t="s">
        <v>8292</v>
      </c>
      <c r="D466" t="s">
        <v>8293</v>
      </c>
      <c r="E466" t="s">
        <v>8294</v>
      </c>
      <c r="F466" s="15">
        <v>-2000</v>
      </c>
      <c r="G466" t="s">
        <v>50</v>
      </c>
      <c r="H466" t="s">
        <v>68</v>
      </c>
      <c r="I466" t="s">
        <v>52</v>
      </c>
      <c r="J466">
        <f>VLOOKUP(B466,自助退!B:F,5,FALSE)</f>
        <v>2000</v>
      </c>
      <c r="K466" s="40" t="str">
        <f t="shared" si="7"/>
        <v/>
      </c>
    </row>
    <row r="467" spans="1:11" ht="14.25">
      <c r="A467" s="60">
        <v>42926.559432870374</v>
      </c>
      <c r="B467" s="15">
        <v>647773</v>
      </c>
      <c r="C467" t="s">
        <v>8295</v>
      </c>
      <c r="D467" t="s">
        <v>8296</v>
      </c>
      <c r="E467" t="s">
        <v>8297</v>
      </c>
      <c r="F467" s="15">
        <v>-600</v>
      </c>
      <c r="G467" t="s">
        <v>50</v>
      </c>
      <c r="H467" t="s">
        <v>67</v>
      </c>
      <c r="I467" t="s">
        <v>52</v>
      </c>
      <c r="J467">
        <f>VLOOKUP(B467,自助退!B:F,5,FALSE)</f>
        <v>600</v>
      </c>
      <c r="K467" s="40" t="str">
        <f t="shared" si="7"/>
        <v/>
      </c>
    </row>
    <row r="468" spans="1:11" ht="14.25">
      <c r="A468" s="60">
        <v>42926.590543981481</v>
      </c>
      <c r="B468" s="15">
        <v>648549</v>
      </c>
      <c r="C468" t="s">
        <v>8298</v>
      </c>
      <c r="D468" t="s">
        <v>8299</v>
      </c>
      <c r="E468" t="s">
        <v>8300</v>
      </c>
      <c r="F468" s="15">
        <v>-610</v>
      </c>
      <c r="G468" t="s">
        <v>50</v>
      </c>
      <c r="H468" t="s">
        <v>74</v>
      </c>
      <c r="I468" t="s">
        <v>52</v>
      </c>
      <c r="J468">
        <f>VLOOKUP(B468,自助退!B:F,5,FALSE)</f>
        <v>610</v>
      </c>
      <c r="K468" s="40" t="str">
        <f t="shared" si="7"/>
        <v/>
      </c>
    </row>
    <row r="469" spans="1:11" ht="14.25">
      <c r="A469" s="60">
        <v>42926.593472222223</v>
      </c>
      <c r="B469" s="15">
        <v>648711</v>
      </c>
      <c r="C469" t="s">
        <v>8301</v>
      </c>
      <c r="D469" t="s">
        <v>8302</v>
      </c>
      <c r="E469" t="s">
        <v>8303</v>
      </c>
      <c r="F469" s="15">
        <v>-410</v>
      </c>
      <c r="G469" t="s">
        <v>50</v>
      </c>
      <c r="H469" t="s">
        <v>56</v>
      </c>
      <c r="I469" t="s">
        <v>52</v>
      </c>
      <c r="J469">
        <f>VLOOKUP(B469,自助退!B:F,5,FALSE)</f>
        <v>410</v>
      </c>
      <c r="K469" s="40" t="str">
        <f t="shared" si="7"/>
        <v/>
      </c>
    </row>
    <row r="470" spans="1:11" ht="14.25">
      <c r="A470" s="60">
        <v>42926.598043981481</v>
      </c>
      <c r="B470" s="15">
        <v>649017</v>
      </c>
      <c r="C470" t="s">
        <v>8304</v>
      </c>
      <c r="D470" t="s">
        <v>8305</v>
      </c>
      <c r="E470" t="s">
        <v>6728</v>
      </c>
      <c r="F470" s="15">
        <v>-3000</v>
      </c>
      <c r="G470" t="s">
        <v>50</v>
      </c>
      <c r="H470" t="s">
        <v>81</v>
      </c>
      <c r="I470" t="s">
        <v>52</v>
      </c>
      <c r="J470">
        <f>VLOOKUP(B470,自助退!B:F,5,FALSE)</f>
        <v>3000</v>
      </c>
      <c r="K470" s="40" t="str">
        <f t="shared" si="7"/>
        <v/>
      </c>
    </row>
    <row r="471" spans="1:11" ht="14.25">
      <c r="A471" s="60">
        <v>42926.602500000001</v>
      </c>
      <c r="B471" s="15">
        <v>649352</v>
      </c>
      <c r="C471" t="s">
        <v>8306</v>
      </c>
      <c r="D471" t="s">
        <v>8307</v>
      </c>
      <c r="E471" t="s">
        <v>8308</v>
      </c>
      <c r="F471" s="15">
        <v>-275</v>
      </c>
      <c r="G471" t="s">
        <v>50</v>
      </c>
      <c r="H471" t="s">
        <v>71</v>
      </c>
      <c r="I471" t="s">
        <v>52</v>
      </c>
      <c r="J471">
        <f>VLOOKUP(B471,自助退!B:F,5,FALSE)</f>
        <v>275</v>
      </c>
      <c r="K471" s="40" t="str">
        <f t="shared" si="7"/>
        <v/>
      </c>
    </row>
    <row r="472" spans="1:11" ht="14.25">
      <c r="A472" s="60">
        <v>42926.605092592596</v>
      </c>
      <c r="B472" s="15">
        <v>649551</v>
      </c>
      <c r="C472" t="s">
        <v>8309</v>
      </c>
      <c r="D472" t="s">
        <v>8310</v>
      </c>
      <c r="E472" t="s">
        <v>8311</v>
      </c>
      <c r="F472" s="15">
        <v>-205</v>
      </c>
      <c r="G472" t="s">
        <v>50</v>
      </c>
      <c r="H472" t="s">
        <v>64</v>
      </c>
      <c r="I472" t="s">
        <v>52</v>
      </c>
      <c r="J472">
        <f>VLOOKUP(B472,自助退!B:F,5,FALSE)</f>
        <v>205</v>
      </c>
      <c r="K472" s="40" t="str">
        <f t="shared" si="7"/>
        <v/>
      </c>
    </row>
    <row r="473" spans="1:11" ht="14.25">
      <c r="A473" s="60">
        <v>42926.605173611111</v>
      </c>
      <c r="B473" s="15">
        <v>649559</v>
      </c>
      <c r="C473" t="s">
        <v>8312</v>
      </c>
      <c r="D473" t="s">
        <v>8313</v>
      </c>
      <c r="E473" t="s">
        <v>8314</v>
      </c>
      <c r="F473" s="15">
        <v>-100</v>
      </c>
      <c r="G473" t="s">
        <v>50</v>
      </c>
      <c r="H473" t="s">
        <v>82</v>
      </c>
      <c r="I473" t="s">
        <v>52</v>
      </c>
      <c r="J473">
        <f>VLOOKUP(B473,自助退!B:F,5,FALSE)</f>
        <v>100</v>
      </c>
      <c r="K473" s="40" t="str">
        <f t="shared" si="7"/>
        <v/>
      </c>
    </row>
    <row r="474" spans="1:11" ht="14.25">
      <c r="A474" s="60">
        <v>42926.61451388889</v>
      </c>
      <c r="B474" s="15">
        <v>650334</v>
      </c>
      <c r="C474" t="s">
        <v>8315</v>
      </c>
      <c r="D474" t="s">
        <v>8316</v>
      </c>
      <c r="E474" t="s">
        <v>8317</v>
      </c>
      <c r="F474" s="15">
        <v>-1250</v>
      </c>
      <c r="G474" t="s">
        <v>50</v>
      </c>
      <c r="H474" t="s">
        <v>60</v>
      </c>
      <c r="I474" t="s">
        <v>52</v>
      </c>
      <c r="J474">
        <f>VLOOKUP(B474,自助退!B:F,5,FALSE)</f>
        <v>1250</v>
      </c>
      <c r="K474" s="40" t="str">
        <f t="shared" si="7"/>
        <v/>
      </c>
    </row>
    <row r="475" spans="1:11" ht="14.25">
      <c r="A475" s="60">
        <v>42926.615416666667</v>
      </c>
      <c r="B475" s="15">
        <v>650421</v>
      </c>
      <c r="C475" t="s">
        <v>8318</v>
      </c>
      <c r="D475" t="s">
        <v>8319</v>
      </c>
      <c r="E475" t="s">
        <v>8320</v>
      </c>
      <c r="F475" s="15">
        <v>-800</v>
      </c>
      <c r="G475" t="s">
        <v>50</v>
      </c>
      <c r="H475" t="s">
        <v>60</v>
      </c>
      <c r="I475" t="s">
        <v>52</v>
      </c>
      <c r="J475">
        <f>VLOOKUP(B475,自助退!B:F,5,FALSE)</f>
        <v>800</v>
      </c>
      <c r="K475" s="40" t="str">
        <f t="shared" si="7"/>
        <v/>
      </c>
    </row>
    <row r="476" spans="1:11" ht="14.25">
      <c r="A476" s="60">
        <v>42926.615960648145</v>
      </c>
      <c r="B476" s="15">
        <v>650468</v>
      </c>
      <c r="C476" t="s">
        <v>8321</v>
      </c>
      <c r="D476" t="s">
        <v>8322</v>
      </c>
      <c r="E476" t="s">
        <v>8323</v>
      </c>
      <c r="F476" s="15">
        <v>-996</v>
      </c>
      <c r="G476" t="s">
        <v>50</v>
      </c>
      <c r="H476" t="s">
        <v>77</v>
      </c>
      <c r="I476" t="s">
        <v>52</v>
      </c>
      <c r="J476">
        <f>VLOOKUP(B476,自助退!B:F,5,FALSE)</f>
        <v>996</v>
      </c>
      <c r="K476" s="40" t="str">
        <f t="shared" si="7"/>
        <v/>
      </c>
    </row>
    <row r="477" spans="1:11" ht="14.25">
      <c r="A477" s="60">
        <v>42926.62228009259</v>
      </c>
      <c r="B477" s="15">
        <v>650993</v>
      </c>
      <c r="C477" t="s">
        <v>8324</v>
      </c>
      <c r="D477" t="s">
        <v>8325</v>
      </c>
      <c r="E477" t="s">
        <v>8326</v>
      </c>
      <c r="F477" s="15">
        <v>-73</v>
      </c>
      <c r="G477" t="s">
        <v>50</v>
      </c>
      <c r="H477" t="s">
        <v>160</v>
      </c>
      <c r="I477" t="s">
        <v>52</v>
      </c>
      <c r="J477">
        <f>VLOOKUP(B477,自助退!B:F,5,FALSE)</f>
        <v>73</v>
      </c>
      <c r="K477" s="40" t="str">
        <f t="shared" si="7"/>
        <v/>
      </c>
    </row>
    <row r="478" spans="1:11" ht="14.25">
      <c r="A478" s="60">
        <v>42926.632071759261</v>
      </c>
      <c r="B478" s="15">
        <v>651707</v>
      </c>
      <c r="C478" t="s">
        <v>8327</v>
      </c>
      <c r="D478" t="s">
        <v>8328</v>
      </c>
      <c r="E478" t="s">
        <v>8329</v>
      </c>
      <c r="F478" s="15">
        <v>-752</v>
      </c>
      <c r="G478" t="s">
        <v>50</v>
      </c>
      <c r="H478" t="s">
        <v>79</v>
      </c>
      <c r="I478" t="s">
        <v>52</v>
      </c>
      <c r="J478">
        <f>VLOOKUP(B478,自助退!B:F,5,FALSE)</f>
        <v>752</v>
      </c>
      <c r="K478" s="40" t="str">
        <f t="shared" si="7"/>
        <v/>
      </c>
    </row>
    <row r="479" spans="1:11" ht="14.25">
      <c r="A479" s="60">
        <v>42926.633344907408</v>
      </c>
      <c r="B479" s="15">
        <v>651831</v>
      </c>
      <c r="C479" t="s">
        <v>8330</v>
      </c>
      <c r="D479" t="s">
        <v>8331</v>
      </c>
      <c r="E479" t="s">
        <v>8332</v>
      </c>
      <c r="F479" s="15">
        <v>-660</v>
      </c>
      <c r="G479" t="s">
        <v>50</v>
      </c>
      <c r="H479" t="s">
        <v>71</v>
      </c>
      <c r="I479" t="s">
        <v>52</v>
      </c>
      <c r="J479">
        <f>VLOOKUP(B479,自助退!B:F,5,FALSE)</f>
        <v>660</v>
      </c>
      <c r="K479" s="40" t="str">
        <f t="shared" si="7"/>
        <v/>
      </c>
    </row>
    <row r="480" spans="1:11" ht="14.25">
      <c r="A480" s="60">
        <v>42926.634259259263</v>
      </c>
      <c r="B480" s="15">
        <v>651892</v>
      </c>
      <c r="C480" t="s">
        <v>8333</v>
      </c>
      <c r="D480" t="s">
        <v>8334</v>
      </c>
      <c r="E480" t="s">
        <v>8335</v>
      </c>
      <c r="F480" s="15">
        <v>-214</v>
      </c>
      <c r="G480" t="s">
        <v>50</v>
      </c>
      <c r="H480" t="s">
        <v>57</v>
      </c>
      <c r="I480" t="s">
        <v>52</v>
      </c>
      <c r="J480">
        <f>VLOOKUP(B480,自助退!B:F,5,FALSE)</f>
        <v>214</v>
      </c>
      <c r="K480" s="40" t="str">
        <f t="shared" si="7"/>
        <v/>
      </c>
    </row>
    <row r="481" spans="1:11" ht="14.25">
      <c r="A481" s="60">
        <v>42926.636574074073</v>
      </c>
      <c r="B481" s="15">
        <v>652062</v>
      </c>
      <c r="C481" t="s">
        <v>8336</v>
      </c>
      <c r="D481" t="s">
        <v>8337</v>
      </c>
      <c r="E481" t="s">
        <v>8338</v>
      </c>
      <c r="F481" s="15">
        <v>-500</v>
      </c>
      <c r="G481" t="s">
        <v>50</v>
      </c>
      <c r="H481" t="s">
        <v>7751</v>
      </c>
      <c r="I481" t="s">
        <v>52</v>
      </c>
      <c r="J481">
        <f>VLOOKUP(B481,自助退!B:F,5,FALSE)</f>
        <v>500</v>
      </c>
      <c r="K481" s="40" t="str">
        <f t="shared" si="7"/>
        <v/>
      </c>
    </row>
    <row r="482" spans="1:11" ht="14.25">
      <c r="A482" s="60">
        <v>42926.639687499999</v>
      </c>
      <c r="B482" s="15">
        <v>652284</v>
      </c>
      <c r="C482" t="s">
        <v>8339</v>
      </c>
      <c r="D482" t="s">
        <v>8340</v>
      </c>
      <c r="E482" t="s">
        <v>8341</v>
      </c>
      <c r="F482" s="15">
        <v>-400</v>
      </c>
      <c r="G482" t="s">
        <v>50</v>
      </c>
      <c r="H482" t="s">
        <v>96</v>
      </c>
      <c r="I482" t="s">
        <v>52</v>
      </c>
      <c r="J482">
        <f>VLOOKUP(B482,自助退!B:F,5,FALSE)</f>
        <v>400</v>
      </c>
      <c r="K482" s="40" t="str">
        <f t="shared" si="7"/>
        <v/>
      </c>
    </row>
    <row r="483" spans="1:11" ht="14.25">
      <c r="A483" s="60">
        <v>42926.642453703702</v>
      </c>
      <c r="B483" s="15">
        <v>652539</v>
      </c>
      <c r="C483" t="s">
        <v>8342</v>
      </c>
      <c r="D483" t="s">
        <v>8343</v>
      </c>
      <c r="E483" t="s">
        <v>8344</v>
      </c>
      <c r="F483" s="15">
        <v>-199</v>
      </c>
      <c r="G483" t="s">
        <v>50</v>
      </c>
      <c r="H483" t="s">
        <v>73</v>
      </c>
      <c r="I483" t="s">
        <v>52</v>
      </c>
      <c r="J483">
        <f>VLOOKUP(B483,自助退!B:F,5,FALSE)</f>
        <v>199</v>
      </c>
      <c r="K483" s="40" t="str">
        <f t="shared" si="7"/>
        <v/>
      </c>
    </row>
    <row r="484" spans="1:11" ht="14.25">
      <c r="A484" s="60">
        <v>42926.642523148148</v>
      </c>
      <c r="B484" s="15">
        <v>652547</v>
      </c>
      <c r="C484" t="s">
        <v>8345</v>
      </c>
      <c r="D484" t="s">
        <v>8346</v>
      </c>
      <c r="E484" t="s">
        <v>8347</v>
      </c>
      <c r="F484" s="15">
        <v>-2800</v>
      </c>
      <c r="G484" t="s">
        <v>50</v>
      </c>
      <c r="H484" t="s">
        <v>53</v>
      </c>
      <c r="I484" t="s">
        <v>52</v>
      </c>
      <c r="J484">
        <f>VLOOKUP(B484,自助退!B:F,5,FALSE)</f>
        <v>2800</v>
      </c>
      <c r="K484" s="40" t="str">
        <f t="shared" si="7"/>
        <v/>
      </c>
    </row>
    <row r="485" spans="1:11" ht="14.25">
      <c r="A485" s="60">
        <v>42926.660520833335</v>
      </c>
      <c r="B485" s="15">
        <v>653918</v>
      </c>
      <c r="C485" t="s">
        <v>8348</v>
      </c>
      <c r="D485" t="s">
        <v>8349</v>
      </c>
      <c r="E485" t="s">
        <v>8350</v>
      </c>
      <c r="F485" s="15">
        <v>-1000</v>
      </c>
      <c r="G485" t="s">
        <v>50</v>
      </c>
      <c r="H485" t="s">
        <v>80</v>
      </c>
      <c r="I485" t="s">
        <v>52</v>
      </c>
      <c r="J485">
        <f>VLOOKUP(B485,自助退!B:F,5,FALSE)</f>
        <v>1000</v>
      </c>
      <c r="K485" s="40" t="str">
        <f t="shared" si="7"/>
        <v/>
      </c>
    </row>
    <row r="486" spans="1:11" ht="14.25">
      <c r="A486" s="60">
        <v>42926.665821759256</v>
      </c>
      <c r="B486" s="15">
        <v>654256</v>
      </c>
      <c r="C486" t="s">
        <v>8351</v>
      </c>
      <c r="D486" t="s">
        <v>8352</v>
      </c>
      <c r="E486" t="s">
        <v>8353</v>
      </c>
      <c r="F486" s="15">
        <v>-947</v>
      </c>
      <c r="G486" t="s">
        <v>50</v>
      </c>
      <c r="H486" t="s">
        <v>57</v>
      </c>
      <c r="I486" t="s">
        <v>52</v>
      </c>
      <c r="J486">
        <f>VLOOKUP(B486,自助退!B:F,5,FALSE)</f>
        <v>947</v>
      </c>
      <c r="K486" s="40" t="str">
        <f t="shared" si="7"/>
        <v/>
      </c>
    </row>
    <row r="487" spans="1:11" ht="14.25">
      <c r="A487" s="60">
        <v>42926.666307870371</v>
      </c>
      <c r="B487" s="15">
        <v>654282</v>
      </c>
      <c r="C487" t="s">
        <v>8354</v>
      </c>
      <c r="D487" t="s">
        <v>8355</v>
      </c>
      <c r="E487" t="s">
        <v>8356</v>
      </c>
      <c r="F487" s="15">
        <v>-39</v>
      </c>
      <c r="G487" t="s">
        <v>50</v>
      </c>
      <c r="H487" t="s">
        <v>187</v>
      </c>
      <c r="I487" t="s">
        <v>52</v>
      </c>
      <c r="J487">
        <f>VLOOKUP(B487,自助退!B:F,5,FALSE)</f>
        <v>39</v>
      </c>
      <c r="K487" s="40" t="str">
        <f t="shared" si="7"/>
        <v/>
      </c>
    </row>
    <row r="488" spans="1:11" ht="14.25">
      <c r="A488" s="60">
        <v>42926.66815972222</v>
      </c>
      <c r="B488" s="15">
        <v>654417</v>
      </c>
      <c r="C488" t="s">
        <v>8357</v>
      </c>
      <c r="D488" t="s">
        <v>8358</v>
      </c>
      <c r="E488" t="s">
        <v>8359</v>
      </c>
      <c r="F488" s="15">
        <v>-745</v>
      </c>
      <c r="G488" t="s">
        <v>50</v>
      </c>
      <c r="H488" t="s">
        <v>72</v>
      </c>
      <c r="I488" t="s">
        <v>52</v>
      </c>
      <c r="J488">
        <f>VLOOKUP(B488,自助退!B:F,5,FALSE)</f>
        <v>745</v>
      </c>
      <c r="K488" s="40" t="str">
        <f t="shared" si="7"/>
        <v/>
      </c>
    </row>
    <row r="489" spans="1:11" ht="14.25">
      <c r="A489" s="60">
        <v>42926.668645833335</v>
      </c>
      <c r="B489" s="15">
        <v>654444</v>
      </c>
      <c r="C489" t="s">
        <v>8360</v>
      </c>
      <c r="D489" t="s">
        <v>8361</v>
      </c>
      <c r="E489" t="s">
        <v>8362</v>
      </c>
      <c r="F489" s="15">
        <v>-31</v>
      </c>
      <c r="G489" t="s">
        <v>50</v>
      </c>
      <c r="H489" t="s">
        <v>71</v>
      </c>
      <c r="I489" t="s">
        <v>52</v>
      </c>
      <c r="J489">
        <f>VLOOKUP(B489,自助退!B:F,5,FALSE)</f>
        <v>31</v>
      </c>
      <c r="K489" s="40" t="str">
        <f t="shared" si="7"/>
        <v/>
      </c>
    </row>
    <row r="490" spans="1:11" ht="14.25">
      <c r="A490" s="60">
        <v>42926.670173611114</v>
      </c>
      <c r="B490" s="15">
        <v>654545</v>
      </c>
      <c r="C490" t="s">
        <v>8363</v>
      </c>
      <c r="D490" t="s">
        <v>8364</v>
      </c>
      <c r="E490" t="s">
        <v>6725</v>
      </c>
      <c r="F490" s="15">
        <v>-294</v>
      </c>
      <c r="G490" t="s">
        <v>50</v>
      </c>
      <c r="H490" t="s">
        <v>61</v>
      </c>
      <c r="I490" t="s">
        <v>52</v>
      </c>
      <c r="J490">
        <f>VLOOKUP(B490,自助退!B:F,5,FALSE)</f>
        <v>294</v>
      </c>
      <c r="K490" s="40" t="str">
        <f t="shared" si="7"/>
        <v/>
      </c>
    </row>
    <row r="491" spans="1:11" ht="14.25">
      <c r="A491" s="60">
        <v>42926.671076388891</v>
      </c>
      <c r="B491" s="15">
        <v>654610</v>
      </c>
      <c r="C491" t="s">
        <v>8365</v>
      </c>
      <c r="D491" t="s">
        <v>8366</v>
      </c>
      <c r="E491" t="s">
        <v>8367</v>
      </c>
      <c r="F491" s="15">
        <v>-365</v>
      </c>
      <c r="G491" t="s">
        <v>50</v>
      </c>
      <c r="H491" t="s">
        <v>74</v>
      </c>
      <c r="I491" t="s">
        <v>52</v>
      </c>
      <c r="J491">
        <f>VLOOKUP(B491,自助退!B:F,5,FALSE)</f>
        <v>365</v>
      </c>
      <c r="K491" s="40" t="str">
        <f t="shared" si="7"/>
        <v/>
      </c>
    </row>
    <row r="492" spans="1:11" ht="14.25">
      <c r="A492" s="60">
        <v>42926.67732638889</v>
      </c>
      <c r="B492" s="15">
        <v>654990</v>
      </c>
      <c r="C492" t="s">
        <v>8368</v>
      </c>
      <c r="D492" t="s">
        <v>8369</v>
      </c>
      <c r="E492" t="s">
        <v>8370</v>
      </c>
      <c r="F492" s="15">
        <v>-720</v>
      </c>
      <c r="G492" t="s">
        <v>50</v>
      </c>
      <c r="H492" t="s">
        <v>76</v>
      </c>
      <c r="I492" t="s">
        <v>52</v>
      </c>
      <c r="J492">
        <f>VLOOKUP(B492,自助退!B:F,5,FALSE)</f>
        <v>720</v>
      </c>
      <c r="K492" s="40" t="str">
        <f t="shared" si="7"/>
        <v/>
      </c>
    </row>
    <row r="493" spans="1:11" ht="14.25">
      <c r="A493" s="60">
        <v>42926.678043981483</v>
      </c>
      <c r="B493" s="15">
        <v>655054</v>
      </c>
      <c r="C493" t="s">
        <v>8371</v>
      </c>
      <c r="D493" t="s">
        <v>8372</v>
      </c>
      <c r="E493" t="s">
        <v>8373</v>
      </c>
      <c r="F493" s="15">
        <v>-220</v>
      </c>
      <c r="G493" t="s">
        <v>50</v>
      </c>
      <c r="H493" t="s">
        <v>79</v>
      </c>
      <c r="I493" t="s">
        <v>52</v>
      </c>
      <c r="J493">
        <f>VLOOKUP(B493,自助退!B:F,5,FALSE)</f>
        <v>220</v>
      </c>
      <c r="K493" s="40" t="str">
        <f t="shared" si="7"/>
        <v/>
      </c>
    </row>
    <row r="494" spans="1:11" ht="14.25">
      <c r="A494" s="60">
        <v>42926.681423611109</v>
      </c>
      <c r="B494" s="15">
        <v>655287</v>
      </c>
      <c r="C494" t="s">
        <v>8374</v>
      </c>
      <c r="D494" t="s">
        <v>8375</v>
      </c>
      <c r="E494" t="s">
        <v>8376</v>
      </c>
      <c r="F494" s="15">
        <v>-104</v>
      </c>
      <c r="G494" t="s">
        <v>50</v>
      </c>
      <c r="H494" t="s">
        <v>71</v>
      </c>
      <c r="I494" t="s">
        <v>52</v>
      </c>
      <c r="J494">
        <f>VLOOKUP(B494,自助退!B:F,5,FALSE)</f>
        <v>104</v>
      </c>
      <c r="K494" s="40" t="str">
        <f t="shared" si="7"/>
        <v/>
      </c>
    </row>
    <row r="495" spans="1:11" ht="14.25">
      <c r="A495" s="60">
        <v>42926.681550925925</v>
      </c>
      <c r="B495" s="15">
        <v>655294</v>
      </c>
      <c r="C495" t="s">
        <v>8377</v>
      </c>
      <c r="D495" t="s">
        <v>8378</v>
      </c>
      <c r="E495" t="s">
        <v>8379</v>
      </c>
      <c r="F495" s="15">
        <v>-194</v>
      </c>
      <c r="G495" t="s">
        <v>50</v>
      </c>
      <c r="H495" t="s">
        <v>63</v>
      </c>
      <c r="I495" t="s">
        <v>52</v>
      </c>
      <c r="J495">
        <f>VLOOKUP(B495,自助退!B:F,5,FALSE)</f>
        <v>194</v>
      </c>
      <c r="K495" s="40" t="str">
        <f t="shared" si="7"/>
        <v/>
      </c>
    </row>
    <row r="496" spans="1:11" ht="14.25">
      <c r="A496" s="60">
        <v>42926.68240740741</v>
      </c>
      <c r="B496" s="15">
        <v>655352</v>
      </c>
      <c r="C496" t="s">
        <v>8380</v>
      </c>
      <c r="D496" t="s">
        <v>8381</v>
      </c>
      <c r="E496" t="s">
        <v>8382</v>
      </c>
      <c r="F496" s="15">
        <v>-1200</v>
      </c>
      <c r="G496" t="s">
        <v>50</v>
      </c>
      <c r="H496" t="s">
        <v>68</v>
      </c>
      <c r="I496" t="s">
        <v>52</v>
      </c>
      <c r="J496">
        <f>VLOOKUP(B496,自助退!B:F,5,FALSE)</f>
        <v>1200</v>
      </c>
      <c r="K496" s="40" t="str">
        <f t="shared" si="7"/>
        <v/>
      </c>
    </row>
    <row r="497" spans="1:11" ht="14.25">
      <c r="A497" s="60">
        <v>42926.683599537035</v>
      </c>
      <c r="B497" s="15">
        <v>655425</v>
      </c>
      <c r="C497" t="s">
        <v>8383</v>
      </c>
      <c r="D497" t="s">
        <v>8384</v>
      </c>
      <c r="E497" t="s">
        <v>8385</v>
      </c>
      <c r="F497" s="15">
        <v>-489</v>
      </c>
      <c r="G497" t="s">
        <v>50</v>
      </c>
      <c r="H497" t="s">
        <v>78</v>
      </c>
      <c r="I497" t="s">
        <v>52</v>
      </c>
      <c r="J497">
        <f>VLOOKUP(B497,自助退!B:F,5,FALSE)</f>
        <v>489</v>
      </c>
      <c r="K497" s="40" t="str">
        <f t="shared" si="7"/>
        <v/>
      </c>
    </row>
    <row r="498" spans="1:11" ht="14.25">
      <c r="A498" s="60">
        <v>42926.6875462963</v>
      </c>
      <c r="B498" s="15">
        <v>655663</v>
      </c>
      <c r="C498" t="s">
        <v>8386</v>
      </c>
      <c r="D498" t="s">
        <v>8387</v>
      </c>
      <c r="E498" t="s">
        <v>8388</v>
      </c>
      <c r="F498" s="15">
        <v>-992</v>
      </c>
      <c r="G498" t="s">
        <v>50</v>
      </c>
      <c r="H498" t="s">
        <v>63</v>
      </c>
      <c r="I498" t="s">
        <v>52</v>
      </c>
      <c r="J498">
        <f>VLOOKUP(B498,自助退!B:F,5,FALSE)</f>
        <v>992</v>
      </c>
      <c r="K498" s="40" t="str">
        <f t="shared" si="7"/>
        <v/>
      </c>
    </row>
    <row r="499" spans="1:11" ht="14.25">
      <c r="A499" s="60">
        <v>42926.689074074071</v>
      </c>
      <c r="B499" s="15">
        <v>655735</v>
      </c>
      <c r="C499" t="s">
        <v>8389</v>
      </c>
      <c r="D499" t="s">
        <v>8390</v>
      </c>
      <c r="E499" t="s">
        <v>6722</v>
      </c>
      <c r="F499" s="15">
        <v>-2000</v>
      </c>
      <c r="G499" t="s">
        <v>50</v>
      </c>
      <c r="H499" t="s">
        <v>78</v>
      </c>
      <c r="I499" t="s">
        <v>52</v>
      </c>
      <c r="J499">
        <f>VLOOKUP(B499,自助退!B:F,5,FALSE)</f>
        <v>2000</v>
      </c>
      <c r="K499" s="40" t="str">
        <f t="shared" si="7"/>
        <v/>
      </c>
    </row>
    <row r="500" spans="1:11" ht="14.25">
      <c r="A500" s="60">
        <v>42926.69636574074</v>
      </c>
      <c r="B500" s="15">
        <v>656146</v>
      </c>
      <c r="C500" t="s">
        <v>8391</v>
      </c>
      <c r="D500" t="s">
        <v>8392</v>
      </c>
      <c r="E500" t="s">
        <v>6702</v>
      </c>
      <c r="F500" s="15">
        <v>-500</v>
      </c>
      <c r="G500" t="s">
        <v>50</v>
      </c>
      <c r="H500" t="s">
        <v>53</v>
      </c>
      <c r="I500" t="s">
        <v>52</v>
      </c>
      <c r="J500">
        <f>VLOOKUP(B500,自助退!B:F,5,FALSE)</f>
        <v>500</v>
      </c>
      <c r="K500" s="40" t="str">
        <f t="shared" si="7"/>
        <v/>
      </c>
    </row>
    <row r="501" spans="1:11" ht="14.25">
      <c r="A501" s="60">
        <v>42926.704074074078</v>
      </c>
      <c r="B501" s="15">
        <v>656571</v>
      </c>
      <c r="C501" t="s">
        <v>8393</v>
      </c>
      <c r="D501" t="s">
        <v>8394</v>
      </c>
      <c r="E501" t="s">
        <v>8395</v>
      </c>
      <c r="F501" s="15">
        <v>-600</v>
      </c>
      <c r="G501" t="s">
        <v>50</v>
      </c>
      <c r="H501" t="s">
        <v>79</v>
      </c>
      <c r="I501" t="s">
        <v>52</v>
      </c>
      <c r="J501">
        <f>VLOOKUP(B501,自助退!B:F,5,FALSE)</f>
        <v>600</v>
      </c>
      <c r="K501" s="40" t="str">
        <f t="shared" si="7"/>
        <v/>
      </c>
    </row>
    <row r="502" spans="1:11" ht="14.25">
      <c r="A502" s="60">
        <v>42926.704861111109</v>
      </c>
      <c r="B502" s="15">
        <v>656607</v>
      </c>
      <c r="C502" t="s">
        <v>8396</v>
      </c>
      <c r="D502" t="s">
        <v>8397</v>
      </c>
      <c r="E502" t="s">
        <v>8398</v>
      </c>
      <c r="F502" s="15">
        <v>-474</v>
      </c>
      <c r="G502" t="s">
        <v>50</v>
      </c>
      <c r="H502" t="s">
        <v>80</v>
      </c>
      <c r="I502" t="s">
        <v>52</v>
      </c>
      <c r="J502">
        <f>VLOOKUP(B502,自助退!B:F,5,FALSE)</f>
        <v>474</v>
      </c>
      <c r="K502" s="40" t="str">
        <f t="shared" si="7"/>
        <v/>
      </c>
    </row>
    <row r="503" spans="1:11" ht="14.25">
      <c r="A503" s="60">
        <v>42926.706909722219</v>
      </c>
      <c r="B503" s="15">
        <v>656703</v>
      </c>
      <c r="C503" t="s">
        <v>8399</v>
      </c>
      <c r="D503" t="s">
        <v>8400</v>
      </c>
      <c r="E503" t="s">
        <v>8401</v>
      </c>
      <c r="F503" s="15">
        <v>-16</v>
      </c>
      <c r="G503" t="s">
        <v>50</v>
      </c>
      <c r="H503" t="s">
        <v>74</v>
      </c>
      <c r="I503" t="s">
        <v>52</v>
      </c>
      <c r="J503">
        <f>VLOOKUP(B503,自助退!B:F,5,FALSE)</f>
        <v>16</v>
      </c>
      <c r="K503" s="40" t="str">
        <f t="shared" si="7"/>
        <v/>
      </c>
    </row>
    <row r="504" spans="1:11" ht="14.25">
      <c r="A504" s="60">
        <v>42926.709467592591</v>
      </c>
      <c r="B504" s="15">
        <v>656831</v>
      </c>
      <c r="C504" t="s">
        <v>8402</v>
      </c>
      <c r="D504" t="s">
        <v>8403</v>
      </c>
      <c r="E504" t="s">
        <v>8404</v>
      </c>
      <c r="F504" s="15">
        <v>-800</v>
      </c>
      <c r="G504" t="s">
        <v>50</v>
      </c>
      <c r="H504" t="s">
        <v>159</v>
      </c>
      <c r="I504" t="s">
        <v>52</v>
      </c>
      <c r="J504">
        <f>VLOOKUP(B504,自助退!B:F,5,FALSE)</f>
        <v>800</v>
      </c>
      <c r="K504" s="40" t="str">
        <f t="shared" si="7"/>
        <v/>
      </c>
    </row>
    <row r="505" spans="1:11" ht="14.25">
      <c r="A505" s="60">
        <v>42926.723703703705</v>
      </c>
      <c r="B505" s="15">
        <v>657372</v>
      </c>
      <c r="C505" t="s">
        <v>8405</v>
      </c>
      <c r="D505" t="s">
        <v>8406</v>
      </c>
      <c r="E505" t="s">
        <v>8407</v>
      </c>
      <c r="F505" s="15">
        <v>-600</v>
      </c>
      <c r="G505" t="s">
        <v>50</v>
      </c>
      <c r="H505" t="s">
        <v>63</v>
      </c>
      <c r="I505" t="s">
        <v>52</v>
      </c>
      <c r="J505">
        <f>VLOOKUP(B505,自助退!B:F,5,FALSE)</f>
        <v>600</v>
      </c>
      <c r="K505" s="40" t="str">
        <f t="shared" si="7"/>
        <v/>
      </c>
    </row>
    <row r="506" spans="1:11" ht="14.25">
      <c r="A506" s="60">
        <v>42926.730856481481</v>
      </c>
      <c r="B506" s="15">
        <v>657596</v>
      </c>
      <c r="C506" t="s">
        <v>8408</v>
      </c>
      <c r="D506" t="s">
        <v>8409</v>
      </c>
      <c r="E506" t="s">
        <v>8410</v>
      </c>
      <c r="F506" s="15">
        <v>-195</v>
      </c>
      <c r="G506" t="s">
        <v>50</v>
      </c>
      <c r="H506" t="s">
        <v>187</v>
      </c>
      <c r="I506" t="s">
        <v>52</v>
      </c>
      <c r="J506">
        <f>VLOOKUP(B506,自助退!B:F,5,FALSE)</f>
        <v>195</v>
      </c>
      <c r="K506" s="40" t="str">
        <f t="shared" si="7"/>
        <v/>
      </c>
    </row>
    <row r="507" spans="1:11" ht="14.25">
      <c r="A507" s="60">
        <v>42926.750717592593</v>
      </c>
      <c r="B507" s="15">
        <v>658054</v>
      </c>
      <c r="C507" t="s">
        <v>8411</v>
      </c>
      <c r="D507" t="s">
        <v>8412</v>
      </c>
      <c r="E507" t="s">
        <v>8413</v>
      </c>
      <c r="F507" s="15">
        <v>-1580</v>
      </c>
      <c r="G507" t="s">
        <v>50</v>
      </c>
      <c r="H507" t="s">
        <v>160</v>
      </c>
      <c r="I507" t="s">
        <v>52</v>
      </c>
      <c r="J507">
        <f>VLOOKUP(B507,自助退!B:F,5,FALSE)</f>
        <v>1580</v>
      </c>
      <c r="K507" s="40" t="str">
        <f t="shared" si="7"/>
        <v/>
      </c>
    </row>
    <row r="508" spans="1:11" ht="14.25">
      <c r="A508" s="60">
        <v>42926.771319444444</v>
      </c>
      <c r="B508" s="15">
        <v>658211</v>
      </c>
      <c r="C508" t="s">
        <v>8414</v>
      </c>
      <c r="D508" t="s">
        <v>8415</v>
      </c>
      <c r="E508" t="s">
        <v>8416</v>
      </c>
      <c r="F508" s="15">
        <v>-500</v>
      </c>
      <c r="G508" t="s">
        <v>50</v>
      </c>
      <c r="H508" t="s">
        <v>74</v>
      </c>
      <c r="I508" t="s">
        <v>52</v>
      </c>
      <c r="J508">
        <f>VLOOKUP(B508,自助退!B:F,5,FALSE)</f>
        <v>500</v>
      </c>
      <c r="K508" s="40" t="str">
        <f t="shared" si="7"/>
        <v/>
      </c>
    </row>
    <row r="509" spans="1:11" ht="14.25">
      <c r="A509" s="60">
        <v>42926.898935185185</v>
      </c>
      <c r="B509" s="15">
        <v>658530</v>
      </c>
      <c r="C509" t="s">
        <v>8417</v>
      </c>
      <c r="D509" t="s">
        <v>8418</v>
      </c>
      <c r="E509" t="s">
        <v>8419</v>
      </c>
      <c r="F509" s="15">
        <v>-150</v>
      </c>
      <c r="G509" t="s">
        <v>50</v>
      </c>
      <c r="H509" t="s">
        <v>82</v>
      </c>
      <c r="I509" t="s">
        <v>52</v>
      </c>
      <c r="J509">
        <f>VLOOKUP(B509,自助退!B:F,5,FALSE)</f>
        <v>150</v>
      </c>
      <c r="K509" s="40" t="str">
        <f t="shared" si="7"/>
        <v/>
      </c>
    </row>
    <row r="510" spans="1:11" ht="14.25">
      <c r="A510" t="s">
        <v>4750</v>
      </c>
      <c r="B510" s="15">
        <v>658947</v>
      </c>
      <c r="C510" t="s">
        <v>2583</v>
      </c>
      <c r="D510" t="s">
        <v>188</v>
      </c>
      <c r="E510" t="s">
        <v>189</v>
      </c>
      <c r="F510" s="15">
        <v>-1.1000000000000001</v>
      </c>
      <c r="G510" t="s">
        <v>50</v>
      </c>
      <c r="H510" t="s">
        <v>161</v>
      </c>
      <c r="I510" t="s">
        <v>52</v>
      </c>
      <c r="J510">
        <f>VLOOKUP(B510,自助退!B:F,5,FALSE)</f>
        <v>1.1000000000000001</v>
      </c>
      <c r="K510" s="40" t="str">
        <f t="shared" si="7"/>
        <v/>
      </c>
    </row>
    <row r="511" spans="1:11" ht="14.25">
      <c r="A511" t="s">
        <v>4751</v>
      </c>
      <c r="B511" s="15">
        <v>658979</v>
      </c>
      <c r="C511" t="s">
        <v>2584</v>
      </c>
      <c r="D511" t="s">
        <v>188</v>
      </c>
      <c r="E511" t="s">
        <v>189</v>
      </c>
      <c r="F511" s="15">
        <v>-11</v>
      </c>
      <c r="G511" t="s">
        <v>50</v>
      </c>
      <c r="H511" t="s">
        <v>72</v>
      </c>
      <c r="I511" t="s">
        <v>52</v>
      </c>
      <c r="J511">
        <f>VLOOKUP(B511,自助退!B:F,5,FALSE)</f>
        <v>11</v>
      </c>
      <c r="K511" s="40" t="str">
        <f t="shared" si="7"/>
        <v/>
      </c>
    </row>
    <row r="512" spans="1:11" ht="14.25">
      <c r="A512" t="s">
        <v>4752</v>
      </c>
      <c r="B512" s="15">
        <v>659013</v>
      </c>
      <c r="C512" t="s">
        <v>2586</v>
      </c>
      <c r="D512" t="s">
        <v>188</v>
      </c>
      <c r="E512" t="s">
        <v>189</v>
      </c>
      <c r="F512" s="15">
        <v>-0.1</v>
      </c>
      <c r="G512" t="s">
        <v>50</v>
      </c>
      <c r="H512" t="s">
        <v>161</v>
      </c>
      <c r="I512" t="s">
        <v>52</v>
      </c>
      <c r="J512">
        <f>VLOOKUP(B512,自助退!B:F,5,FALSE)</f>
        <v>0.1</v>
      </c>
      <c r="K512" s="40" t="str">
        <f t="shared" si="7"/>
        <v/>
      </c>
    </row>
    <row r="513" spans="1:11" ht="14.25">
      <c r="A513" t="s">
        <v>4753</v>
      </c>
      <c r="B513" s="15">
        <v>659895</v>
      </c>
      <c r="C513" t="s">
        <v>2587</v>
      </c>
      <c r="D513" t="s">
        <v>2588</v>
      </c>
      <c r="E513" t="s">
        <v>264</v>
      </c>
      <c r="F513" s="15">
        <v>-827</v>
      </c>
      <c r="G513" t="s">
        <v>50</v>
      </c>
      <c r="H513" t="s">
        <v>74</v>
      </c>
      <c r="I513" t="s">
        <v>52</v>
      </c>
      <c r="J513">
        <f>VLOOKUP(B513,自助退!B:F,5,FALSE)</f>
        <v>827</v>
      </c>
      <c r="K513" s="40" t="str">
        <f t="shared" si="7"/>
        <v/>
      </c>
    </row>
    <row r="514" spans="1:11" ht="14.25">
      <c r="A514" t="s">
        <v>4754</v>
      </c>
      <c r="B514" s="15">
        <v>661896</v>
      </c>
      <c r="C514" t="s">
        <v>2590</v>
      </c>
      <c r="D514" t="s">
        <v>2591</v>
      </c>
      <c r="E514" t="s">
        <v>265</v>
      </c>
      <c r="F514" s="15">
        <v>-1000</v>
      </c>
      <c r="G514" t="s">
        <v>50</v>
      </c>
      <c r="H514" t="s">
        <v>59</v>
      </c>
      <c r="I514" t="s">
        <v>52</v>
      </c>
      <c r="J514">
        <f>VLOOKUP(B514,自助退!B:F,5,FALSE)</f>
        <v>1000</v>
      </c>
      <c r="K514" s="40" t="str">
        <f t="shared" si="7"/>
        <v/>
      </c>
    </row>
    <row r="515" spans="1:11" ht="14.25">
      <c r="A515" t="s">
        <v>4755</v>
      </c>
      <c r="B515" s="15">
        <v>662021</v>
      </c>
      <c r="C515" t="s">
        <v>2593</v>
      </c>
      <c r="D515" t="s">
        <v>2594</v>
      </c>
      <c r="E515" t="s">
        <v>266</v>
      </c>
      <c r="F515" s="15">
        <v>-800</v>
      </c>
      <c r="G515" t="s">
        <v>50</v>
      </c>
      <c r="H515" t="s">
        <v>74</v>
      </c>
      <c r="I515" t="s">
        <v>52</v>
      </c>
      <c r="J515">
        <f>VLOOKUP(B515,自助退!B:F,5,FALSE)</f>
        <v>800</v>
      </c>
      <c r="K515" s="40" t="str">
        <f t="shared" ref="K515:K578" si="8">IF(J515=F515*-1,"",1)</f>
        <v/>
      </c>
    </row>
    <row r="516" spans="1:11" ht="14.25">
      <c r="A516" t="s">
        <v>4756</v>
      </c>
      <c r="B516" s="15">
        <v>662169</v>
      </c>
      <c r="C516" t="s">
        <v>2596</v>
      </c>
      <c r="D516" t="s">
        <v>2597</v>
      </c>
      <c r="E516" t="s">
        <v>267</v>
      </c>
      <c r="F516" s="15">
        <v>-10</v>
      </c>
      <c r="G516" t="s">
        <v>50</v>
      </c>
      <c r="H516" t="s">
        <v>159</v>
      </c>
      <c r="I516" t="s">
        <v>52</v>
      </c>
      <c r="J516">
        <f>VLOOKUP(B516,自助退!B:F,5,FALSE)</f>
        <v>10</v>
      </c>
      <c r="K516" s="40" t="str">
        <f t="shared" si="8"/>
        <v/>
      </c>
    </row>
    <row r="517" spans="1:11" ht="14.25">
      <c r="A517" t="s">
        <v>4757</v>
      </c>
      <c r="B517" s="15">
        <v>663394</v>
      </c>
      <c r="C517" t="s">
        <v>2599</v>
      </c>
      <c r="D517" t="s">
        <v>2600</v>
      </c>
      <c r="E517" t="s">
        <v>268</v>
      </c>
      <c r="F517" s="15">
        <v>-3000</v>
      </c>
      <c r="G517" t="s">
        <v>50</v>
      </c>
      <c r="H517" t="s">
        <v>77</v>
      </c>
      <c r="I517" t="s">
        <v>52</v>
      </c>
      <c r="J517">
        <f>VLOOKUP(B517,自助退!B:F,5,FALSE)</f>
        <v>3000</v>
      </c>
      <c r="K517" s="40" t="str">
        <f t="shared" si="8"/>
        <v/>
      </c>
    </row>
    <row r="518" spans="1:11" ht="14.25">
      <c r="A518" t="s">
        <v>4758</v>
      </c>
      <c r="B518" s="15">
        <v>665262</v>
      </c>
      <c r="C518" t="s">
        <v>2602</v>
      </c>
      <c r="D518" t="s">
        <v>2603</v>
      </c>
      <c r="E518" t="s">
        <v>269</v>
      </c>
      <c r="F518" s="15">
        <v>-592</v>
      </c>
      <c r="G518" t="s">
        <v>50</v>
      </c>
      <c r="H518" t="s">
        <v>79</v>
      </c>
      <c r="I518" t="s">
        <v>52</v>
      </c>
      <c r="J518">
        <f>VLOOKUP(B518,自助退!B:F,5,FALSE)</f>
        <v>592</v>
      </c>
      <c r="K518" s="40" t="str">
        <f t="shared" si="8"/>
        <v/>
      </c>
    </row>
    <row r="519" spans="1:11" ht="14.25">
      <c r="A519" t="s">
        <v>4759</v>
      </c>
      <c r="B519" s="15">
        <v>665733</v>
      </c>
      <c r="C519" t="s">
        <v>2605</v>
      </c>
      <c r="D519" t="s">
        <v>2606</v>
      </c>
      <c r="E519" t="s">
        <v>243</v>
      </c>
      <c r="F519" s="15">
        <v>-184</v>
      </c>
      <c r="G519" t="s">
        <v>50</v>
      </c>
      <c r="H519" t="s">
        <v>60</v>
      </c>
      <c r="I519" t="s">
        <v>52</v>
      </c>
      <c r="J519">
        <f>VLOOKUP(B519,自助退!B:F,5,FALSE)</f>
        <v>184</v>
      </c>
      <c r="K519" s="40" t="str">
        <f t="shared" si="8"/>
        <v/>
      </c>
    </row>
    <row r="520" spans="1:11" ht="14.25">
      <c r="A520" t="s">
        <v>4760</v>
      </c>
      <c r="B520" s="15">
        <v>665808</v>
      </c>
      <c r="C520" t="s">
        <v>2608</v>
      </c>
      <c r="D520" t="s">
        <v>2609</v>
      </c>
      <c r="E520" t="s">
        <v>270</v>
      </c>
      <c r="F520" s="15">
        <v>-355</v>
      </c>
      <c r="G520" t="s">
        <v>50</v>
      </c>
      <c r="H520" t="s">
        <v>60</v>
      </c>
      <c r="I520" t="s">
        <v>52</v>
      </c>
      <c r="J520">
        <f>VLOOKUP(B520,自助退!B:F,5,FALSE)</f>
        <v>355</v>
      </c>
      <c r="K520" s="40" t="str">
        <f t="shared" si="8"/>
        <v/>
      </c>
    </row>
    <row r="521" spans="1:11" ht="14.25">
      <c r="A521" t="s">
        <v>4761</v>
      </c>
      <c r="B521" s="15">
        <v>666149</v>
      </c>
      <c r="C521" t="s">
        <v>2611</v>
      </c>
      <c r="D521" t="s">
        <v>2612</v>
      </c>
      <c r="E521" t="s">
        <v>271</v>
      </c>
      <c r="F521" s="15">
        <v>-865</v>
      </c>
      <c r="G521" t="s">
        <v>50</v>
      </c>
      <c r="H521" t="s">
        <v>63</v>
      </c>
      <c r="I521" t="s">
        <v>52</v>
      </c>
      <c r="J521">
        <f>VLOOKUP(B521,自助退!B:F,5,FALSE)</f>
        <v>865</v>
      </c>
      <c r="K521" s="40" t="str">
        <f t="shared" si="8"/>
        <v/>
      </c>
    </row>
    <row r="522" spans="1:11" ht="14.25">
      <c r="A522" t="s">
        <v>4762</v>
      </c>
      <c r="B522" s="15">
        <v>666667</v>
      </c>
      <c r="C522" t="s">
        <v>2614</v>
      </c>
      <c r="D522" t="s">
        <v>2615</v>
      </c>
      <c r="E522" t="s">
        <v>273</v>
      </c>
      <c r="F522" s="15">
        <v>-171</v>
      </c>
      <c r="G522" t="s">
        <v>50</v>
      </c>
      <c r="H522" t="s">
        <v>58</v>
      </c>
      <c r="I522" t="s">
        <v>52</v>
      </c>
      <c r="J522">
        <f>VLOOKUP(B522,自助退!B:F,5,FALSE)</f>
        <v>171</v>
      </c>
      <c r="K522" s="40" t="str">
        <f t="shared" si="8"/>
        <v/>
      </c>
    </row>
    <row r="523" spans="1:11" ht="14.25">
      <c r="A523" t="s">
        <v>4763</v>
      </c>
      <c r="B523" s="15">
        <v>666755</v>
      </c>
      <c r="C523" t="s">
        <v>2620</v>
      </c>
      <c r="D523" t="s">
        <v>2621</v>
      </c>
      <c r="E523" t="s">
        <v>274</v>
      </c>
      <c r="F523" s="15">
        <v>-2000</v>
      </c>
      <c r="G523" t="s">
        <v>50</v>
      </c>
      <c r="H523" t="s">
        <v>187</v>
      </c>
      <c r="I523" t="s">
        <v>52</v>
      </c>
      <c r="J523">
        <f>VLOOKUP(B523,自助退!B:F,5,FALSE)</f>
        <v>2000</v>
      </c>
      <c r="K523" s="40" t="str">
        <f t="shared" si="8"/>
        <v/>
      </c>
    </row>
    <row r="524" spans="1:11" ht="14.25">
      <c r="A524" t="s">
        <v>4764</v>
      </c>
      <c r="B524" s="15">
        <v>667161</v>
      </c>
      <c r="C524" t="s">
        <v>2623</v>
      </c>
      <c r="D524" t="s">
        <v>2624</v>
      </c>
      <c r="E524" t="s">
        <v>275</v>
      </c>
      <c r="F524" s="15">
        <v>-3957</v>
      </c>
      <c r="G524" t="s">
        <v>50</v>
      </c>
      <c r="H524" t="s">
        <v>57</v>
      </c>
      <c r="I524" t="s">
        <v>52</v>
      </c>
      <c r="J524">
        <f>VLOOKUP(B524,自助退!B:F,5,FALSE)</f>
        <v>3957</v>
      </c>
      <c r="K524" s="40" t="str">
        <f t="shared" si="8"/>
        <v/>
      </c>
    </row>
    <row r="525" spans="1:11" ht="14.25">
      <c r="A525" t="s">
        <v>4765</v>
      </c>
      <c r="B525" s="15">
        <v>667336</v>
      </c>
      <c r="C525" t="s">
        <v>2626</v>
      </c>
      <c r="D525" t="s">
        <v>2627</v>
      </c>
      <c r="E525" t="s">
        <v>276</v>
      </c>
      <c r="F525" s="15">
        <v>-287</v>
      </c>
      <c r="G525" t="s">
        <v>50</v>
      </c>
      <c r="H525" t="s">
        <v>97</v>
      </c>
      <c r="I525" t="s">
        <v>52</v>
      </c>
      <c r="J525">
        <f>VLOOKUP(B525,自助退!B:F,5,FALSE)</f>
        <v>287</v>
      </c>
      <c r="K525" s="40" t="str">
        <f t="shared" si="8"/>
        <v/>
      </c>
    </row>
    <row r="526" spans="1:11" ht="14.25">
      <c r="A526" t="s">
        <v>4766</v>
      </c>
      <c r="B526" s="15">
        <v>667670</v>
      </c>
      <c r="C526" t="s">
        <v>2634</v>
      </c>
      <c r="D526" t="s">
        <v>2635</v>
      </c>
      <c r="E526" t="s">
        <v>277</v>
      </c>
      <c r="F526" s="15">
        <v>-1293</v>
      </c>
      <c r="G526" t="s">
        <v>50</v>
      </c>
      <c r="H526" t="s">
        <v>74</v>
      </c>
      <c r="I526" t="s">
        <v>52</v>
      </c>
      <c r="J526">
        <f>VLOOKUP(B526,自助退!B:F,5,FALSE)</f>
        <v>1293</v>
      </c>
      <c r="K526" s="40" t="str">
        <f t="shared" si="8"/>
        <v/>
      </c>
    </row>
    <row r="527" spans="1:11" ht="14.25">
      <c r="A527" t="s">
        <v>4767</v>
      </c>
      <c r="B527" s="15">
        <v>667748</v>
      </c>
      <c r="C527" t="s">
        <v>2617</v>
      </c>
      <c r="D527" t="s">
        <v>2618</v>
      </c>
      <c r="E527" t="s">
        <v>278</v>
      </c>
      <c r="F527" s="15">
        <v>-560</v>
      </c>
      <c r="G527" t="s">
        <v>50</v>
      </c>
      <c r="H527" t="s">
        <v>65</v>
      </c>
      <c r="I527" t="s">
        <v>52</v>
      </c>
      <c r="J527">
        <f>VLOOKUP(B527,自助退!B:F,5,FALSE)</f>
        <v>560</v>
      </c>
      <c r="K527" s="40" t="str">
        <f t="shared" si="8"/>
        <v/>
      </c>
    </row>
    <row r="528" spans="1:11" ht="14.25">
      <c r="A528" t="s">
        <v>4768</v>
      </c>
      <c r="B528" s="15">
        <v>668424</v>
      </c>
      <c r="C528" t="s">
        <v>2629</v>
      </c>
      <c r="D528" t="s">
        <v>279</v>
      </c>
      <c r="E528" t="s">
        <v>280</v>
      </c>
      <c r="F528" s="15">
        <v>-954</v>
      </c>
      <c r="G528" t="s">
        <v>50</v>
      </c>
      <c r="H528" t="s">
        <v>69</v>
      </c>
      <c r="I528" t="s">
        <v>52</v>
      </c>
      <c r="J528">
        <f>VLOOKUP(B528,自助退!B:F,5,FALSE)</f>
        <v>954</v>
      </c>
      <c r="K528" s="40" t="str">
        <f t="shared" si="8"/>
        <v/>
      </c>
    </row>
    <row r="529" spans="1:11" ht="14.25">
      <c r="A529" t="s">
        <v>4769</v>
      </c>
      <c r="B529" s="15">
        <v>668550</v>
      </c>
      <c r="C529" t="s">
        <v>2631</v>
      </c>
      <c r="D529" t="s">
        <v>2632</v>
      </c>
      <c r="E529" t="s">
        <v>241</v>
      </c>
      <c r="F529" s="15">
        <v>-135</v>
      </c>
      <c r="G529" t="s">
        <v>50</v>
      </c>
      <c r="H529" t="s">
        <v>76</v>
      </c>
      <c r="I529" t="s">
        <v>52</v>
      </c>
      <c r="J529">
        <f>VLOOKUP(B529,自助退!B:F,5,FALSE)</f>
        <v>135</v>
      </c>
      <c r="K529" s="40" t="str">
        <f t="shared" si="8"/>
        <v/>
      </c>
    </row>
    <row r="530" spans="1:11" ht="14.25">
      <c r="A530" t="s">
        <v>4770</v>
      </c>
      <c r="B530" s="15">
        <v>668986</v>
      </c>
      <c r="C530" t="s">
        <v>2643</v>
      </c>
      <c r="D530" t="s">
        <v>281</v>
      </c>
      <c r="E530" t="s">
        <v>282</v>
      </c>
      <c r="F530" s="15">
        <v>-100</v>
      </c>
      <c r="G530" t="s">
        <v>50</v>
      </c>
      <c r="H530" t="s">
        <v>54</v>
      </c>
      <c r="I530" t="s">
        <v>52</v>
      </c>
      <c r="J530">
        <f>VLOOKUP(B530,自助退!B:F,5,FALSE)</f>
        <v>100</v>
      </c>
      <c r="K530" s="40" t="str">
        <f t="shared" si="8"/>
        <v/>
      </c>
    </row>
    <row r="531" spans="1:11" ht="14.25">
      <c r="A531" t="s">
        <v>4771</v>
      </c>
      <c r="B531" s="15">
        <v>669112</v>
      </c>
      <c r="C531" t="s">
        <v>2637</v>
      </c>
      <c r="D531" t="s">
        <v>2638</v>
      </c>
      <c r="E531" t="s">
        <v>283</v>
      </c>
      <c r="F531" s="15">
        <v>-10000</v>
      </c>
      <c r="G531" t="s">
        <v>50</v>
      </c>
      <c r="H531" t="s">
        <v>72</v>
      </c>
      <c r="I531" t="s">
        <v>52</v>
      </c>
      <c r="J531">
        <f>VLOOKUP(B531,自助退!B:F,5,FALSE)</f>
        <v>10000</v>
      </c>
      <c r="K531" s="40" t="str">
        <f t="shared" si="8"/>
        <v/>
      </c>
    </row>
    <row r="532" spans="1:11" ht="14.25">
      <c r="A532" t="s">
        <v>4772</v>
      </c>
      <c r="B532" s="15">
        <v>669751</v>
      </c>
      <c r="C532" t="s">
        <v>2645</v>
      </c>
      <c r="D532" t="s">
        <v>2646</v>
      </c>
      <c r="E532" t="s">
        <v>284</v>
      </c>
      <c r="F532" s="15">
        <v>-33</v>
      </c>
      <c r="G532" t="s">
        <v>50</v>
      </c>
      <c r="H532" t="s">
        <v>56</v>
      </c>
      <c r="I532" t="s">
        <v>52</v>
      </c>
      <c r="J532">
        <f>VLOOKUP(B532,自助退!B:F,5,FALSE)</f>
        <v>33</v>
      </c>
      <c r="K532" s="40" t="str">
        <f t="shared" si="8"/>
        <v/>
      </c>
    </row>
    <row r="533" spans="1:11" ht="14.25">
      <c r="A533" t="s">
        <v>4773</v>
      </c>
      <c r="B533" s="15">
        <v>669813</v>
      </c>
      <c r="C533" t="s">
        <v>2640</v>
      </c>
      <c r="D533" t="s">
        <v>2641</v>
      </c>
      <c r="E533" t="s">
        <v>285</v>
      </c>
      <c r="F533" s="15">
        <v>-2000</v>
      </c>
      <c r="G533" t="s">
        <v>50</v>
      </c>
      <c r="H533" t="s">
        <v>73</v>
      </c>
      <c r="I533" t="s">
        <v>52</v>
      </c>
      <c r="J533">
        <f>VLOOKUP(B533,自助退!B:F,5,FALSE)</f>
        <v>2000</v>
      </c>
      <c r="K533" s="40" t="str">
        <f t="shared" si="8"/>
        <v/>
      </c>
    </row>
    <row r="534" spans="1:11" ht="14.25">
      <c r="A534" t="s">
        <v>4774</v>
      </c>
      <c r="B534" s="15">
        <v>670309</v>
      </c>
      <c r="C534" t="s">
        <v>2648</v>
      </c>
      <c r="D534" t="s">
        <v>2649</v>
      </c>
      <c r="E534" t="s">
        <v>286</v>
      </c>
      <c r="F534" s="15">
        <v>-15</v>
      </c>
      <c r="G534" t="s">
        <v>50</v>
      </c>
      <c r="H534" t="s">
        <v>59</v>
      </c>
      <c r="I534" t="s">
        <v>52</v>
      </c>
      <c r="J534">
        <f>VLOOKUP(B534,自助退!B:F,5,FALSE)</f>
        <v>15</v>
      </c>
      <c r="K534" s="40" t="str">
        <f t="shared" si="8"/>
        <v/>
      </c>
    </row>
    <row r="535" spans="1:11" ht="14.25">
      <c r="A535" t="s">
        <v>4775</v>
      </c>
      <c r="B535" s="15">
        <v>670572</v>
      </c>
      <c r="C535" t="s">
        <v>2651</v>
      </c>
      <c r="D535" t="s">
        <v>2652</v>
      </c>
      <c r="E535" t="s">
        <v>287</v>
      </c>
      <c r="F535" s="15">
        <v>-573</v>
      </c>
      <c r="G535" t="s">
        <v>50</v>
      </c>
      <c r="H535" t="s">
        <v>58</v>
      </c>
      <c r="I535" t="s">
        <v>52</v>
      </c>
      <c r="J535">
        <f>VLOOKUP(B535,自助退!B:F,5,FALSE)</f>
        <v>573</v>
      </c>
      <c r="K535" s="40" t="str">
        <f t="shared" si="8"/>
        <v/>
      </c>
    </row>
    <row r="536" spans="1:11" ht="14.25">
      <c r="A536" t="s">
        <v>4776</v>
      </c>
      <c r="B536" s="15">
        <v>670902</v>
      </c>
      <c r="C536" t="s">
        <v>2660</v>
      </c>
      <c r="D536" t="s">
        <v>2661</v>
      </c>
      <c r="E536" t="s">
        <v>288</v>
      </c>
      <c r="F536" s="15">
        <v>-460</v>
      </c>
      <c r="G536" t="s">
        <v>50</v>
      </c>
      <c r="H536" t="s">
        <v>187</v>
      </c>
      <c r="I536" t="s">
        <v>52</v>
      </c>
      <c r="J536">
        <f>VLOOKUP(B536,自助退!B:F,5,FALSE)</f>
        <v>460</v>
      </c>
      <c r="K536" s="40" t="str">
        <f t="shared" si="8"/>
        <v/>
      </c>
    </row>
    <row r="537" spans="1:11" ht="14.25">
      <c r="A537" t="s">
        <v>4777</v>
      </c>
      <c r="B537" s="15">
        <v>671059</v>
      </c>
      <c r="C537" t="s">
        <v>2663</v>
      </c>
      <c r="D537" t="s">
        <v>2664</v>
      </c>
      <c r="E537" t="s">
        <v>289</v>
      </c>
      <c r="F537" s="15">
        <v>-247</v>
      </c>
      <c r="G537" t="s">
        <v>50</v>
      </c>
      <c r="H537" t="s">
        <v>59</v>
      </c>
      <c r="I537" t="s">
        <v>52</v>
      </c>
      <c r="J537">
        <f>VLOOKUP(B537,自助退!B:F,5,FALSE)</f>
        <v>247</v>
      </c>
      <c r="K537" s="40" t="str">
        <f t="shared" si="8"/>
        <v/>
      </c>
    </row>
    <row r="538" spans="1:11" ht="14.25">
      <c r="A538" t="s">
        <v>4778</v>
      </c>
      <c r="B538" s="15">
        <v>671313</v>
      </c>
      <c r="C538" t="s">
        <v>2672</v>
      </c>
      <c r="D538" t="s">
        <v>2673</v>
      </c>
      <c r="E538" t="s">
        <v>290</v>
      </c>
      <c r="F538" s="15">
        <v>-760</v>
      </c>
      <c r="G538" t="s">
        <v>50</v>
      </c>
      <c r="H538" t="s">
        <v>57</v>
      </c>
      <c r="I538" t="s">
        <v>52</v>
      </c>
      <c r="J538">
        <f>VLOOKUP(B538,自助退!B:F,5,FALSE)</f>
        <v>760</v>
      </c>
      <c r="K538" s="40" t="str">
        <f t="shared" si="8"/>
        <v/>
      </c>
    </row>
    <row r="539" spans="1:11" ht="14.25">
      <c r="A539" t="s">
        <v>4779</v>
      </c>
      <c r="B539" s="15">
        <v>671424</v>
      </c>
      <c r="C539" t="s">
        <v>2654</v>
      </c>
      <c r="D539" t="s">
        <v>2655</v>
      </c>
      <c r="E539" t="s">
        <v>291</v>
      </c>
      <c r="F539" s="15">
        <v>-1103</v>
      </c>
      <c r="G539" t="s">
        <v>50</v>
      </c>
      <c r="H539" t="s">
        <v>81</v>
      </c>
      <c r="I539" t="s">
        <v>52</v>
      </c>
      <c r="J539">
        <f>VLOOKUP(B539,自助退!B:F,5,FALSE)</f>
        <v>1103</v>
      </c>
      <c r="K539" s="40" t="str">
        <f t="shared" si="8"/>
        <v/>
      </c>
    </row>
    <row r="540" spans="1:11" ht="14.25">
      <c r="A540" t="s">
        <v>4780</v>
      </c>
      <c r="B540" s="15">
        <v>671584</v>
      </c>
      <c r="C540" t="s">
        <v>2678</v>
      </c>
      <c r="D540" t="s">
        <v>292</v>
      </c>
      <c r="E540" t="s">
        <v>293</v>
      </c>
      <c r="F540" s="15">
        <v>-820</v>
      </c>
      <c r="G540" t="s">
        <v>50</v>
      </c>
      <c r="H540" t="s">
        <v>84</v>
      </c>
      <c r="I540" t="s">
        <v>52</v>
      </c>
      <c r="J540">
        <f>VLOOKUP(B540,自助退!B:F,5,FALSE)</f>
        <v>820</v>
      </c>
      <c r="K540" s="40" t="str">
        <f t="shared" si="8"/>
        <v/>
      </c>
    </row>
    <row r="541" spans="1:11" ht="14.25">
      <c r="A541" t="s">
        <v>4781</v>
      </c>
      <c r="B541" s="15">
        <v>671613</v>
      </c>
      <c r="C541" t="s">
        <v>2680</v>
      </c>
      <c r="D541" t="s">
        <v>2681</v>
      </c>
      <c r="E541" t="s">
        <v>294</v>
      </c>
      <c r="F541" s="15">
        <v>-1000</v>
      </c>
      <c r="G541" t="s">
        <v>50</v>
      </c>
      <c r="H541" t="s">
        <v>230</v>
      </c>
      <c r="I541" t="s">
        <v>52</v>
      </c>
      <c r="J541">
        <f>VLOOKUP(B541,自助退!B:F,5,FALSE)</f>
        <v>1000</v>
      </c>
      <c r="K541" s="40" t="str">
        <f t="shared" si="8"/>
        <v/>
      </c>
    </row>
    <row r="542" spans="1:11" ht="14.25">
      <c r="A542" t="s">
        <v>4782</v>
      </c>
      <c r="B542" s="15">
        <v>671647</v>
      </c>
      <c r="C542" t="s">
        <v>2683</v>
      </c>
      <c r="D542" t="s">
        <v>2681</v>
      </c>
      <c r="E542" t="s">
        <v>294</v>
      </c>
      <c r="F542" s="15">
        <v>-179</v>
      </c>
      <c r="G542" t="s">
        <v>50</v>
      </c>
      <c r="H542" t="s">
        <v>230</v>
      </c>
      <c r="I542" t="s">
        <v>52</v>
      </c>
      <c r="J542">
        <f>VLOOKUP(B542,自助退!B:F,5,FALSE)</f>
        <v>179</v>
      </c>
      <c r="K542" s="40" t="str">
        <f t="shared" si="8"/>
        <v/>
      </c>
    </row>
    <row r="543" spans="1:11" ht="14.25">
      <c r="A543" t="s">
        <v>4783</v>
      </c>
      <c r="B543" s="15">
        <v>671661</v>
      </c>
      <c r="C543" t="s">
        <v>2657</v>
      </c>
      <c r="D543" t="s">
        <v>2658</v>
      </c>
      <c r="E543" t="s">
        <v>295</v>
      </c>
      <c r="F543" s="15">
        <v>-400</v>
      </c>
      <c r="G543" t="s">
        <v>50</v>
      </c>
      <c r="H543" t="s">
        <v>67</v>
      </c>
      <c r="I543" t="s">
        <v>52</v>
      </c>
      <c r="J543">
        <f>VLOOKUP(B543,自助退!B:F,5,FALSE)</f>
        <v>400</v>
      </c>
      <c r="K543" s="40" t="str">
        <f t="shared" si="8"/>
        <v/>
      </c>
    </row>
    <row r="544" spans="1:11" ht="14.25">
      <c r="A544" t="s">
        <v>4784</v>
      </c>
      <c r="B544" s="15">
        <v>671972</v>
      </c>
      <c r="C544" t="s">
        <v>2666</v>
      </c>
      <c r="D544" t="s">
        <v>2667</v>
      </c>
      <c r="E544" t="s">
        <v>296</v>
      </c>
      <c r="F544" s="15">
        <v>-5018</v>
      </c>
      <c r="G544" t="s">
        <v>50</v>
      </c>
      <c r="H544" t="s">
        <v>73</v>
      </c>
      <c r="I544" t="s">
        <v>52</v>
      </c>
      <c r="J544">
        <f>VLOOKUP(B544,自助退!B:F,5,FALSE)</f>
        <v>5018</v>
      </c>
      <c r="K544" s="40" t="str">
        <f t="shared" si="8"/>
        <v/>
      </c>
    </row>
    <row r="545" spans="1:11" ht="14.25">
      <c r="A545" t="s">
        <v>4785</v>
      </c>
      <c r="B545" s="15">
        <v>672004</v>
      </c>
      <c r="C545" t="s">
        <v>2669</v>
      </c>
      <c r="D545" t="s">
        <v>2670</v>
      </c>
      <c r="E545" t="s">
        <v>297</v>
      </c>
      <c r="F545" s="15">
        <v>-663</v>
      </c>
      <c r="G545" t="s">
        <v>50</v>
      </c>
      <c r="H545" t="s">
        <v>73</v>
      </c>
      <c r="I545" t="s">
        <v>52</v>
      </c>
      <c r="J545">
        <f>VLOOKUP(B545,自助退!B:F,5,FALSE)</f>
        <v>663</v>
      </c>
      <c r="K545" s="40" t="str">
        <f t="shared" si="8"/>
        <v/>
      </c>
    </row>
    <row r="546" spans="1:11" ht="14.25">
      <c r="A546" t="s">
        <v>4786</v>
      </c>
      <c r="B546" s="15">
        <v>672189</v>
      </c>
      <c r="C546" t="s">
        <v>2684</v>
      </c>
      <c r="D546" t="s">
        <v>2685</v>
      </c>
      <c r="E546" t="s">
        <v>298</v>
      </c>
      <c r="F546" s="15">
        <v>-645</v>
      </c>
      <c r="G546" t="s">
        <v>50</v>
      </c>
      <c r="H546" t="s">
        <v>54</v>
      </c>
      <c r="I546" t="s">
        <v>52</v>
      </c>
      <c r="J546">
        <f>VLOOKUP(B546,自助退!B:F,5,FALSE)</f>
        <v>645</v>
      </c>
      <c r="K546" s="40" t="str">
        <f t="shared" si="8"/>
        <v/>
      </c>
    </row>
    <row r="547" spans="1:11" ht="14.25">
      <c r="A547" t="s">
        <v>4787</v>
      </c>
      <c r="B547" s="15">
        <v>672198</v>
      </c>
      <c r="C547" t="s">
        <v>2675</v>
      </c>
      <c r="D547" t="s">
        <v>2676</v>
      </c>
      <c r="E547" t="s">
        <v>299</v>
      </c>
      <c r="F547" s="15">
        <v>-700</v>
      </c>
      <c r="G547" t="s">
        <v>50</v>
      </c>
      <c r="H547" t="s">
        <v>68</v>
      </c>
      <c r="I547" t="s">
        <v>52</v>
      </c>
      <c r="J547">
        <f>VLOOKUP(B547,自助退!B:F,5,FALSE)</f>
        <v>700</v>
      </c>
      <c r="K547" s="40" t="str">
        <f t="shared" si="8"/>
        <v/>
      </c>
    </row>
    <row r="548" spans="1:11" ht="14.25">
      <c r="A548" t="s">
        <v>4788</v>
      </c>
      <c r="B548" s="15">
        <v>672481</v>
      </c>
      <c r="C548" t="s">
        <v>2687</v>
      </c>
      <c r="D548" t="s">
        <v>2688</v>
      </c>
      <c r="E548" t="s">
        <v>300</v>
      </c>
      <c r="F548" s="15">
        <v>-57</v>
      </c>
      <c r="G548" t="s">
        <v>50</v>
      </c>
      <c r="H548" t="s">
        <v>58</v>
      </c>
      <c r="I548" t="s">
        <v>52</v>
      </c>
      <c r="J548">
        <f>VLOOKUP(B548,自助退!B:F,5,FALSE)</f>
        <v>57</v>
      </c>
      <c r="K548" s="40" t="str">
        <f t="shared" si="8"/>
        <v/>
      </c>
    </row>
    <row r="549" spans="1:11" ht="14.25">
      <c r="A549" t="s">
        <v>4789</v>
      </c>
      <c r="B549" s="15">
        <v>672506</v>
      </c>
      <c r="C549" t="s">
        <v>2690</v>
      </c>
      <c r="D549" t="s">
        <v>2691</v>
      </c>
      <c r="E549" t="s">
        <v>301</v>
      </c>
      <c r="F549" s="15">
        <v>-1301</v>
      </c>
      <c r="G549" t="s">
        <v>50</v>
      </c>
      <c r="H549" t="s">
        <v>59</v>
      </c>
      <c r="I549" t="s">
        <v>52</v>
      </c>
      <c r="J549">
        <f>VLOOKUP(B549,自助退!B:F,5,FALSE)</f>
        <v>1301</v>
      </c>
      <c r="K549" s="40" t="str">
        <f t="shared" si="8"/>
        <v/>
      </c>
    </row>
    <row r="550" spans="1:11" ht="14.25">
      <c r="A550" t="s">
        <v>4790</v>
      </c>
      <c r="B550" s="15">
        <v>672573</v>
      </c>
      <c r="C550" t="s">
        <v>2693</v>
      </c>
      <c r="D550" t="s">
        <v>2694</v>
      </c>
      <c r="E550" t="s">
        <v>302</v>
      </c>
      <c r="F550" s="15">
        <v>-63</v>
      </c>
      <c r="G550" t="s">
        <v>50</v>
      </c>
      <c r="H550" t="s">
        <v>59</v>
      </c>
      <c r="I550" t="s">
        <v>52</v>
      </c>
      <c r="J550">
        <f>VLOOKUP(B550,自助退!B:F,5,FALSE)</f>
        <v>63</v>
      </c>
      <c r="K550" s="40" t="str">
        <f t="shared" si="8"/>
        <v/>
      </c>
    </row>
    <row r="551" spans="1:11" ht="14.25">
      <c r="A551" t="s">
        <v>4791</v>
      </c>
      <c r="B551" s="15">
        <v>672735</v>
      </c>
      <c r="C551" t="s">
        <v>2696</v>
      </c>
      <c r="D551" t="s">
        <v>2697</v>
      </c>
      <c r="E551" t="s">
        <v>303</v>
      </c>
      <c r="F551" s="15">
        <v>-305</v>
      </c>
      <c r="G551" t="s">
        <v>50</v>
      </c>
      <c r="H551" t="s">
        <v>59</v>
      </c>
      <c r="I551" t="s">
        <v>52</v>
      </c>
      <c r="J551">
        <f>VLOOKUP(B551,自助退!B:F,5,FALSE)</f>
        <v>305</v>
      </c>
      <c r="K551" s="40" t="str">
        <f t="shared" si="8"/>
        <v/>
      </c>
    </row>
    <row r="552" spans="1:11" ht="14.25">
      <c r="A552" t="s">
        <v>4792</v>
      </c>
      <c r="B552" s="15">
        <v>672744</v>
      </c>
      <c r="C552" t="s">
        <v>2699</v>
      </c>
      <c r="D552" t="s">
        <v>304</v>
      </c>
      <c r="E552" t="s">
        <v>305</v>
      </c>
      <c r="F552" s="15">
        <v>-1489</v>
      </c>
      <c r="G552" t="s">
        <v>50</v>
      </c>
      <c r="H552" t="s">
        <v>57</v>
      </c>
      <c r="I552" t="s">
        <v>52</v>
      </c>
      <c r="J552">
        <f>VLOOKUP(B552,自助退!B:F,5,FALSE)</f>
        <v>1489</v>
      </c>
      <c r="K552" s="40" t="str">
        <f t="shared" si="8"/>
        <v/>
      </c>
    </row>
    <row r="553" spans="1:11" ht="14.25">
      <c r="A553" t="s">
        <v>4793</v>
      </c>
      <c r="B553" s="15">
        <v>673034</v>
      </c>
      <c r="C553" t="s">
        <v>2701</v>
      </c>
      <c r="D553" t="s">
        <v>2702</v>
      </c>
      <c r="E553" t="s">
        <v>306</v>
      </c>
      <c r="F553" s="15">
        <v>-460</v>
      </c>
      <c r="G553" t="s">
        <v>50</v>
      </c>
      <c r="H553" t="s">
        <v>59</v>
      </c>
      <c r="I553" t="s">
        <v>52</v>
      </c>
      <c r="J553">
        <f>VLOOKUP(B553,自助退!B:F,5,FALSE)</f>
        <v>460</v>
      </c>
      <c r="K553" s="40" t="str">
        <f t="shared" si="8"/>
        <v/>
      </c>
    </row>
    <row r="554" spans="1:11" ht="14.25">
      <c r="A554" t="s">
        <v>4794</v>
      </c>
      <c r="B554" s="15">
        <v>673229</v>
      </c>
      <c r="C554" t="s">
        <v>2704</v>
      </c>
      <c r="D554" t="s">
        <v>2705</v>
      </c>
      <c r="E554" t="s">
        <v>307</v>
      </c>
      <c r="F554" s="15">
        <v>-336</v>
      </c>
      <c r="G554" t="s">
        <v>50</v>
      </c>
      <c r="H554" t="s">
        <v>57</v>
      </c>
      <c r="I554" t="s">
        <v>52</v>
      </c>
      <c r="J554">
        <f>VLOOKUP(B554,自助退!B:F,5,FALSE)</f>
        <v>336</v>
      </c>
      <c r="K554" s="40" t="str">
        <f t="shared" si="8"/>
        <v/>
      </c>
    </row>
    <row r="555" spans="1:11" ht="14.25">
      <c r="A555" t="s">
        <v>4795</v>
      </c>
      <c r="B555" s="15">
        <v>673456</v>
      </c>
      <c r="C555" t="s">
        <v>2707</v>
      </c>
      <c r="D555" t="s">
        <v>2708</v>
      </c>
      <c r="E555" t="s">
        <v>308</v>
      </c>
      <c r="F555" s="15">
        <v>-1420</v>
      </c>
      <c r="G555" t="s">
        <v>50</v>
      </c>
      <c r="H555" t="s">
        <v>61</v>
      </c>
      <c r="I555" t="s">
        <v>52</v>
      </c>
      <c r="J555">
        <f>VLOOKUP(B555,自助退!B:F,5,FALSE)</f>
        <v>1420</v>
      </c>
      <c r="K555" s="40" t="str">
        <f t="shared" si="8"/>
        <v/>
      </c>
    </row>
    <row r="556" spans="1:11" ht="14.25">
      <c r="A556" t="s">
        <v>4796</v>
      </c>
      <c r="B556" s="15">
        <v>673481</v>
      </c>
      <c r="C556" t="s">
        <v>2710</v>
      </c>
      <c r="D556" t="s">
        <v>2711</v>
      </c>
      <c r="E556" t="s">
        <v>309</v>
      </c>
      <c r="F556" s="15">
        <v>-420</v>
      </c>
      <c r="G556" t="s">
        <v>50</v>
      </c>
      <c r="H556" t="s">
        <v>77</v>
      </c>
      <c r="I556" t="s">
        <v>52</v>
      </c>
      <c r="J556">
        <f>VLOOKUP(B556,自助退!B:F,5,FALSE)</f>
        <v>420</v>
      </c>
      <c r="K556" s="40" t="str">
        <f t="shared" si="8"/>
        <v/>
      </c>
    </row>
    <row r="557" spans="1:11" ht="14.25">
      <c r="A557" t="s">
        <v>4797</v>
      </c>
      <c r="B557" s="15">
        <v>673616</v>
      </c>
      <c r="C557" t="s">
        <v>2713</v>
      </c>
      <c r="D557" t="s">
        <v>2714</v>
      </c>
      <c r="E557" t="s">
        <v>310</v>
      </c>
      <c r="F557" s="15">
        <v>-752</v>
      </c>
      <c r="G557" t="s">
        <v>50</v>
      </c>
      <c r="H557" t="s">
        <v>236</v>
      </c>
      <c r="I557" t="s">
        <v>52</v>
      </c>
      <c r="J557">
        <f>VLOOKUP(B557,自助退!B:F,5,FALSE)</f>
        <v>752</v>
      </c>
      <c r="K557" s="40" t="str">
        <f t="shared" si="8"/>
        <v/>
      </c>
    </row>
    <row r="558" spans="1:11" ht="14.25">
      <c r="A558" t="s">
        <v>4798</v>
      </c>
      <c r="B558" s="15">
        <v>673629</v>
      </c>
      <c r="C558" t="s">
        <v>2716</v>
      </c>
      <c r="D558" t="s">
        <v>2717</v>
      </c>
      <c r="E558" t="s">
        <v>311</v>
      </c>
      <c r="F558" s="15">
        <v>-350</v>
      </c>
      <c r="G558" t="s">
        <v>50</v>
      </c>
      <c r="H558" t="s">
        <v>73</v>
      </c>
      <c r="I558" t="s">
        <v>52</v>
      </c>
      <c r="J558">
        <f>VLOOKUP(B558,自助退!B:F,5,FALSE)</f>
        <v>350</v>
      </c>
      <c r="K558" s="40" t="str">
        <f t="shared" si="8"/>
        <v/>
      </c>
    </row>
    <row r="559" spans="1:11" ht="14.25">
      <c r="A559" t="s">
        <v>4799</v>
      </c>
      <c r="B559" s="15">
        <v>673708</v>
      </c>
      <c r="C559" t="s">
        <v>2719</v>
      </c>
      <c r="D559" t="s">
        <v>2720</v>
      </c>
      <c r="E559" t="s">
        <v>312</v>
      </c>
      <c r="F559" s="15">
        <v>-1000</v>
      </c>
      <c r="G559" t="s">
        <v>50</v>
      </c>
      <c r="H559" t="s">
        <v>63</v>
      </c>
      <c r="I559" t="s">
        <v>52</v>
      </c>
      <c r="J559">
        <f>VLOOKUP(B559,自助退!B:F,5,FALSE)</f>
        <v>1000</v>
      </c>
      <c r="K559" s="40" t="str">
        <f t="shared" si="8"/>
        <v/>
      </c>
    </row>
    <row r="560" spans="1:11" ht="14.25">
      <c r="A560" t="s">
        <v>4800</v>
      </c>
      <c r="B560" s="15">
        <v>673959</v>
      </c>
      <c r="C560" t="s">
        <v>2722</v>
      </c>
      <c r="D560" t="s">
        <v>2723</v>
      </c>
      <c r="E560" t="s">
        <v>313</v>
      </c>
      <c r="F560" s="15">
        <v>-300</v>
      </c>
      <c r="G560" t="s">
        <v>50</v>
      </c>
      <c r="H560" t="s">
        <v>82</v>
      </c>
      <c r="I560" t="s">
        <v>52</v>
      </c>
      <c r="J560">
        <f>VLOOKUP(B560,自助退!B:F,5,FALSE)</f>
        <v>300</v>
      </c>
      <c r="K560" s="40" t="str">
        <f t="shared" si="8"/>
        <v/>
      </c>
    </row>
    <row r="561" spans="1:11" ht="14.25">
      <c r="A561" t="s">
        <v>4801</v>
      </c>
      <c r="B561" s="15">
        <v>675013</v>
      </c>
      <c r="C561" t="s">
        <v>2725</v>
      </c>
      <c r="D561" t="s">
        <v>2726</v>
      </c>
      <c r="E561" t="s">
        <v>314</v>
      </c>
      <c r="F561" s="15">
        <v>-307</v>
      </c>
      <c r="G561" t="s">
        <v>50</v>
      </c>
      <c r="H561" t="s">
        <v>63</v>
      </c>
      <c r="I561" t="s">
        <v>52</v>
      </c>
      <c r="J561">
        <f>VLOOKUP(B561,自助退!B:F,5,FALSE)</f>
        <v>307</v>
      </c>
      <c r="K561" s="40" t="str">
        <f t="shared" si="8"/>
        <v/>
      </c>
    </row>
    <row r="562" spans="1:11" ht="14.25">
      <c r="A562" t="s">
        <v>4802</v>
      </c>
      <c r="B562" s="15">
        <v>675832</v>
      </c>
      <c r="C562" t="s">
        <v>163</v>
      </c>
      <c r="D562" t="s">
        <v>183</v>
      </c>
      <c r="E562" t="s">
        <v>184</v>
      </c>
      <c r="F562" s="15">
        <v>-2874</v>
      </c>
      <c r="G562" t="s">
        <v>50</v>
      </c>
      <c r="H562" t="s">
        <v>72</v>
      </c>
      <c r="I562" t="s">
        <v>85</v>
      </c>
      <c r="J562">
        <f>VLOOKUP(B562,自助退!B:F,5,FALSE)</f>
        <v>2874</v>
      </c>
      <c r="K562" s="40" t="str">
        <f t="shared" si="8"/>
        <v/>
      </c>
    </row>
    <row r="563" spans="1:11" ht="14.25">
      <c r="A563" t="s">
        <v>4803</v>
      </c>
      <c r="B563" s="15">
        <v>675852</v>
      </c>
      <c r="C563" t="s">
        <v>163</v>
      </c>
      <c r="D563" t="s">
        <v>183</v>
      </c>
      <c r="E563" t="s">
        <v>184</v>
      </c>
      <c r="F563" s="15">
        <v>-2874</v>
      </c>
      <c r="G563" t="s">
        <v>50</v>
      </c>
      <c r="H563" t="s">
        <v>72</v>
      </c>
      <c r="I563" t="s">
        <v>85</v>
      </c>
      <c r="J563">
        <f>VLOOKUP(B563,自助退!B:F,5,FALSE)</f>
        <v>2874</v>
      </c>
      <c r="K563" s="40" t="str">
        <f t="shared" si="8"/>
        <v/>
      </c>
    </row>
    <row r="564" spans="1:11" ht="14.25">
      <c r="A564" t="s">
        <v>4804</v>
      </c>
      <c r="B564" s="15">
        <v>676017</v>
      </c>
      <c r="C564" t="s">
        <v>163</v>
      </c>
      <c r="D564" t="s">
        <v>183</v>
      </c>
      <c r="E564" t="s">
        <v>184</v>
      </c>
      <c r="F564" s="15">
        <v>-2874</v>
      </c>
      <c r="G564" t="s">
        <v>50</v>
      </c>
      <c r="H564" t="s">
        <v>63</v>
      </c>
      <c r="I564" t="s">
        <v>85</v>
      </c>
      <c r="J564">
        <f>VLOOKUP(B564,自助退!B:F,5,FALSE)</f>
        <v>2874</v>
      </c>
      <c r="K564" s="40" t="str">
        <f t="shared" si="8"/>
        <v/>
      </c>
    </row>
    <row r="565" spans="1:11" ht="14.25">
      <c r="A565" t="s">
        <v>4805</v>
      </c>
      <c r="B565" s="15">
        <v>676050</v>
      </c>
      <c r="C565" t="s">
        <v>163</v>
      </c>
      <c r="D565" t="s">
        <v>183</v>
      </c>
      <c r="E565" t="s">
        <v>184</v>
      </c>
      <c r="F565" s="15">
        <v>-2874</v>
      </c>
      <c r="G565" t="s">
        <v>50</v>
      </c>
      <c r="H565" t="s">
        <v>66</v>
      </c>
      <c r="I565" t="s">
        <v>85</v>
      </c>
      <c r="J565">
        <f>VLOOKUP(B565,自助退!B:F,5,FALSE)</f>
        <v>2874</v>
      </c>
      <c r="K565" s="40" t="str">
        <f t="shared" si="8"/>
        <v/>
      </c>
    </row>
    <row r="566" spans="1:11" ht="14.25">
      <c r="A566" t="s">
        <v>4806</v>
      </c>
      <c r="B566" s="15">
        <v>676066</v>
      </c>
      <c r="C566" t="s">
        <v>2732</v>
      </c>
      <c r="D566" t="s">
        <v>2733</v>
      </c>
      <c r="E566" t="s">
        <v>315</v>
      </c>
      <c r="F566" s="15">
        <v>-20</v>
      </c>
      <c r="G566" t="s">
        <v>50</v>
      </c>
      <c r="H566" t="s">
        <v>63</v>
      </c>
      <c r="I566" t="s">
        <v>52</v>
      </c>
      <c r="J566">
        <f>VLOOKUP(B566,自助退!B:F,5,FALSE)</f>
        <v>20</v>
      </c>
      <c r="K566" s="40" t="str">
        <f t="shared" si="8"/>
        <v/>
      </c>
    </row>
    <row r="567" spans="1:11" ht="14.25">
      <c r="A567" t="s">
        <v>4807</v>
      </c>
      <c r="B567" s="15">
        <v>676744</v>
      </c>
      <c r="C567" t="s">
        <v>2735</v>
      </c>
      <c r="D567" t="s">
        <v>2736</v>
      </c>
      <c r="E567" t="s">
        <v>316</v>
      </c>
      <c r="F567" s="15">
        <v>-129</v>
      </c>
      <c r="G567" t="s">
        <v>50</v>
      </c>
      <c r="H567" t="s">
        <v>63</v>
      </c>
      <c r="I567" t="s">
        <v>52</v>
      </c>
      <c r="J567">
        <f>VLOOKUP(B567,自助退!B:F,5,FALSE)</f>
        <v>129</v>
      </c>
      <c r="K567" s="40" t="str">
        <f t="shared" si="8"/>
        <v/>
      </c>
    </row>
    <row r="568" spans="1:11" ht="14.25">
      <c r="A568" t="s">
        <v>4808</v>
      </c>
      <c r="B568" s="15">
        <v>677035</v>
      </c>
      <c r="C568" t="s">
        <v>2738</v>
      </c>
      <c r="D568" t="s">
        <v>2739</v>
      </c>
      <c r="E568" t="s">
        <v>318</v>
      </c>
      <c r="F568" s="15">
        <v>-2000</v>
      </c>
      <c r="G568" t="s">
        <v>50</v>
      </c>
      <c r="H568" t="s">
        <v>72</v>
      </c>
      <c r="I568" t="s">
        <v>52</v>
      </c>
      <c r="J568">
        <f>VLOOKUP(B568,自助退!B:F,5,FALSE)</f>
        <v>2000</v>
      </c>
      <c r="K568" s="40" t="str">
        <f t="shared" si="8"/>
        <v/>
      </c>
    </row>
    <row r="569" spans="1:11" ht="14.25">
      <c r="A569" t="s">
        <v>4809</v>
      </c>
      <c r="B569" s="15">
        <v>677114</v>
      </c>
      <c r="C569" t="s">
        <v>2741</v>
      </c>
      <c r="D569" t="s">
        <v>2742</v>
      </c>
      <c r="E569" t="s">
        <v>317</v>
      </c>
      <c r="F569" s="15">
        <v>-85</v>
      </c>
      <c r="G569" t="s">
        <v>50</v>
      </c>
      <c r="H569" t="s">
        <v>84</v>
      </c>
      <c r="I569" t="s">
        <v>52</v>
      </c>
      <c r="J569">
        <f>VLOOKUP(B569,自助退!B:F,5,FALSE)</f>
        <v>85</v>
      </c>
      <c r="K569" s="40" t="str">
        <f t="shared" si="8"/>
        <v/>
      </c>
    </row>
    <row r="570" spans="1:11" ht="14.25">
      <c r="A570" t="s">
        <v>4810</v>
      </c>
      <c r="B570" s="15">
        <v>677332</v>
      </c>
      <c r="C570" t="s">
        <v>2744</v>
      </c>
      <c r="D570" t="s">
        <v>2745</v>
      </c>
      <c r="E570" t="s">
        <v>319</v>
      </c>
      <c r="F570" s="15">
        <v>-266</v>
      </c>
      <c r="G570" t="s">
        <v>50</v>
      </c>
      <c r="H570" t="s">
        <v>72</v>
      </c>
      <c r="I570" t="s">
        <v>52</v>
      </c>
      <c r="J570">
        <f>VLOOKUP(B570,自助退!B:F,5,FALSE)</f>
        <v>266</v>
      </c>
      <c r="K570" s="40" t="str">
        <f t="shared" si="8"/>
        <v/>
      </c>
    </row>
    <row r="571" spans="1:11" ht="14.25">
      <c r="A571" t="s">
        <v>4811</v>
      </c>
      <c r="B571" s="15">
        <v>677413</v>
      </c>
      <c r="C571" t="s">
        <v>2747</v>
      </c>
      <c r="D571" t="s">
        <v>2748</v>
      </c>
      <c r="E571" t="s">
        <v>238</v>
      </c>
      <c r="F571" s="15">
        <v>-2000</v>
      </c>
      <c r="G571" t="s">
        <v>50</v>
      </c>
      <c r="H571" t="s">
        <v>74</v>
      </c>
      <c r="I571" t="s">
        <v>52</v>
      </c>
      <c r="J571">
        <f>VLOOKUP(B571,自助退!B:F,5,FALSE)</f>
        <v>2000</v>
      </c>
      <c r="K571" s="40" t="str">
        <f t="shared" si="8"/>
        <v/>
      </c>
    </row>
    <row r="572" spans="1:11" ht="14.25">
      <c r="A572" t="s">
        <v>4812</v>
      </c>
      <c r="B572" s="15">
        <v>677439</v>
      </c>
      <c r="C572" t="s">
        <v>2750</v>
      </c>
      <c r="D572" t="s">
        <v>2748</v>
      </c>
      <c r="E572" t="s">
        <v>238</v>
      </c>
      <c r="F572" s="15">
        <v>-1000</v>
      </c>
      <c r="G572" t="s">
        <v>50</v>
      </c>
      <c r="H572" t="s">
        <v>74</v>
      </c>
      <c r="I572" t="s">
        <v>52</v>
      </c>
      <c r="J572">
        <f>VLOOKUP(B572,自助退!B:F,5,FALSE)</f>
        <v>1000</v>
      </c>
      <c r="K572" s="40" t="str">
        <f t="shared" si="8"/>
        <v/>
      </c>
    </row>
    <row r="573" spans="1:11" ht="14.25">
      <c r="A573" t="s">
        <v>4813</v>
      </c>
      <c r="B573" s="15">
        <v>677474</v>
      </c>
      <c r="C573" t="s">
        <v>2751</v>
      </c>
      <c r="D573" t="s">
        <v>2748</v>
      </c>
      <c r="E573" t="s">
        <v>238</v>
      </c>
      <c r="F573" s="15">
        <v>-6109</v>
      </c>
      <c r="G573" t="s">
        <v>50</v>
      </c>
      <c r="H573" t="s">
        <v>74</v>
      </c>
      <c r="I573" t="s">
        <v>52</v>
      </c>
      <c r="J573">
        <f>VLOOKUP(B573,自助退!B:F,5,FALSE)</f>
        <v>6109</v>
      </c>
      <c r="K573" s="40" t="str">
        <f t="shared" si="8"/>
        <v/>
      </c>
    </row>
    <row r="574" spans="1:11" ht="14.25">
      <c r="A574" t="s">
        <v>4814</v>
      </c>
      <c r="B574" s="15">
        <v>677962</v>
      </c>
      <c r="C574" t="s">
        <v>2753</v>
      </c>
      <c r="D574" t="s">
        <v>2754</v>
      </c>
      <c r="E574" t="s">
        <v>320</v>
      </c>
      <c r="F574" s="15">
        <v>-671</v>
      </c>
      <c r="G574" t="s">
        <v>50</v>
      </c>
      <c r="H574" t="s">
        <v>77</v>
      </c>
      <c r="I574" t="s">
        <v>52</v>
      </c>
      <c r="J574">
        <f>VLOOKUP(B574,自助退!B:F,5,FALSE)</f>
        <v>671</v>
      </c>
      <c r="K574" s="40" t="str">
        <f t="shared" si="8"/>
        <v/>
      </c>
    </row>
    <row r="575" spans="1:11" ht="14.25">
      <c r="A575" t="s">
        <v>4815</v>
      </c>
      <c r="B575" s="15">
        <v>678273</v>
      </c>
      <c r="C575" t="s">
        <v>2756</v>
      </c>
      <c r="D575" t="s">
        <v>2757</v>
      </c>
      <c r="E575" t="s">
        <v>321</v>
      </c>
      <c r="F575" s="15">
        <v>-70</v>
      </c>
      <c r="G575" t="s">
        <v>50</v>
      </c>
      <c r="H575" t="s">
        <v>55</v>
      </c>
      <c r="I575" t="s">
        <v>52</v>
      </c>
      <c r="J575">
        <f>VLOOKUP(B575,自助退!B:F,5,FALSE)</f>
        <v>70</v>
      </c>
      <c r="K575" s="40" t="str">
        <f t="shared" si="8"/>
        <v/>
      </c>
    </row>
    <row r="576" spans="1:11" ht="14.25">
      <c r="A576" t="s">
        <v>4816</v>
      </c>
      <c r="B576" s="15">
        <v>678851</v>
      </c>
      <c r="C576" t="s">
        <v>2759</v>
      </c>
      <c r="D576" t="s">
        <v>2760</v>
      </c>
      <c r="E576" t="s">
        <v>322</v>
      </c>
      <c r="F576" s="15">
        <v>-100</v>
      </c>
      <c r="G576" t="s">
        <v>50</v>
      </c>
      <c r="H576" t="s">
        <v>63</v>
      </c>
      <c r="I576" t="s">
        <v>52</v>
      </c>
      <c r="J576">
        <f>VLOOKUP(B576,自助退!B:F,5,FALSE)</f>
        <v>100</v>
      </c>
      <c r="K576" s="40" t="str">
        <f t="shared" si="8"/>
        <v/>
      </c>
    </row>
    <row r="577" spans="1:11" ht="14.25">
      <c r="A577" t="s">
        <v>4817</v>
      </c>
      <c r="B577" s="15">
        <v>679094</v>
      </c>
      <c r="C577" t="s">
        <v>2762</v>
      </c>
      <c r="D577" t="s">
        <v>2763</v>
      </c>
      <c r="E577" t="s">
        <v>323</v>
      </c>
      <c r="F577" s="15">
        <v>-434</v>
      </c>
      <c r="G577" t="s">
        <v>50</v>
      </c>
      <c r="H577" t="s">
        <v>76</v>
      </c>
      <c r="I577" t="s">
        <v>52</v>
      </c>
      <c r="J577">
        <f>VLOOKUP(B577,自助退!B:F,5,FALSE)</f>
        <v>434</v>
      </c>
      <c r="K577" s="40" t="str">
        <f t="shared" si="8"/>
        <v/>
      </c>
    </row>
    <row r="578" spans="1:11" ht="14.25">
      <c r="A578" t="s">
        <v>4818</v>
      </c>
      <c r="B578" s="15">
        <v>679259</v>
      </c>
      <c r="C578" t="s">
        <v>2765</v>
      </c>
      <c r="D578" t="s">
        <v>2766</v>
      </c>
      <c r="E578" t="s">
        <v>324</v>
      </c>
      <c r="F578" s="15">
        <v>-417</v>
      </c>
      <c r="G578" t="s">
        <v>50</v>
      </c>
      <c r="H578" t="s">
        <v>74</v>
      </c>
      <c r="I578" t="s">
        <v>52</v>
      </c>
      <c r="J578">
        <f>VLOOKUP(B578,自助退!B:F,5,FALSE)</f>
        <v>417</v>
      </c>
      <c r="K578" s="40" t="str">
        <f t="shared" si="8"/>
        <v/>
      </c>
    </row>
    <row r="579" spans="1:11" ht="14.25">
      <c r="A579" t="s">
        <v>4819</v>
      </c>
      <c r="B579" s="15">
        <v>679689</v>
      </c>
      <c r="C579" t="s">
        <v>2768</v>
      </c>
      <c r="D579" t="s">
        <v>2769</v>
      </c>
      <c r="E579" t="s">
        <v>325</v>
      </c>
      <c r="F579" s="15">
        <v>-1829</v>
      </c>
      <c r="G579" t="s">
        <v>50</v>
      </c>
      <c r="H579" t="s">
        <v>73</v>
      </c>
      <c r="I579" t="s">
        <v>52</v>
      </c>
      <c r="J579">
        <f>VLOOKUP(B579,自助退!B:F,5,FALSE)</f>
        <v>1829</v>
      </c>
      <c r="K579" s="40" t="str">
        <f t="shared" ref="K579:K642" si="9">IF(J579=F579*-1,"",1)</f>
        <v/>
      </c>
    </row>
    <row r="580" spans="1:11" ht="14.25">
      <c r="A580" t="s">
        <v>4820</v>
      </c>
      <c r="B580" s="15">
        <v>679799</v>
      </c>
      <c r="C580" t="s">
        <v>2771</v>
      </c>
      <c r="D580" t="s">
        <v>2772</v>
      </c>
      <c r="E580" t="s">
        <v>326</v>
      </c>
      <c r="F580" s="15">
        <v>-288</v>
      </c>
      <c r="G580" t="s">
        <v>50</v>
      </c>
      <c r="H580" t="s">
        <v>64</v>
      </c>
      <c r="I580" t="s">
        <v>52</v>
      </c>
      <c r="J580">
        <f>VLOOKUP(B580,自助退!B:F,5,FALSE)</f>
        <v>288</v>
      </c>
      <c r="K580" s="40" t="str">
        <f t="shared" si="9"/>
        <v/>
      </c>
    </row>
    <row r="581" spans="1:11" ht="14.25">
      <c r="A581" t="s">
        <v>4821</v>
      </c>
      <c r="B581" s="15">
        <v>679993</v>
      </c>
      <c r="C581" t="s">
        <v>2774</v>
      </c>
      <c r="D581" t="s">
        <v>2775</v>
      </c>
      <c r="E581" t="s">
        <v>327</v>
      </c>
      <c r="F581" s="15">
        <v>-2000</v>
      </c>
      <c r="G581" t="s">
        <v>50</v>
      </c>
      <c r="H581" t="s">
        <v>77</v>
      </c>
      <c r="I581" t="s">
        <v>52</v>
      </c>
      <c r="J581">
        <f>VLOOKUP(B581,自助退!B:F,5,FALSE)</f>
        <v>2000</v>
      </c>
      <c r="K581" s="40" t="str">
        <f t="shared" si="9"/>
        <v/>
      </c>
    </row>
    <row r="582" spans="1:11" ht="14.25">
      <c r="A582" t="s">
        <v>4822</v>
      </c>
      <c r="B582" s="15">
        <v>680159</v>
      </c>
      <c r="C582" t="s">
        <v>2777</v>
      </c>
      <c r="D582" t="s">
        <v>2778</v>
      </c>
      <c r="E582" t="s">
        <v>329</v>
      </c>
      <c r="F582" s="15">
        <v>-1097</v>
      </c>
      <c r="G582" t="s">
        <v>50</v>
      </c>
      <c r="H582" t="s">
        <v>62</v>
      </c>
      <c r="I582" t="s">
        <v>52</v>
      </c>
      <c r="J582">
        <f>VLOOKUP(B582,自助退!B:F,5,FALSE)</f>
        <v>1097</v>
      </c>
      <c r="K582" s="40" t="str">
        <f t="shared" si="9"/>
        <v/>
      </c>
    </row>
    <row r="583" spans="1:11" ht="14.25">
      <c r="A583" t="s">
        <v>4823</v>
      </c>
      <c r="B583" s="15">
        <v>680331</v>
      </c>
      <c r="C583" t="s">
        <v>2780</v>
      </c>
      <c r="D583" t="s">
        <v>2781</v>
      </c>
      <c r="E583" t="s">
        <v>331</v>
      </c>
      <c r="F583" s="15">
        <v>-39</v>
      </c>
      <c r="G583" t="s">
        <v>50</v>
      </c>
      <c r="H583" t="s">
        <v>158</v>
      </c>
      <c r="I583" t="s">
        <v>52</v>
      </c>
      <c r="J583">
        <f>VLOOKUP(B583,自助退!B:F,5,FALSE)</f>
        <v>39</v>
      </c>
      <c r="K583" s="40" t="str">
        <f t="shared" si="9"/>
        <v/>
      </c>
    </row>
    <row r="584" spans="1:11" ht="14.25">
      <c r="A584" t="s">
        <v>4824</v>
      </c>
      <c r="B584" s="15">
        <v>680614</v>
      </c>
      <c r="C584" t="s">
        <v>2783</v>
      </c>
      <c r="D584" t="s">
        <v>2784</v>
      </c>
      <c r="E584" t="s">
        <v>332</v>
      </c>
      <c r="F584" s="15">
        <v>-517</v>
      </c>
      <c r="G584" t="s">
        <v>50</v>
      </c>
      <c r="H584" t="s">
        <v>72</v>
      </c>
      <c r="I584" t="s">
        <v>52</v>
      </c>
      <c r="J584">
        <f>VLOOKUP(B584,自助退!B:F,5,FALSE)</f>
        <v>517</v>
      </c>
      <c r="K584" s="40" t="str">
        <f t="shared" si="9"/>
        <v/>
      </c>
    </row>
    <row r="585" spans="1:11" ht="14.25">
      <c r="A585" t="s">
        <v>4825</v>
      </c>
      <c r="B585" s="15">
        <v>680694</v>
      </c>
      <c r="C585" t="s">
        <v>2786</v>
      </c>
      <c r="D585" t="s">
        <v>2787</v>
      </c>
      <c r="E585" t="s">
        <v>333</v>
      </c>
      <c r="F585" s="15">
        <v>-44</v>
      </c>
      <c r="G585" t="s">
        <v>50</v>
      </c>
      <c r="H585" t="s">
        <v>73</v>
      </c>
      <c r="I585" t="s">
        <v>52</v>
      </c>
      <c r="J585">
        <f>VLOOKUP(B585,自助退!B:F,5,FALSE)</f>
        <v>44</v>
      </c>
      <c r="K585" s="40" t="str">
        <f t="shared" si="9"/>
        <v/>
      </c>
    </row>
    <row r="586" spans="1:11" ht="14.25">
      <c r="A586" t="s">
        <v>4826</v>
      </c>
      <c r="B586" s="15">
        <v>681052</v>
      </c>
      <c r="C586" t="s">
        <v>2789</v>
      </c>
      <c r="D586" t="s">
        <v>2790</v>
      </c>
      <c r="E586" t="s">
        <v>334</v>
      </c>
      <c r="F586" s="15">
        <v>-3</v>
      </c>
      <c r="G586" t="s">
        <v>50</v>
      </c>
      <c r="H586" t="s">
        <v>54</v>
      </c>
      <c r="I586" t="s">
        <v>52</v>
      </c>
      <c r="J586">
        <f>VLOOKUP(B586,自助退!B:F,5,FALSE)</f>
        <v>3</v>
      </c>
      <c r="K586" s="40" t="str">
        <f t="shared" si="9"/>
        <v/>
      </c>
    </row>
    <row r="587" spans="1:11" ht="14.25">
      <c r="A587" t="s">
        <v>4827</v>
      </c>
      <c r="B587" s="15">
        <v>681267</v>
      </c>
      <c r="C587" t="s">
        <v>2792</v>
      </c>
      <c r="D587" t="s">
        <v>2793</v>
      </c>
      <c r="E587" t="s">
        <v>335</v>
      </c>
      <c r="F587" s="15">
        <v>-166</v>
      </c>
      <c r="G587" t="s">
        <v>50</v>
      </c>
      <c r="H587" t="s">
        <v>65</v>
      </c>
      <c r="I587" t="s">
        <v>52</v>
      </c>
      <c r="J587">
        <f>VLOOKUP(B587,自助退!B:F,5,FALSE)</f>
        <v>166</v>
      </c>
      <c r="K587" s="40" t="str">
        <f t="shared" si="9"/>
        <v/>
      </c>
    </row>
    <row r="588" spans="1:11" ht="14.25">
      <c r="A588" t="s">
        <v>4828</v>
      </c>
      <c r="B588" s="15">
        <v>681599</v>
      </c>
      <c r="C588" t="s">
        <v>2795</v>
      </c>
      <c r="D588" t="s">
        <v>2796</v>
      </c>
      <c r="E588" t="s">
        <v>336</v>
      </c>
      <c r="F588" s="15">
        <v>-600</v>
      </c>
      <c r="G588" t="s">
        <v>50</v>
      </c>
      <c r="H588" t="s">
        <v>60</v>
      </c>
      <c r="I588" t="s">
        <v>52</v>
      </c>
      <c r="J588">
        <f>VLOOKUP(B588,自助退!B:F,5,FALSE)</f>
        <v>600</v>
      </c>
      <c r="K588" s="40" t="str">
        <f t="shared" si="9"/>
        <v/>
      </c>
    </row>
    <row r="589" spans="1:11" ht="14.25">
      <c r="A589" t="s">
        <v>4829</v>
      </c>
      <c r="B589" s="15">
        <v>681874</v>
      </c>
      <c r="C589" t="s">
        <v>2798</v>
      </c>
      <c r="D589" t="s">
        <v>2799</v>
      </c>
      <c r="E589" t="s">
        <v>337</v>
      </c>
      <c r="F589" s="15">
        <v>-55</v>
      </c>
      <c r="G589" t="s">
        <v>50</v>
      </c>
      <c r="H589" t="s">
        <v>53</v>
      </c>
      <c r="I589" t="s">
        <v>52</v>
      </c>
      <c r="J589">
        <f>VLOOKUP(B589,自助退!B:F,5,FALSE)</f>
        <v>55</v>
      </c>
      <c r="K589" s="40" t="str">
        <f t="shared" si="9"/>
        <v/>
      </c>
    </row>
    <row r="590" spans="1:11" ht="14.25">
      <c r="A590" t="s">
        <v>4830</v>
      </c>
      <c r="B590" s="15">
        <v>681930</v>
      </c>
      <c r="C590" t="s">
        <v>2801</v>
      </c>
      <c r="D590" t="s">
        <v>2802</v>
      </c>
      <c r="E590" t="s">
        <v>330</v>
      </c>
      <c r="F590" s="15">
        <v>-194</v>
      </c>
      <c r="G590" t="s">
        <v>50</v>
      </c>
      <c r="H590" t="s">
        <v>76</v>
      </c>
      <c r="I590" t="s">
        <v>52</v>
      </c>
      <c r="J590">
        <f>VLOOKUP(B590,自助退!B:F,5,FALSE)</f>
        <v>194</v>
      </c>
      <c r="K590" s="40" t="str">
        <f t="shared" si="9"/>
        <v/>
      </c>
    </row>
    <row r="591" spans="1:11" ht="14.25">
      <c r="A591" t="s">
        <v>4831</v>
      </c>
      <c r="B591" s="15">
        <v>682009</v>
      </c>
      <c r="C591" t="s">
        <v>2804</v>
      </c>
      <c r="D591" t="s">
        <v>2805</v>
      </c>
      <c r="E591" t="s">
        <v>338</v>
      </c>
      <c r="F591" s="15">
        <v>-859</v>
      </c>
      <c r="G591" t="s">
        <v>50</v>
      </c>
      <c r="H591" t="s">
        <v>61</v>
      </c>
      <c r="I591" t="s">
        <v>52</v>
      </c>
      <c r="J591">
        <f>VLOOKUP(B591,自助退!B:F,5,FALSE)</f>
        <v>859</v>
      </c>
      <c r="K591" s="40" t="str">
        <f t="shared" si="9"/>
        <v/>
      </c>
    </row>
    <row r="592" spans="1:11" ht="14.25">
      <c r="A592" t="s">
        <v>4832</v>
      </c>
      <c r="B592" s="15">
        <v>682145</v>
      </c>
      <c r="C592" t="s">
        <v>2806</v>
      </c>
      <c r="D592" t="s">
        <v>2807</v>
      </c>
      <c r="E592" t="s">
        <v>339</v>
      </c>
      <c r="F592" s="15">
        <v>-92</v>
      </c>
      <c r="G592" t="s">
        <v>50</v>
      </c>
      <c r="H592" t="s">
        <v>84</v>
      </c>
      <c r="I592" t="s">
        <v>52</v>
      </c>
      <c r="J592">
        <f>VLOOKUP(B592,自助退!B:F,5,FALSE)</f>
        <v>92</v>
      </c>
      <c r="K592" s="40" t="str">
        <f t="shared" si="9"/>
        <v/>
      </c>
    </row>
    <row r="593" spans="1:11" ht="14.25">
      <c r="A593" t="s">
        <v>4833</v>
      </c>
      <c r="B593" s="15">
        <v>682178</v>
      </c>
      <c r="C593" t="s">
        <v>2809</v>
      </c>
      <c r="D593" t="s">
        <v>2810</v>
      </c>
      <c r="E593" t="s">
        <v>340</v>
      </c>
      <c r="F593" s="15">
        <v>-200</v>
      </c>
      <c r="G593" t="s">
        <v>50</v>
      </c>
      <c r="H593" t="s">
        <v>74</v>
      </c>
      <c r="I593" t="s">
        <v>52</v>
      </c>
      <c r="J593">
        <f>VLOOKUP(B593,自助退!B:F,5,FALSE)</f>
        <v>200</v>
      </c>
      <c r="K593" s="40" t="str">
        <f t="shared" si="9"/>
        <v/>
      </c>
    </row>
    <row r="594" spans="1:11" ht="14.25">
      <c r="A594" t="s">
        <v>4834</v>
      </c>
      <c r="B594" s="15">
        <v>682594</v>
      </c>
      <c r="C594" t="s">
        <v>2812</v>
      </c>
      <c r="D594" t="s">
        <v>2813</v>
      </c>
      <c r="E594" t="s">
        <v>328</v>
      </c>
      <c r="F594" s="15">
        <v>-1535</v>
      </c>
      <c r="G594" t="s">
        <v>50</v>
      </c>
      <c r="H594" t="s">
        <v>161</v>
      </c>
      <c r="I594" t="s">
        <v>52</v>
      </c>
      <c r="J594">
        <f>VLOOKUP(B594,自助退!B:F,5,FALSE)</f>
        <v>1535</v>
      </c>
      <c r="K594" s="40" t="str">
        <f t="shared" si="9"/>
        <v/>
      </c>
    </row>
    <row r="595" spans="1:11" ht="14.25">
      <c r="A595" t="s">
        <v>4835</v>
      </c>
      <c r="B595" s="15">
        <v>683341</v>
      </c>
      <c r="C595" t="s">
        <v>2815</v>
      </c>
      <c r="D595" t="s">
        <v>2816</v>
      </c>
      <c r="E595" t="s">
        <v>182</v>
      </c>
      <c r="F595" s="15">
        <v>-9751</v>
      </c>
      <c r="G595" t="s">
        <v>50</v>
      </c>
      <c r="H595" t="s">
        <v>227</v>
      </c>
      <c r="I595" t="s">
        <v>52</v>
      </c>
      <c r="J595">
        <f>VLOOKUP(B595,自助退!B:F,5,FALSE)</f>
        <v>9751</v>
      </c>
      <c r="K595" s="40" t="str">
        <f t="shared" si="9"/>
        <v/>
      </c>
    </row>
    <row r="596" spans="1:11" ht="14.25">
      <c r="A596" t="s">
        <v>4836</v>
      </c>
      <c r="B596" s="15">
        <v>684033</v>
      </c>
      <c r="C596" t="s">
        <v>2818</v>
      </c>
      <c r="D596" t="s">
        <v>2819</v>
      </c>
      <c r="E596" t="s">
        <v>341</v>
      </c>
      <c r="F596" s="15">
        <v>-300</v>
      </c>
      <c r="G596" t="s">
        <v>50</v>
      </c>
      <c r="H596" t="s">
        <v>187</v>
      </c>
      <c r="I596" t="s">
        <v>52</v>
      </c>
      <c r="J596">
        <f>VLOOKUP(B596,自助退!B:F,5,FALSE)</f>
        <v>300</v>
      </c>
      <c r="K596" s="40" t="str">
        <f t="shared" si="9"/>
        <v/>
      </c>
    </row>
    <row r="597" spans="1:11" ht="14.25">
      <c r="A597" t="s">
        <v>4837</v>
      </c>
      <c r="B597" s="15">
        <v>684878</v>
      </c>
      <c r="C597" t="s">
        <v>2821</v>
      </c>
      <c r="D597" t="s">
        <v>2822</v>
      </c>
      <c r="E597" t="s">
        <v>342</v>
      </c>
      <c r="F597" s="15">
        <v>-47</v>
      </c>
      <c r="G597" t="s">
        <v>50</v>
      </c>
      <c r="H597" t="s">
        <v>59</v>
      </c>
      <c r="I597" t="s">
        <v>52</v>
      </c>
      <c r="J597">
        <f>VLOOKUP(B597,自助退!B:F,5,FALSE)</f>
        <v>47</v>
      </c>
      <c r="K597" s="40" t="str">
        <f t="shared" si="9"/>
        <v/>
      </c>
    </row>
    <row r="598" spans="1:11" ht="14.25">
      <c r="A598" t="s">
        <v>4838</v>
      </c>
      <c r="B598" s="15">
        <v>686548</v>
      </c>
      <c r="C598" t="s">
        <v>2824</v>
      </c>
      <c r="D598" t="s">
        <v>2825</v>
      </c>
      <c r="E598" t="s">
        <v>343</v>
      </c>
      <c r="F598" s="15">
        <v>-332</v>
      </c>
      <c r="G598" t="s">
        <v>50</v>
      </c>
      <c r="H598" t="s">
        <v>224</v>
      </c>
      <c r="I598" t="s">
        <v>52</v>
      </c>
      <c r="J598">
        <f>VLOOKUP(B598,自助退!B:F,5,FALSE)</f>
        <v>332</v>
      </c>
      <c r="K598" s="40" t="str">
        <f t="shared" si="9"/>
        <v/>
      </c>
    </row>
    <row r="599" spans="1:11" ht="14.25">
      <c r="A599" t="s">
        <v>4839</v>
      </c>
      <c r="B599" s="15">
        <v>687849</v>
      </c>
      <c r="C599" t="s">
        <v>2827</v>
      </c>
      <c r="D599" t="s">
        <v>2828</v>
      </c>
      <c r="E599" t="s">
        <v>344</v>
      </c>
      <c r="F599" s="15">
        <v>-359</v>
      </c>
      <c r="G599" t="s">
        <v>50</v>
      </c>
      <c r="H599" t="s">
        <v>61</v>
      </c>
      <c r="I599" t="s">
        <v>52</v>
      </c>
      <c r="J599">
        <f>VLOOKUP(B599,自助退!B:F,5,FALSE)</f>
        <v>359</v>
      </c>
      <c r="K599" s="40" t="str">
        <f t="shared" si="9"/>
        <v/>
      </c>
    </row>
    <row r="600" spans="1:11" ht="14.25">
      <c r="A600" t="s">
        <v>4840</v>
      </c>
      <c r="B600" s="15">
        <v>688451</v>
      </c>
      <c r="C600" t="s">
        <v>2830</v>
      </c>
      <c r="D600" t="s">
        <v>2831</v>
      </c>
      <c r="E600" t="s">
        <v>345</v>
      </c>
      <c r="F600" s="15">
        <v>-50</v>
      </c>
      <c r="G600" t="s">
        <v>50</v>
      </c>
      <c r="H600" t="s">
        <v>70</v>
      </c>
      <c r="I600" t="s">
        <v>52</v>
      </c>
      <c r="J600">
        <f>VLOOKUP(B600,自助退!B:F,5,FALSE)</f>
        <v>50</v>
      </c>
      <c r="K600" s="40" t="str">
        <f t="shared" si="9"/>
        <v/>
      </c>
    </row>
    <row r="601" spans="1:11" ht="14.25">
      <c r="A601" t="s">
        <v>4841</v>
      </c>
      <c r="B601" s="15">
        <v>688455</v>
      </c>
      <c r="C601" t="s">
        <v>2833</v>
      </c>
      <c r="D601" t="s">
        <v>2834</v>
      </c>
      <c r="E601" t="s">
        <v>346</v>
      </c>
      <c r="F601" s="15">
        <v>-1000</v>
      </c>
      <c r="G601" t="s">
        <v>50</v>
      </c>
      <c r="H601" t="s">
        <v>57</v>
      </c>
      <c r="I601" t="s">
        <v>52</v>
      </c>
      <c r="J601">
        <f>VLOOKUP(B601,自助退!B:F,5,FALSE)</f>
        <v>1000</v>
      </c>
      <c r="K601" s="40" t="str">
        <f t="shared" si="9"/>
        <v/>
      </c>
    </row>
    <row r="602" spans="1:11" ht="14.25">
      <c r="A602" t="s">
        <v>4842</v>
      </c>
      <c r="B602" s="15">
        <v>688948</v>
      </c>
      <c r="C602" t="s">
        <v>2836</v>
      </c>
      <c r="D602" t="s">
        <v>2837</v>
      </c>
      <c r="E602" t="s">
        <v>347</v>
      </c>
      <c r="F602" s="15">
        <v>-506</v>
      </c>
      <c r="G602" t="s">
        <v>50</v>
      </c>
      <c r="H602" t="s">
        <v>187</v>
      </c>
      <c r="I602" t="s">
        <v>52</v>
      </c>
      <c r="J602">
        <f>VLOOKUP(B602,自助退!B:F,5,FALSE)</f>
        <v>506</v>
      </c>
      <c r="K602" s="40" t="str">
        <f t="shared" si="9"/>
        <v/>
      </c>
    </row>
    <row r="603" spans="1:11" ht="14.25">
      <c r="A603" t="s">
        <v>4843</v>
      </c>
      <c r="B603" s="15">
        <v>689282</v>
      </c>
      <c r="C603" t="s">
        <v>2839</v>
      </c>
      <c r="D603" t="s">
        <v>2840</v>
      </c>
      <c r="E603" t="s">
        <v>348</v>
      </c>
      <c r="F603" s="15">
        <v>-89</v>
      </c>
      <c r="G603" t="s">
        <v>50</v>
      </c>
      <c r="H603" t="s">
        <v>73</v>
      </c>
      <c r="I603" t="s">
        <v>52</v>
      </c>
      <c r="J603">
        <f>VLOOKUP(B603,自助退!B:F,5,FALSE)</f>
        <v>89</v>
      </c>
      <c r="K603" s="40" t="str">
        <f t="shared" si="9"/>
        <v/>
      </c>
    </row>
    <row r="604" spans="1:11" ht="14.25">
      <c r="A604" t="s">
        <v>4844</v>
      </c>
      <c r="B604" s="15">
        <v>690060</v>
      </c>
      <c r="C604" t="s">
        <v>2842</v>
      </c>
      <c r="D604" t="s">
        <v>2843</v>
      </c>
      <c r="E604" t="s">
        <v>349</v>
      </c>
      <c r="F604" s="15">
        <v>-1755</v>
      </c>
      <c r="G604" t="s">
        <v>50</v>
      </c>
      <c r="H604" t="s">
        <v>64</v>
      </c>
      <c r="I604" t="s">
        <v>52</v>
      </c>
      <c r="J604">
        <f>VLOOKUP(B604,自助退!B:F,5,FALSE)</f>
        <v>1755</v>
      </c>
      <c r="K604" s="40" t="str">
        <f t="shared" si="9"/>
        <v/>
      </c>
    </row>
    <row r="605" spans="1:11" ht="14.25">
      <c r="A605" t="s">
        <v>4845</v>
      </c>
      <c r="B605" s="15">
        <v>690476</v>
      </c>
      <c r="C605" t="s">
        <v>2845</v>
      </c>
      <c r="D605" t="s">
        <v>2846</v>
      </c>
      <c r="E605" t="s">
        <v>350</v>
      </c>
      <c r="F605" s="15">
        <v>-300</v>
      </c>
      <c r="G605" t="s">
        <v>50</v>
      </c>
      <c r="H605" t="s">
        <v>187</v>
      </c>
      <c r="I605" t="s">
        <v>52</v>
      </c>
      <c r="J605">
        <f>VLOOKUP(B605,自助退!B:F,5,FALSE)</f>
        <v>300</v>
      </c>
      <c r="K605" s="40" t="str">
        <f t="shared" si="9"/>
        <v/>
      </c>
    </row>
    <row r="606" spans="1:11" ht="14.25">
      <c r="A606" t="s">
        <v>4846</v>
      </c>
      <c r="B606" s="15">
        <v>691232</v>
      </c>
      <c r="C606" t="s">
        <v>2848</v>
      </c>
      <c r="D606" t="s">
        <v>2849</v>
      </c>
      <c r="E606" t="s">
        <v>258</v>
      </c>
      <c r="F606" s="15">
        <v>-370</v>
      </c>
      <c r="G606" t="s">
        <v>50</v>
      </c>
      <c r="H606" t="s">
        <v>76</v>
      </c>
      <c r="I606" t="s">
        <v>52</v>
      </c>
      <c r="J606">
        <f>VLOOKUP(B606,自助退!B:F,5,FALSE)</f>
        <v>370</v>
      </c>
      <c r="K606" s="40" t="str">
        <f t="shared" si="9"/>
        <v/>
      </c>
    </row>
    <row r="607" spans="1:11" ht="14.25">
      <c r="A607" t="s">
        <v>4847</v>
      </c>
      <c r="B607" s="15">
        <v>691279</v>
      </c>
      <c r="C607" t="s">
        <v>2851</v>
      </c>
      <c r="D607" t="s">
        <v>2852</v>
      </c>
      <c r="E607" t="s">
        <v>351</v>
      </c>
      <c r="F607" s="15">
        <v>-4000</v>
      </c>
      <c r="G607" t="s">
        <v>50</v>
      </c>
      <c r="H607" t="s">
        <v>73</v>
      </c>
      <c r="I607" t="s">
        <v>52</v>
      </c>
      <c r="J607">
        <f>VLOOKUP(B607,自助退!B:F,5,FALSE)</f>
        <v>4000</v>
      </c>
      <c r="K607" s="40" t="str">
        <f t="shared" si="9"/>
        <v/>
      </c>
    </row>
    <row r="608" spans="1:11" ht="14.25">
      <c r="A608" t="s">
        <v>4848</v>
      </c>
      <c r="B608" s="15">
        <v>691346</v>
      </c>
      <c r="C608" t="s">
        <v>2854</v>
      </c>
      <c r="D608" t="s">
        <v>2855</v>
      </c>
      <c r="E608" t="s">
        <v>352</v>
      </c>
      <c r="F608" s="15">
        <v>-996</v>
      </c>
      <c r="G608" t="s">
        <v>50</v>
      </c>
      <c r="H608" t="s">
        <v>60</v>
      </c>
      <c r="I608" t="s">
        <v>52</v>
      </c>
      <c r="J608">
        <f>VLOOKUP(B608,自助退!B:F,5,FALSE)</f>
        <v>996</v>
      </c>
      <c r="K608" s="40" t="str">
        <f t="shared" si="9"/>
        <v/>
      </c>
    </row>
    <row r="609" spans="1:11" ht="14.25">
      <c r="A609" t="s">
        <v>4849</v>
      </c>
      <c r="B609" s="15">
        <v>691693</v>
      </c>
      <c r="C609" t="s">
        <v>2857</v>
      </c>
      <c r="D609" t="s">
        <v>2858</v>
      </c>
      <c r="E609" t="s">
        <v>190</v>
      </c>
      <c r="F609" s="15">
        <v>-465</v>
      </c>
      <c r="G609" t="s">
        <v>50</v>
      </c>
      <c r="H609" t="s">
        <v>65</v>
      </c>
      <c r="I609" t="s">
        <v>52</v>
      </c>
      <c r="J609">
        <f>VLOOKUP(B609,自助退!B:F,5,FALSE)</f>
        <v>465</v>
      </c>
      <c r="K609" s="40" t="str">
        <f t="shared" si="9"/>
        <v/>
      </c>
    </row>
    <row r="610" spans="1:11" ht="14.25">
      <c r="A610" t="s">
        <v>4850</v>
      </c>
      <c r="B610" s="15">
        <v>691899</v>
      </c>
      <c r="C610" t="s">
        <v>2860</v>
      </c>
      <c r="D610" t="s">
        <v>2861</v>
      </c>
      <c r="E610" t="s">
        <v>353</v>
      </c>
      <c r="F610" s="15">
        <v>-150</v>
      </c>
      <c r="G610" t="s">
        <v>50</v>
      </c>
      <c r="H610" t="s">
        <v>65</v>
      </c>
      <c r="I610" t="s">
        <v>52</v>
      </c>
      <c r="J610">
        <f>VLOOKUP(B610,自助退!B:F,5,FALSE)</f>
        <v>150</v>
      </c>
      <c r="K610" s="40" t="str">
        <f t="shared" si="9"/>
        <v/>
      </c>
    </row>
    <row r="611" spans="1:11" ht="14.25">
      <c r="A611" t="s">
        <v>4851</v>
      </c>
      <c r="B611" s="15">
        <v>692943</v>
      </c>
      <c r="C611" t="s">
        <v>2863</v>
      </c>
      <c r="D611" t="s">
        <v>2864</v>
      </c>
      <c r="E611" t="s">
        <v>354</v>
      </c>
      <c r="F611" s="15">
        <v>-1250</v>
      </c>
      <c r="G611" t="s">
        <v>50</v>
      </c>
      <c r="H611" t="s">
        <v>77</v>
      </c>
      <c r="I611" t="s">
        <v>52</v>
      </c>
      <c r="J611">
        <f>VLOOKUP(B611,自助退!B:F,5,FALSE)</f>
        <v>1250</v>
      </c>
      <c r="K611" s="40" t="str">
        <f t="shared" si="9"/>
        <v/>
      </c>
    </row>
    <row r="612" spans="1:11" ht="14.25">
      <c r="A612" t="s">
        <v>4852</v>
      </c>
      <c r="B612" s="15">
        <v>693493</v>
      </c>
      <c r="C612" t="s">
        <v>2866</v>
      </c>
      <c r="D612" t="s">
        <v>2867</v>
      </c>
      <c r="E612" t="s">
        <v>355</v>
      </c>
      <c r="F612" s="15">
        <v>-2126</v>
      </c>
      <c r="G612" t="s">
        <v>50</v>
      </c>
      <c r="H612" t="s">
        <v>68</v>
      </c>
      <c r="I612" t="s">
        <v>52</v>
      </c>
      <c r="J612">
        <f>VLOOKUP(B612,自助退!B:F,5,FALSE)</f>
        <v>2126</v>
      </c>
      <c r="K612" s="40" t="str">
        <f t="shared" si="9"/>
        <v/>
      </c>
    </row>
    <row r="613" spans="1:11" ht="14.25">
      <c r="A613" t="s">
        <v>4853</v>
      </c>
      <c r="B613" s="15">
        <v>693810</v>
      </c>
      <c r="C613" t="s">
        <v>2869</v>
      </c>
      <c r="D613" t="s">
        <v>2870</v>
      </c>
      <c r="E613" t="s">
        <v>356</v>
      </c>
      <c r="F613" s="15">
        <v>-2966</v>
      </c>
      <c r="G613" t="s">
        <v>50</v>
      </c>
      <c r="H613" t="s">
        <v>62</v>
      </c>
      <c r="I613" t="s">
        <v>52</v>
      </c>
      <c r="J613">
        <f>VLOOKUP(B613,自助退!B:F,5,FALSE)</f>
        <v>2966</v>
      </c>
      <c r="K613" s="40" t="str">
        <f t="shared" si="9"/>
        <v/>
      </c>
    </row>
    <row r="614" spans="1:11" ht="14.25">
      <c r="A614" t="s">
        <v>4854</v>
      </c>
      <c r="B614" s="15">
        <v>694585</v>
      </c>
      <c r="C614" t="s">
        <v>2872</v>
      </c>
      <c r="D614" t="s">
        <v>2873</v>
      </c>
      <c r="E614" t="s">
        <v>358</v>
      </c>
      <c r="F614" s="15">
        <v>-1200</v>
      </c>
      <c r="G614" t="s">
        <v>50</v>
      </c>
      <c r="H614" t="s">
        <v>66</v>
      </c>
      <c r="I614" t="s">
        <v>52</v>
      </c>
      <c r="J614">
        <f>VLOOKUP(B614,自助退!B:F,5,FALSE)</f>
        <v>1200</v>
      </c>
      <c r="K614" s="40" t="str">
        <f t="shared" si="9"/>
        <v/>
      </c>
    </row>
    <row r="615" spans="1:11" ht="14.25">
      <c r="A615" t="s">
        <v>4855</v>
      </c>
      <c r="B615" s="15">
        <v>694979</v>
      </c>
      <c r="C615" t="s">
        <v>2875</v>
      </c>
      <c r="D615" t="s">
        <v>2876</v>
      </c>
      <c r="E615" t="s">
        <v>359</v>
      </c>
      <c r="F615" s="15">
        <v>-80</v>
      </c>
      <c r="G615" t="s">
        <v>50</v>
      </c>
      <c r="H615" t="s">
        <v>76</v>
      </c>
      <c r="I615" t="s">
        <v>52</v>
      </c>
      <c r="J615">
        <f>VLOOKUP(B615,自助退!B:F,5,FALSE)</f>
        <v>80</v>
      </c>
      <c r="K615" s="40" t="str">
        <f t="shared" si="9"/>
        <v/>
      </c>
    </row>
    <row r="616" spans="1:11" ht="14.25">
      <c r="A616" t="s">
        <v>4856</v>
      </c>
      <c r="B616" s="15">
        <v>695061</v>
      </c>
      <c r="C616" t="s">
        <v>2878</v>
      </c>
      <c r="D616" t="s">
        <v>2879</v>
      </c>
      <c r="E616" t="s">
        <v>360</v>
      </c>
      <c r="F616" s="15">
        <v>-231</v>
      </c>
      <c r="G616" t="s">
        <v>50</v>
      </c>
      <c r="H616" t="s">
        <v>75</v>
      </c>
      <c r="I616" t="s">
        <v>52</v>
      </c>
      <c r="J616">
        <f>VLOOKUP(B616,自助退!B:F,5,FALSE)</f>
        <v>231</v>
      </c>
      <c r="K616" s="40" t="str">
        <f t="shared" si="9"/>
        <v/>
      </c>
    </row>
    <row r="617" spans="1:11" ht="14.25">
      <c r="A617" t="s">
        <v>4857</v>
      </c>
      <c r="B617" s="15">
        <v>695631</v>
      </c>
      <c r="C617" t="s">
        <v>2881</v>
      </c>
      <c r="D617" t="s">
        <v>2882</v>
      </c>
      <c r="E617" t="s">
        <v>361</v>
      </c>
      <c r="F617" s="15">
        <v>-9</v>
      </c>
      <c r="G617" t="s">
        <v>50</v>
      </c>
      <c r="H617" t="s">
        <v>69</v>
      </c>
      <c r="I617" t="s">
        <v>52</v>
      </c>
      <c r="J617">
        <f>VLOOKUP(B617,自助退!B:F,5,FALSE)</f>
        <v>9</v>
      </c>
      <c r="K617" s="40" t="str">
        <f t="shared" si="9"/>
        <v/>
      </c>
    </row>
    <row r="618" spans="1:11" ht="14.25">
      <c r="A618" t="s">
        <v>4858</v>
      </c>
      <c r="B618" s="15">
        <v>695709</v>
      </c>
      <c r="C618" t="s">
        <v>2884</v>
      </c>
      <c r="D618" t="s">
        <v>2885</v>
      </c>
      <c r="E618" t="s">
        <v>362</v>
      </c>
      <c r="F618" s="15">
        <v>-589</v>
      </c>
      <c r="G618" t="s">
        <v>50</v>
      </c>
      <c r="H618" t="s">
        <v>57</v>
      </c>
      <c r="I618" t="s">
        <v>52</v>
      </c>
      <c r="J618">
        <f>VLOOKUP(B618,自助退!B:F,5,FALSE)</f>
        <v>589</v>
      </c>
      <c r="K618" s="40" t="str">
        <f t="shared" si="9"/>
        <v/>
      </c>
    </row>
    <row r="619" spans="1:11" ht="14.25">
      <c r="A619" t="s">
        <v>4859</v>
      </c>
      <c r="B619" s="15">
        <v>695923</v>
      </c>
      <c r="C619" t="s">
        <v>2887</v>
      </c>
      <c r="D619" t="s">
        <v>2888</v>
      </c>
      <c r="E619" t="s">
        <v>257</v>
      </c>
      <c r="F619" s="15">
        <v>-700</v>
      </c>
      <c r="G619" t="s">
        <v>50</v>
      </c>
      <c r="H619" t="s">
        <v>72</v>
      </c>
      <c r="I619" t="s">
        <v>52</v>
      </c>
      <c r="J619">
        <f>VLOOKUP(B619,自助退!B:F,5,FALSE)</f>
        <v>700</v>
      </c>
      <c r="K619" s="40" t="str">
        <f t="shared" si="9"/>
        <v/>
      </c>
    </row>
    <row r="620" spans="1:11" ht="14.25">
      <c r="A620" t="s">
        <v>4860</v>
      </c>
      <c r="B620" s="15">
        <v>696006</v>
      </c>
      <c r="C620" t="s">
        <v>2890</v>
      </c>
      <c r="D620" t="s">
        <v>2891</v>
      </c>
      <c r="E620" t="s">
        <v>363</v>
      </c>
      <c r="F620" s="15">
        <v>-74</v>
      </c>
      <c r="G620" t="s">
        <v>50</v>
      </c>
      <c r="H620" t="s">
        <v>74</v>
      </c>
      <c r="I620" t="s">
        <v>52</v>
      </c>
      <c r="J620">
        <f>VLOOKUP(B620,自助退!B:F,5,FALSE)</f>
        <v>74</v>
      </c>
      <c r="K620" s="40" t="str">
        <f t="shared" si="9"/>
        <v/>
      </c>
    </row>
    <row r="621" spans="1:11" ht="14.25">
      <c r="A621" t="s">
        <v>4861</v>
      </c>
      <c r="B621" s="15">
        <v>696044</v>
      </c>
      <c r="C621" t="s">
        <v>2893</v>
      </c>
      <c r="D621" t="s">
        <v>2891</v>
      </c>
      <c r="E621" t="s">
        <v>363</v>
      </c>
      <c r="F621" s="15">
        <v>-15</v>
      </c>
      <c r="G621" t="s">
        <v>50</v>
      </c>
      <c r="H621" t="s">
        <v>74</v>
      </c>
      <c r="I621" t="s">
        <v>52</v>
      </c>
      <c r="J621">
        <f>VLOOKUP(B621,自助退!B:F,5,FALSE)</f>
        <v>15</v>
      </c>
      <c r="K621" s="40" t="str">
        <f t="shared" si="9"/>
        <v/>
      </c>
    </row>
    <row r="622" spans="1:11" ht="14.25">
      <c r="A622" t="s">
        <v>4862</v>
      </c>
      <c r="B622" s="15">
        <v>696064</v>
      </c>
      <c r="C622" t="s">
        <v>2894</v>
      </c>
      <c r="D622" t="s">
        <v>2895</v>
      </c>
      <c r="E622" t="s">
        <v>364</v>
      </c>
      <c r="F622" s="15">
        <v>-49</v>
      </c>
      <c r="G622" t="s">
        <v>50</v>
      </c>
      <c r="H622" t="s">
        <v>74</v>
      </c>
      <c r="I622" t="s">
        <v>52</v>
      </c>
      <c r="J622">
        <f>VLOOKUP(B622,自助退!B:F,5,FALSE)</f>
        <v>49</v>
      </c>
      <c r="K622" s="40" t="str">
        <f t="shared" si="9"/>
        <v/>
      </c>
    </row>
    <row r="623" spans="1:11" ht="14.25">
      <c r="A623" t="s">
        <v>4863</v>
      </c>
      <c r="B623" s="15">
        <v>696112</v>
      </c>
      <c r="C623" t="s">
        <v>2896</v>
      </c>
      <c r="D623" t="s">
        <v>2897</v>
      </c>
      <c r="E623" t="s">
        <v>365</v>
      </c>
      <c r="F623" s="15">
        <v>-200</v>
      </c>
      <c r="G623" t="s">
        <v>50</v>
      </c>
      <c r="H623" t="s">
        <v>71</v>
      </c>
      <c r="I623" t="s">
        <v>52</v>
      </c>
      <c r="J623">
        <f>VLOOKUP(B623,自助退!B:F,5,FALSE)</f>
        <v>200</v>
      </c>
      <c r="K623" s="40" t="str">
        <f t="shared" si="9"/>
        <v/>
      </c>
    </row>
    <row r="624" spans="1:11" ht="14.25">
      <c r="A624" t="s">
        <v>4864</v>
      </c>
      <c r="B624" s="15">
        <v>696221</v>
      </c>
      <c r="C624" t="s">
        <v>2899</v>
      </c>
      <c r="D624" t="s">
        <v>2900</v>
      </c>
      <c r="E624" t="s">
        <v>366</v>
      </c>
      <c r="F624" s="15">
        <v>-73</v>
      </c>
      <c r="G624" t="s">
        <v>50</v>
      </c>
      <c r="H624" t="s">
        <v>65</v>
      </c>
      <c r="I624" t="s">
        <v>52</v>
      </c>
      <c r="J624">
        <f>VLOOKUP(B624,自助退!B:F,5,FALSE)</f>
        <v>73</v>
      </c>
      <c r="K624" s="40" t="str">
        <f t="shared" si="9"/>
        <v/>
      </c>
    </row>
    <row r="625" spans="1:11" ht="14.25">
      <c r="A625" t="s">
        <v>4865</v>
      </c>
      <c r="B625" s="15">
        <v>696247</v>
      </c>
      <c r="C625" t="s">
        <v>2902</v>
      </c>
      <c r="D625" t="s">
        <v>2903</v>
      </c>
      <c r="E625" t="s">
        <v>367</v>
      </c>
      <c r="F625" s="15">
        <v>-240</v>
      </c>
      <c r="G625" t="s">
        <v>50</v>
      </c>
      <c r="H625" t="s">
        <v>84</v>
      </c>
      <c r="I625" t="s">
        <v>52</v>
      </c>
      <c r="J625">
        <f>VLOOKUP(B625,自助退!B:F,5,FALSE)</f>
        <v>240</v>
      </c>
      <c r="K625" s="40" t="str">
        <f t="shared" si="9"/>
        <v/>
      </c>
    </row>
    <row r="626" spans="1:11" ht="14.25">
      <c r="A626" t="s">
        <v>4866</v>
      </c>
      <c r="B626" s="15">
        <v>696254</v>
      </c>
      <c r="C626" t="s">
        <v>2905</v>
      </c>
      <c r="D626" t="s">
        <v>2906</v>
      </c>
      <c r="E626" t="s">
        <v>368</v>
      </c>
      <c r="F626" s="15">
        <v>-75</v>
      </c>
      <c r="G626" t="s">
        <v>50</v>
      </c>
      <c r="H626" t="s">
        <v>226</v>
      </c>
      <c r="I626" t="s">
        <v>52</v>
      </c>
      <c r="J626">
        <f>VLOOKUP(B626,自助退!B:F,5,FALSE)</f>
        <v>75</v>
      </c>
      <c r="K626" s="40" t="str">
        <f t="shared" si="9"/>
        <v/>
      </c>
    </row>
    <row r="627" spans="1:11" ht="14.25">
      <c r="A627" t="s">
        <v>4867</v>
      </c>
      <c r="B627" s="15">
        <v>696377</v>
      </c>
      <c r="C627" t="s">
        <v>2908</v>
      </c>
      <c r="D627" t="s">
        <v>2909</v>
      </c>
      <c r="E627" t="s">
        <v>369</v>
      </c>
      <c r="F627" s="15">
        <v>-2000</v>
      </c>
      <c r="G627" t="s">
        <v>50</v>
      </c>
      <c r="H627" t="s">
        <v>82</v>
      </c>
      <c r="I627" t="s">
        <v>52</v>
      </c>
      <c r="J627">
        <f>VLOOKUP(B627,自助退!B:F,5,FALSE)</f>
        <v>2000</v>
      </c>
      <c r="K627" s="40" t="str">
        <f t="shared" si="9"/>
        <v/>
      </c>
    </row>
    <row r="628" spans="1:11" ht="14.25">
      <c r="A628" t="s">
        <v>4868</v>
      </c>
      <c r="B628" s="15">
        <v>696533</v>
      </c>
      <c r="C628" t="s">
        <v>2911</v>
      </c>
      <c r="D628" t="s">
        <v>2912</v>
      </c>
      <c r="E628" t="s">
        <v>370</v>
      </c>
      <c r="F628" s="15">
        <v>-240</v>
      </c>
      <c r="G628" t="s">
        <v>50</v>
      </c>
      <c r="H628" t="s">
        <v>84</v>
      </c>
      <c r="I628" t="s">
        <v>52</v>
      </c>
      <c r="J628">
        <f>VLOOKUP(B628,自助退!B:F,5,FALSE)</f>
        <v>240</v>
      </c>
      <c r="K628" s="40" t="str">
        <f t="shared" si="9"/>
        <v/>
      </c>
    </row>
    <row r="629" spans="1:11" ht="14.25">
      <c r="A629" t="s">
        <v>4869</v>
      </c>
      <c r="B629" s="15">
        <v>696542</v>
      </c>
      <c r="C629" t="s">
        <v>2914</v>
      </c>
      <c r="D629" t="s">
        <v>2915</v>
      </c>
      <c r="E629" t="s">
        <v>371</v>
      </c>
      <c r="F629" s="15">
        <v>-8500</v>
      </c>
      <c r="G629" t="s">
        <v>50</v>
      </c>
      <c r="H629" t="s">
        <v>65</v>
      </c>
      <c r="I629" t="s">
        <v>52</v>
      </c>
      <c r="J629">
        <f>VLOOKUP(B629,自助退!B:F,5,FALSE)</f>
        <v>8500</v>
      </c>
      <c r="K629" s="40" t="str">
        <f t="shared" si="9"/>
        <v/>
      </c>
    </row>
    <row r="630" spans="1:11" ht="14.25">
      <c r="A630" t="s">
        <v>4870</v>
      </c>
      <c r="B630" s="15">
        <v>696582</v>
      </c>
      <c r="C630" t="s">
        <v>2917</v>
      </c>
      <c r="D630" t="s">
        <v>2918</v>
      </c>
      <c r="E630" t="s">
        <v>372</v>
      </c>
      <c r="F630" s="15">
        <v>-700</v>
      </c>
      <c r="G630" t="s">
        <v>50</v>
      </c>
      <c r="H630" t="s">
        <v>72</v>
      </c>
      <c r="I630" t="s">
        <v>52</v>
      </c>
      <c r="J630">
        <f>VLOOKUP(B630,自助退!B:F,5,FALSE)</f>
        <v>700</v>
      </c>
      <c r="K630" s="40" t="str">
        <f t="shared" si="9"/>
        <v/>
      </c>
    </row>
    <row r="631" spans="1:11" ht="14.25">
      <c r="A631" t="s">
        <v>4871</v>
      </c>
      <c r="B631" s="15">
        <v>696592</v>
      </c>
      <c r="C631" t="s">
        <v>2920</v>
      </c>
      <c r="D631" t="s">
        <v>2918</v>
      </c>
      <c r="E631" t="s">
        <v>372</v>
      </c>
      <c r="F631" s="15">
        <v>-83</v>
      </c>
      <c r="G631" t="s">
        <v>50</v>
      </c>
      <c r="H631" t="s">
        <v>72</v>
      </c>
      <c r="I631" t="s">
        <v>52</v>
      </c>
      <c r="J631">
        <f>VLOOKUP(B631,自助退!B:F,5,FALSE)</f>
        <v>83</v>
      </c>
      <c r="K631" s="40" t="str">
        <f t="shared" si="9"/>
        <v/>
      </c>
    </row>
    <row r="632" spans="1:11" ht="14.25">
      <c r="A632" t="s">
        <v>4872</v>
      </c>
      <c r="B632" s="15">
        <v>696636</v>
      </c>
      <c r="C632" t="s">
        <v>2922</v>
      </c>
      <c r="D632" t="s">
        <v>2923</v>
      </c>
      <c r="E632" t="s">
        <v>373</v>
      </c>
      <c r="F632" s="15">
        <v>-135</v>
      </c>
      <c r="G632" t="s">
        <v>50</v>
      </c>
      <c r="H632" t="s">
        <v>67</v>
      </c>
      <c r="I632" t="s">
        <v>52</v>
      </c>
      <c r="J632">
        <f>VLOOKUP(B632,自助退!B:F,5,FALSE)</f>
        <v>135</v>
      </c>
      <c r="K632" s="40" t="str">
        <f t="shared" si="9"/>
        <v/>
      </c>
    </row>
    <row r="633" spans="1:11" ht="14.25">
      <c r="A633" t="s">
        <v>4873</v>
      </c>
      <c r="B633" s="15">
        <v>696820</v>
      </c>
      <c r="C633" t="s">
        <v>2925</v>
      </c>
      <c r="D633" t="s">
        <v>2926</v>
      </c>
      <c r="E633" t="s">
        <v>374</v>
      </c>
      <c r="F633" s="15">
        <v>-97</v>
      </c>
      <c r="G633" t="s">
        <v>50</v>
      </c>
      <c r="H633" t="s">
        <v>63</v>
      </c>
      <c r="I633" t="s">
        <v>52</v>
      </c>
      <c r="J633">
        <f>VLOOKUP(B633,自助退!B:F,5,FALSE)</f>
        <v>97</v>
      </c>
      <c r="K633" s="40" t="str">
        <f t="shared" si="9"/>
        <v/>
      </c>
    </row>
    <row r="634" spans="1:11" ht="14.25">
      <c r="A634" t="s">
        <v>4874</v>
      </c>
      <c r="B634" s="15">
        <v>696884</v>
      </c>
      <c r="D634" t="s">
        <v>2929</v>
      </c>
      <c r="E634" t="s">
        <v>375</v>
      </c>
      <c r="F634" s="15">
        <v>-1500</v>
      </c>
      <c r="G634" t="s">
        <v>50</v>
      </c>
      <c r="H634" t="s">
        <v>70</v>
      </c>
      <c r="I634" t="s">
        <v>85</v>
      </c>
      <c r="J634">
        <f>VLOOKUP(B634,自助退!B:F,5,FALSE)</f>
        <v>1500</v>
      </c>
      <c r="K634" s="40" t="str">
        <f t="shared" si="9"/>
        <v/>
      </c>
    </row>
    <row r="635" spans="1:11" ht="14.25">
      <c r="A635" t="s">
        <v>4875</v>
      </c>
      <c r="B635" s="15">
        <v>697610</v>
      </c>
      <c r="C635" t="s">
        <v>2931</v>
      </c>
      <c r="D635" t="s">
        <v>2932</v>
      </c>
      <c r="E635" t="s">
        <v>376</v>
      </c>
      <c r="F635" s="15">
        <v>-10</v>
      </c>
      <c r="G635" t="s">
        <v>50</v>
      </c>
      <c r="H635" t="s">
        <v>69</v>
      </c>
      <c r="I635" t="s">
        <v>52</v>
      </c>
      <c r="J635">
        <f>VLOOKUP(B635,自助退!B:F,5,FALSE)</f>
        <v>10</v>
      </c>
      <c r="K635" s="40" t="str">
        <f t="shared" si="9"/>
        <v/>
      </c>
    </row>
    <row r="636" spans="1:11" ht="14.25">
      <c r="A636" t="s">
        <v>4876</v>
      </c>
      <c r="B636" s="15">
        <v>698373</v>
      </c>
      <c r="C636" t="s">
        <v>2934</v>
      </c>
      <c r="D636" t="s">
        <v>2935</v>
      </c>
      <c r="E636" t="s">
        <v>377</v>
      </c>
      <c r="F636" s="15">
        <v>-360</v>
      </c>
      <c r="G636" t="s">
        <v>50</v>
      </c>
      <c r="H636" t="s">
        <v>74</v>
      </c>
      <c r="I636" t="s">
        <v>52</v>
      </c>
      <c r="J636">
        <f>VLOOKUP(B636,自助退!B:F,5,FALSE)</f>
        <v>360</v>
      </c>
      <c r="K636" s="40" t="str">
        <f t="shared" si="9"/>
        <v/>
      </c>
    </row>
    <row r="637" spans="1:11" ht="14.25">
      <c r="A637" t="s">
        <v>4877</v>
      </c>
      <c r="B637" s="15">
        <v>698426</v>
      </c>
      <c r="C637" t="s">
        <v>2937</v>
      </c>
      <c r="D637" t="s">
        <v>2938</v>
      </c>
      <c r="E637" t="s">
        <v>378</v>
      </c>
      <c r="F637" s="15">
        <v>-454</v>
      </c>
      <c r="G637" t="s">
        <v>50</v>
      </c>
      <c r="H637" t="s">
        <v>61</v>
      </c>
      <c r="I637" t="s">
        <v>52</v>
      </c>
      <c r="J637">
        <f>VLOOKUP(B637,自助退!B:F,5,FALSE)</f>
        <v>454</v>
      </c>
      <c r="K637" s="40" t="str">
        <f t="shared" si="9"/>
        <v/>
      </c>
    </row>
    <row r="638" spans="1:11" ht="14.25">
      <c r="A638" t="s">
        <v>4878</v>
      </c>
      <c r="B638" s="15">
        <v>698723</v>
      </c>
      <c r="C638" t="s">
        <v>2940</v>
      </c>
      <c r="D638" t="s">
        <v>2941</v>
      </c>
      <c r="E638" t="s">
        <v>379</v>
      </c>
      <c r="F638" s="15">
        <v>-17</v>
      </c>
      <c r="G638" t="s">
        <v>50</v>
      </c>
      <c r="H638" t="s">
        <v>71</v>
      </c>
      <c r="I638" t="s">
        <v>52</v>
      </c>
      <c r="J638">
        <f>VLOOKUP(B638,自助退!B:F,5,FALSE)</f>
        <v>17</v>
      </c>
      <c r="K638" s="40" t="str">
        <f t="shared" si="9"/>
        <v/>
      </c>
    </row>
    <row r="639" spans="1:11" ht="14.25">
      <c r="A639" t="s">
        <v>4879</v>
      </c>
      <c r="B639" s="15">
        <v>699050</v>
      </c>
      <c r="C639" t="s">
        <v>2943</v>
      </c>
      <c r="D639" t="s">
        <v>2944</v>
      </c>
      <c r="E639" t="s">
        <v>380</v>
      </c>
      <c r="F639" s="15">
        <v>-54</v>
      </c>
      <c r="G639" t="s">
        <v>50</v>
      </c>
      <c r="H639" t="s">
        <v>84</v>
      </c>
      <c r="I639" t="s">
        <v>52</v>
      </c>
      <c r="J639">
        <f>VLOOKUP(B639,自助退!B:F,5,FALSE)</f>
        <v>54</v>
      </c>
      <c r="K639" s="40" t="str">
        <f t="shared" si="9"/>
        <v/>
      </c>
    </row>
    <row r="640" spans="1:11" ht="14.25">
      <c r="A640" t="s">
        <v>4880</v>
      </c>
      <c r="B640" s="15">
        <v>699198</v>
      </c>
      <c r="C640" t="s">
        <v>2946</v>
      </c>
      <c r="D640" t="s">
        <v>2947</v>
      </c>
      <c r="E640" t="s">
        <v>381</v>
      </c>
      <c r="F640" s="15">
        <v>-1137</v>
      </c>
      <c r="G640" t="s">
        <v>50</v>
      </c>
      <c r="H640" t="s">
        <v>187</v>
      </c>
      <c r="I640" t="s">
        <v>52</v>
      </c>
      <c r="J640">
        <f>VLOOKUP(B640,自助退!B:F,5,FALSE)</f>
        <v>1137</v>
      </c>
      <c r="K640" s="40" t="str">
        <f t="shared" si="9"/>
        <v/>
      </c>
    </row>
    <row r="641" spans="1:11" ht="14.25">
      <c r="A641" t="s">
        <v>4881</v>
      </c>
      <c r="B641" s="15">
        <v>699406</v>
      </c>
      <c r="C641" t="s">
        <v>2949</v>
      </c>
      <c r="D641" t="s">
        <v>2950</v>
      </c>
      <c r="E641" t="s">
        <v>382</v>
      </c>
      <c r="F641" s="15">
        <v>-46</v>
      </c>
      <c r="G641" t="s">
        <v>50</v>
      </c>
      <c r="H641" t="s">
        <v>76</v>
      </c>
      <c r="I641" t="s">
        <v>52</v>
      </c>
      <c r="J641">
        <f>VLOOKUP(B641,自助退!B:F,5,FALSE)</f>
        <v>46</v>
      </c>
      <c r="K641" s="40" t="str">
        <f t="shared" si="9"/>
        <v/>
      </c>
    </row>
    <row r="642" spans="1:11" ht="14.25">
      <c r="A642" t="s">
        <v>4882</v>
      </c>
      <c r="B642" s="15">
        <v>699447</v>
      </c>
      <c r="C642" t="s">
        <v>2952</v>
      </c>
      <c r="D642" t="s">
        <v>383</v>
      </c>
      <c r="E642" t="s">
        <v>382</v>
      </c>
      <c r="F642" s="15">
        <v>-60</v>
      </c>
      <c r="G642" t="s">
        <v>50</v>
      </c>
      <c r="H642" t="s">
        <v>76</v>
      </c>
      <c r="I642" t="s">
        <v>52</v>
      </c>
      <c r="J642">
        <f>VLOOKUP(B642,自助退!B:F,5,FALSE)</f>
        <v>60</v>
      </c>
      <c r="K642" s="40" t="str">
        <f t="shared" si="9"/>
        <v/>
      </c>
    </row>
    <row r="643" spans="1:11" ht="14.25">
      <c r="A643" t="s">
        <v>4883</v>
      </c>
      <c r="B643" s="15">
        <v>699962</v>
      </c>
      <c r="C643" t="s">
        <v>2953</v>
      </c>
      <c r="D643" t="s">
        <v>2954</v>
      </c>
      <c r="E643" t="s">
        <v>384</v>
      </c>
      <c r="F643" s="15">
        <v>-214</v>
      </c>
      <c r="G643" t="s">
        <v>50</v>
      </c>
      <c r="H643" t="s">
        <v>76</v>
      </c>
      <c r="I643" t="s">
        <v>52</v>
      </c>
      <c r="J643">
        <f>VLOOKUP(B643,自助退!B:F,5,FALSE)</f>
        <v>214</v>
      </c>
      <c r="K643" s="40" t="str">
        <f t="shared" ref="K643:K706" si="10">IF(J643=F643*-1,"",1)</f>
        <v/>
      </c>
    </row>
    <row r="644" spans="1:11" ht="14.25">
      <c r="A644" t="s">
        <v>4884</v>
      </c>
      <c r="B644" s="15">
        <v>700937</v>
      </c>
      <c r="C644" t="s">
        <v>2956</v>
      </c>
      <c r="D644" t="s">
        <v>2957</v>
      </c>
      <c r="E644" t="s">
        <v>388</v>
      </c>
      <c r="F644" s="15">
        <v>-1248</v>
      </c>
      <c r="G644" t="s">
        <v>50</v>
      </c>
      <c r="H644" t="s">
        <v>68</v>
      </c>
      <c r="I644" t="s">
        <v>52</v>
      </c>
      <c r="J644">
        <f>VLOOKUP(B644,自助退!B:F,5,FALSE)</f>
        <v>1248</v>
      </c>
      <c r="K644" s="40" t="str">
        <f t="shared" si="10"/>
        <v/>
      </c>
    </row>
    <row r="645" spans="1:11" ht="14.25">
      <c r="A645" t="s">
        <v>4885</v>
      </c>
      <c r="B645" s="15">
        <v>701182</v>
      </c>
      <c r="C645" t="s">
        <v>2959</v>
      </c>
      <c r="D645" t="s">
        <v>2960</v>
      </c>
      <c r="E645" t="s">
        <v>389</v>
      </c>
      <c r="F645" s="15">
        <v>-600</v>
      </c>
      <c r="G645" t="s">
        <v>50</v>
      </c>
      <c r="H645" t="s">
        <v>68</v>
      </c>
      <c r="I645" t="s">
        <v>52</v>
      </c>
      <c r="J645">
        <f>VLOOKUP(B645,自助退!B:F,5,FALSE)</f>
        <v>600</v>
      </c>
      <c r="K645" s="40" t="str">
        <f t="shared" si="10"/>
        <v/>
      </c>
    </row>
    <row r="646" spans="1:11" ht="14.25">
      <c r="A646" t="s">
        <v>4886</v>
      </c>
      <c r="B646" s="15">
        <v>701192</v>
      </c>
      <c r="C646" t="s">
        <v>2962</v>
      </c>
      <c r="D646" t="s">
        <v>2963</v>
      </c>
      <c r="E646" t="s">
        <v>390</v>
      </c>
      <c r="F646" s="15">
        <v>-491</v>
      </c>
      <c r="G646" t="s">
        <v>50</v>
      </c>
      <c r="H646" t="s">
        <v>69</v>
      </c>
      <c r="I646" t="s">
        <v>52</v>
      </c>
      <c r="J646">
        <f>VLOOKUP(B646,自助退!B:F,5,FALSE)</f>
        <v>491</v>
      </c>
      <c r="K646" s="40" t="str">
        <f t="shared" si="10"/>
        <v/>
      </c>
    </row>
    <row r="647" spans="1:11" ht="14.25">
      <c r="A647" t="s">
        <v>4887</v>
      </c>
      <c r="B647" s="15">
        <v>701572</v>
      </c>
      <c r="C647" t="s">
        <v>2965</v>
      </c>
      <c r="D647" t="s">
        <v>2966</v>
      </c>
      <c r="E647" t="s">
        <v>391</v>
      </c>
      <c r="F647" s="15">
        <v>-61</v>
      </c>
      <c r="G647" t="s">
        <v>50</v>
      </c>
      <c r="H647" t="s">
        <v>76</v>
      </c>
      <c r="I647" t="s">
        <v>52</v>
      </c>
      <c r="J647">
        <f>VLOOKUP(B647,自助退!B:F,5,FALSE)</f>
        <v>61</v>
      </c>
      <c r="K647" s="40" t="str">
        <f t="shared" si="10"/>
        <v/>
      </c>
    </row>
    <row r="648" spans="1:11" ht="14.25">
      <c r="A648" t="s">
        <v>4888</v>
      </c>
      <c r="B648" s="15">
        <v>702098</v>
      </c>
      <c r="D648" t="s">
        <v>4889</v>
      </c>
      <c r="E648" t="s">
        <v>392</v>
      </c>
      <c r="F648" s="15">
        <v>-63</v>
      </c>
      <c r="G648" t="s">
        <v>50</v>
      </c>
      <c r="H648" t="s">
        <v>161</v>
      </c>
      <c r="I648" t="s">
        <v>52</v>
      </c>
      <c r="J648" t="e">
        <f>VLOOKUP(B648,自助退!B:F,5,FALSE)</f>
        <v>#N/A</v>
      </c>
      <c r="K648" s="40" t="e">
        <f t="shared" si="10"/>
        <v>#N/A</v>
      </c>
    </row>
    <row r="649" spans="1:11" ht="14.25">
      <c r="A649" t="s">
        <v>4890</v>
      </c>
      <c r="B649" s="15">
        <v>702314</v>
      </c>
      <c r="D649" t="s">
        <v>4891</v>
      </c>
      <c r="E649" t="s">
        <v>393</v>
      </c>
      <c r="F649" s="15">
        <v>-3000</v>
      </c>
      <c r="G649" t="s">
        <v>50</v>
      </c>
      <c r="H649" t="s">
        <v>161</v>
      </c>
      <c r="I649" t="s">
        <v>52</v>
      </c>
      <c r="J649" t="e">
        <f>VLOOKUP(B649,自助退!B:F,5,FALSE)</f>
        <v>#N/A</v>
      </c>
      <c r="K649" s="40" t="e">
        <f t="shared" si="10"/>
        <v>#N/A</v>
      </c>
    </row>
    <row r="650" spans="1:11" ht="14.25">
      <c r="A650" t="s">
        <v>4892</v>
      </c>
      <c r="B650" s="15">
        <v>702402</v>
      </c>
      <c r="C650" t="s">
        <v>2968</v>
      </c>
      <c r="D650" t="s">
        <v>2969</v>
      </c>
      <c r="E650" t="s">
        <v>394</v>
      </c>
      <c r="F650" s="15">
        <v>-252</v>
      </c>
      <c r="G650" t="s">
        <v>50</v>
      </c>
      <c r="H650" t="s">
        <v>71</v>
      </c>
      <c r="I650" t="s">
        <v>52</v>
      </c>
      <c r="J650">
        <f>VLOOKUP(B650,自助退!B:F,5,FALSE)</f>
        <v>252</v>
      </c>
      <c r="K650" s="40" t="str">
        <f t="shared" si="10"/>
        <v/>
      </c>
    </row>
    <row r="651" spans="1:11" ht="14.25">
      <c r="A651" t="s">
        <v>4893</v>
      </c>
      <c r="B651" s="15">
        <v>702411</v>
      </c>
      <c r="C651" t="s">
        <v>2971</v>
      </c>
      <c r="D651" t="s">
        <v>2972</v>
      </c>
      <c r="E651" t="s">
        <v>395</v>
      </c>
      <c r="F651" s="15">
        <v>-489</v>
      </c>
      <c r="G651" t="s">
        <v>50</v>
      </c>
      <c r="H651" t="s">
        <v>76</v>
      </c>
      <c r="I651" t="s">
        <v>52</v>
      </c>
      <c r="J651">
        <f>VLOOKUP(B651,自助退!B:F,5,FALSE)</f>
        <v>489</v>
      </c>
      <c r="K651" s="40" t="str">
        <f t="shared" si="10"/>
        <v/>
      </c>
    </row>
    <row r="652" spans="1:11" ht="14.25">
      <c r="A652" t="s">
        <v>4894</v>
      </c>
      <c r="B652" s="15">
        <v>702778</v>
      </c>
      <c r="C652" t="s">
        <v>2974</v>
      </c>
      <c r="D652" t="s">
        <v>2975</v>
      </c>
      <c r="E652" t="s">
        <v>396</v>
      </c>
      <c r="F652" s="15">
        <v>-50</v>
      </c>
      <c r="G652" t="s">
        <v>50</v>
      </c>
      <c r="H652" t="s">
        <v>79</v>
      </c>
      <c r="I652" t="s">
        <v>52</v>
      </c>
      <c r="J652">
        <f>VLOOKUP(B652,自助退!B:F,5,FALSE)</f>
        <v>50</v>
      </c>
      <c r="K652" s="40" t="str">
        <f t="shared" si="10"/>
        <v/>
      </c>
    </row>
    <row r="653" spans="1:11" ht="14.25">
      <c r="A653" t="s">
        <v>4895</v>
      </c>
      <c r="B653" s="15">
        <v>702804</v>
      </c>
      <c r="C653" t="s">
        <v>2977</v>
      </c>
      <c r="D653" t="s">
        <v>2978</v>
      </c>
      <c r="E653" t="s">
        <v>397</v>
      </c>
      <c r="F653" s="15">
        <v>-494</v>
      </c>
      <c r="G653" t="s">
        <v>50</v>
      </c>
      <c r="H653" t="s">
        <v>65</v>
      </c>
      <c r="I653" t="s">
        <v>52</v>
      </c>
      <c r="J653">
        <f>VLOOKUP(B653,自助退!B:F,5,FALSE)</f>
        <v>494</v>
      </c>
      <c r="K653" s="40" t="str">
        <f t="shared" si="10"/>
        <v/>
      </c>
    </row>
    <row r="654" spans="1:11" ht="14.25">
      <c r="A654" t="s">
        <v>4896</v>
      </c>
      <c r="B654" s="15">
        <v>703517</v>
      </c>
      <c r="C654" t="s">
        <v>2980</v>
      </c>
      <c r="D654" t="s">
        <v>2981</v>
      </c>
      <c r="E654" t="s">
        <v>399</v>
      </c>
      <c r="F654" s="15">
        <v>-27</v>
      </c>
      <c r="G654" t="s">
        <v>50</v>
      </c>
      <c r="H654" t="s">
        <v>63</v>
      </c>
      <c r="I654" t="s">
        <v>52</v>
      </c>
      <c r="J654">
        <f>VLOOKUP(B654,自助退!B:F,5,FALSE)</f>
        <v>27</v>
      </c>
      <c r="K654" s="40" t="str">
        <f t="shared" si="10"/>
        <v/>
      </c>
    </row>
    <row r="655" spans="1:11" ht="14.25">
      <c r="A655" t="s">
        <v>4897</v>
      </c>
      <c r="B655" s="15">
        <v>703890</v>
      </c>
      <c r="C655" t="s">
        <v>2983</v>
      </c>
      <c r="D655" t="s">
        <v>2984</v>
      </c>
      <c r="E655" t="s">
        <v>400</v>
      </c>
      <c r="F655" s="15">
        <v>-1120</v>
      </c>
      <c r="G655" t="s">
        <v>50</v>
      </c>
      <c r="H655" t="s">
        <v>96</v>
      </c>
      <c r="I655" t="s">
        <v>52</v>
      </c>
      <c r="J655">
        <f>VLOOKUP(B655,自助退!B:F,5,FALSE)</f>
        <v>1120</v>
      </c>
      <c r="K655" s="40" t="str">
        <f t="shared" si="10"/>
        <v/>
      </c>
    </row>
    <row r="656" spans="1:11" ht="14.25">
      <c r="A656" t="s">
        <v>4898</v>
      </c>
      <c r="B656" s="15">
        <v>703916</v>
      </c>
      <c r="C656" t="s">
        <v>2986</v>
      </c>
      <c r="D656" t="s">
        <v>2987</v>
      </c>
      <c r="E656" t="s">
        <v>401</v>
      </c>
      <c r="F656" s="15">
        <v>-88</v>
      </c>
      <c r="G656" t="s">
        <v>50</v>
      </c>
      <c r="H656" t="s">
        <v>61</v>
      </c>
      <c r="I656" t="s">
        <v>52</v>
      </c>
      <c r="J656">
        <f>VLOOKUP(B656,自助退!B:F,5,FALSE)</f>
        <v>88</v>
      </c>
      <c r="K656" s="40" t="str">
        <f t="shared" si="10"/>
        <v/>
      </c>
    </row>
    <row r="657" spans="1:11" ht="14.25">
      <c r="A657" t="s">
        <v>4899</v>
      </c>
      <c r="B657" s="15">
        <v>704153</v>
      </c>
      <c r="C657" t="s">
        <v>2989</v>
      </c>
      <c r="D657" t="s">
        <v>2990</v>
      </c>
      <c r="E657" t="s">
        <v>402</v>
      </c>
      <c r="F657" s="15">
        <v>-131</v>
      </c>
      <c r="G657" t="s">
        <v>50</v>
      </c>
      <c r="H657" t="s">
        <v>54</v>
      </c>
      <c r="I657" t="s">
        <v>52</v>
      </c>
      <c r="J657">
        <f>VLOOKUP(B657,自助退!B:F,5,FALSE)</f>
        <v>131</v>
      </c>
      <c r="K657" s="40" t="str">
        <f t="shared" si="10"/>
        <v/>
      </c>
    </row>
    <row r="658" spans="1:11" ht="14.25">
      <c r="A658" t="s">
        <v>4900</v>
      </c>
      <c r="B658" s="15">
        <v>704546</v>
      </c>
      <c r="C658" t="s">
        <v>2992</v>
      </c>
      <c r="D658" t="s">
        <v>2993</v>
      </c>
      <c r="E658" t="s">
        <v>386</v>
      </c>
      <c r="F658" s="15">
        <v>-1969</v>
      </c>
      <c r="G658" t="s">
        <v>50</v>
      </c>
      <c r="H658" t="s">
        <v>73</v>
      </c>
      <c r="I658" t="s">
        <v>52</v>
      </c>
      <c r="J658">
        <f>VLOOKUP(B658,自助退!B:F,5,FALSE)</f>
        <v>1969</v>
      </c>
      <c r="K658" s="40" t="str">
        <f t="shared" si="10"/>
        <v/>
      </c>
    </row>
    <row r="659" spans="1:11" ht="14.25">
      <c r="A659" t="s">
        <v>4901</v>
      </c>
      <c r="B659" s="15">
        <v>704666</v>
      </c>
      <c r="C659" t="s">
        <v>2994</v>
      </c>
      <c r="D659" t="s">
        <v>2995</v>
      </c>
      <c r="E659" t="s">
        <v>403</v>
      </c>
      <c r="F659" s="15">
        <v>-16</v>
      </c>
      <c r="G659" t="s">
        <v>50</v>
      </c>
      <c r="H659" t="s">
        <v>67</v>
      </c>
      <c r="I659" t="s">
        <v>52</v>
      </c>
      <c r="J659">
        <f>VLOOKUP(B659,自助退!B:F,5,FALSE)</f>
        <v>16</v>
      </c>
      <c r="K659" s="40" t="str">
        <f t="shared" si="10"/>
        <v/>
      </c>
    </row>
    <row r="660" spans="1:11" ht="14.25">
      <c r="A660" t="s">
        <v>4902</v>
      </c>
      <c r="B660" s="15">
        <v>704695</v>
      </c>
      <c r="C660" t="s">
        <v>2997</v>
      </c>
      <c r="D660" t="s">
        <v>2998</v>
      </c>
      <c r="E660" t="s">
        <v>404</v>
      </c>
      <c r="F660" s="15">
        <v>-600</v>
      </c>
      <c r="G660" t="s">
        <v>50</v>
      </c>
      <c r="H660" t="s">
        <v>72</v>
      </c>
      <c r="I660" t="s">
        <v>52</v>
      </c>
      <c r="J660">
        <f>VLOOKUP(B660,自助退!B:F,5,FALSE)</f>
        <v>600</v>
      </c>
      <c r="K660" s="40" t="str">
        <f t="shared" si="10"/>
        <v/>
      </c>
    </row>
    <row r="661" spans="1:11" ht="14.25">
      <c r="A661" t="s">
        <v>4903</v>
      </c>
      <c r="B661" s="15">
        <v>704928</v>
      </c>
      <c r="C661" t="s">
        <v>3000</v>
      </c>
      <c r="D661" t="s">
        <v>3001</v>
      </c>
      <c r="E661" t="s">
        <v>405</v>
      </c>
      <c r="F661" s="15">
        <v>-340</v>
      </c>
      <c r="G661" t="s">
        <v>50</v>
      </c>
      <c r="H661" t="s">
        <v>71</v>
      </c>
      <c r="I661" t="s">
        <v>52</v>
      </c>
      <c r="J661">
        <f>VLOOKUP(B661,自助退!B:F,5,FALSE)</f>
        <v>340</v>
      </c>
      <c r="K661" s="40" t="str">
        <f t="shared" si="10"/>
        <v/>
      </c>
    </row>
    <row r="662" spans="1:11" ht="14.25">
      <c r="A662" t="s">
        <v>4904</v>
      </c>
      <c r="B662" s="15">
        <v>704945</v>
      </c>
      <c r="C662" t="s">
        <v>3003</v>
      </c>
      <c r="D662" t="s">
        <v>3004</v>
      </c>
      <c r="E662" t="s">
        <v>406</v>
      </c>
      <c r="F662" s="15">
        <v>-503</v>
      </c>
      <c r="G662" t="s">
        <v>50</v>
      </c>
      <c r="H662" t="s">
        <v>57</v>
      </c>
      <c r="I662" t="s">
        <v>52</v>
      </c>
      <c r="J662">
        <f>VLOOKUP(B662,自助退!B:F,5,FALSE)</f>
        <v>503</v>
      </c>
      <c r="K662" s="40" t="str">
        <f t="shared" si="10"/>
        <v/>
      </c>
    </row>
    <row r="663" spans="1:11" ht="14.25">
      <c r="A663" t="s">
        <v>4905</v>
      </c>
      <c r="B663" s="15">
        <v>705047</v>
      </c>
      <c r="C663" t="s">
        <v>3006</v>
      </c>
      <c r="D663" t="s">
        <v>3007</v>
      </c>
      <c r="E663" t="s">
        <v>407</v>
      </c>
      <c r="F663" s="15">
        <v>-409</v>
      </c>
      <c r="G663" t="s">
        <v>50</v>
      </c>
      <c r="H663" t="s">
        <v>72</v>
      </c>
      <c r="I663" t="s">
        <v>52</v>
      </c>
      <c r="J663">
        <f>VLOOKUP(B663,自助退!B:F,5,FALSE)</f>
        <v>409</v>
      </c>
      <c r="K663" s="40" t="str">
        <f t="shared" si="10"/>
        <v/>
      </c>
    </row>
    <row r="664" spans="1:11" ht="14.25">
      <c r="A664" t="s">
        <v>4906</v>
      </c>
      <c r="B664" s="15">
        <v>705168</v>
      </c>
      <c r="C664" t="s">
        <v>3009</v>
      </c>
      <c r="D664" t="s">
        <v>3010</v>
      </c>
      <c r="E664" t="s">
        <v>408</v>
      </c>
      <c r="F664" s="15">
        <v>-1010</v>
      </c>
      <c r="G664" t="s">
        <v>50</v>
      </c>
      <c r="H664" t="s">
        <v>66</v>
      </c>
      <c r="I664" t="s">
        <v>52</v>
      </c>
      <c r="J664">
        <f>VLOOKUP(B664,自助退!B:F,5,FALSE)</f>
        <v>1010</v>
      </c>
      <c r="K664" s="40" t="str">
        <f t="shared" si="10"/>
        <v/>
      </c>
    </row>
    <row r="665" spans="1:11" ht="14.25">
      <c r="A665" t="s">
        <v>4907</v>
      </c>
      <c r="B665" s="15">
        <v>706022</v>
      </c>
      <c r="C665" t="s">
        <v>3012</v>
      </c>
      <c r="D665" t="s">
        <v>3013</v>
      </c>
      <c r="E665" t="s">
        <v>410</v>
      </c>
      <c r="F665" s="15">
        <v>-150</v>
      </c>
      <c r="G665" t="s">
        <v>50</v>
      </c>
      <c r="H665" t="s">
        <v>79</v>
      </c>
      <c r="I665" t="s">
        <v>52</v>
      </c>
      <c r="J665">
        <f>VLOOKUP(B665,自助退!B:F,5,FALSE)</f>
        <v>150</v>
      </c>
      <c r="K665" s="40" t="str">
        <f t="shared" si="10"/>
        <v/>
      </c>
    </row>
    <row r="666" spans="1:11" ht="14.25">
      <c r="A666" t="s">
        <v>4908</v>
      </c>
      <c r="B666" s="15">
        <v>706051</v>
      </c>
      <c r="C666" t="s">
        <v>3015</v>
      </c>
      <c r="D666" t="s">
        <v>3016</v>
      </c>
      <c r="E666" t="s">
        <v>411</v>
      </c>
      <c r="F666" s="15">
        <v>-880</v>
      </c>
      <c r="G666" t="s">
        <v>50</v>
      </c>
      <c r="H666" t="s">
        <v>74</v>
      </c>
      <c r="I666" t="s">
        <v>52</v>
      </c>
      <c r="J666">
        <f>VLOOKUP(B666,自助退!B:F,5,FALSE)</f>
        <v>880</v>
      </c>
      <c r="K666" s="40" t="str">
        <f t="shared" si="10"/>
        <v/>
      </c>
    </row>
    <row r="667" spans="1:11" ht="14.25">
      <c r="A667" t="s">
        <v>4909</v>
      </c>
      <c r="B667" s="15">
        <v>709111</v>
      </c>
      <c r="C667" t="s">
        <v>3018</v>
      </c>
      <c r="D667" t="s">
        <v>3019</v>
      </c>
      <c r="E667" t="s">
        <v>413</v>
      </c>
      <c r="F667" s="15">
        <v>-759</v>
      </c>
      <c r="G667" t="s">
        <v>50</v>
      </c>
      <c r="H667" t="s">
        <v>74</v>
      </c>
      <c r="I667" t="s">
        <v>52</v>
      </c>
      <c r="J667">
        <f>VLOOKUP(B667,自助退!B:F,5,FALSE)</f>
        <v>759</v>
      </c>
      <c r="K667" s="40" t="str">
        <f t="shared" si="10"/>
        <v/>
      </c>
    </row>
    <row r="668" spans="1:11" ht="14.25">
      <c r="A668" t="s">
        <v>4910</v>
      </c>
      <c r="B668" s="15">
        <v>710795</v>
      </c>
      <c r="C668" t="s">
        <v>3021</v>
      </c>
      <c r="D668" t="s">
        <v>3022</v>
      </c>
      <c r="E668" t="s">
        <v>414</v>
      </c>
      <c r="F668" s="15">
        <v>-44</v>
      </c>
      <c r="G668" t="s">
        <v>50</v>
      </c>
      <c r="H668" t="s">
        <v>76</v>
      </c>
      <c r="I668" t="s">
        <v>52</v>
      </c>
      <c r="J668">
        <f>VLOOKUP(B668,自助退!B:F,5,FALSE)</f>
        <v>44</v>
      </c>
      <c r="K668" s="40" t="str">
        <f t="shared" si="10"/>
        <v/>
      </c>
    </row>
    <row r="669" spans="1:11" ht="14.25">
      <c r="A669" t="s">
        <v>4911</v>
      </c>
      <c r="B669" s="15">
        <v>711012</v>
      </c>
      <c r="C669" t="s">
        <v>3024</v>
      </c>
      <c r="D669" t="s">
        <v>3025</v>
      </c>
      <c r="E669" t="s">
        <v>415</v>
      </c>
      <c r="F669" s="15">
        <v>-300</v>
      </c>
      <c r="G669" t="s">
        <v>50</v>
      </c>
      <c r="H669" t="s">
        <v>57</v>
      </c>
      <c r="I669" t="s">
        <v>52</v>
      </c>
      <c r="J669">
        <f>VLOOKUP(B669,自助退!B:F,5,FALSE)</f>
        <v>300</v>
      </c>
      <c r="K669" s="40" t="str">
        <f t="shared" si="10"/>
        <v/>
      </c>
    </row>
    <row r="670" spans="1:11" ht="14.25">
      <c r="A670" t="s">
        <v>4912</v>
      </c>
      <c r="B670" s="15">
        <v>711173</v>
      </c>
      <c r="C670" t="s">
        <v>3027</v>
      </c>
      <c r="D670" t="s">
        <v>3028</v>
      </c>
      <c r="E670" t="s">
        <v>416</v>
      </c>
      <c r="F670" s="15">
        <v>-89.09</v>
      </c>
      <c r="G670" t="s">
        <v>50</v>
      </c>
      <c r="H670" t="s">
        <v>61</v>
      </c>
      <c r="I670" t="s">
        <v>52</v>
      </c>
      <c r="J670">
        <f>VLOOKUP(B670,自助退!B:F,5,FALSE)</f>
        <v>89.09</v>
      </c>
      <c r="K670" s="40" t="str">
        <f t="shared" si="10"/>
        <v/>
      </c>
    </row>
    <row r="671" spans="1:11" ht="14.25">
      <c r="A671" t="s">
        <v>4913</v>
      </c>
      <c r="B671" s="15">
        <v>711735</v>
      </c>
      <c r="C671" t="s">
        <v>3030</v>
      </c>
      <c r="D671" t="s">
        <v>3031</v>
      </c>
      <c r="E671" t="s">
        <v>417</v>
      </c>
      <c r="F671" s="15">
        <v>-1753</v>
      </c>
      <c r="G671" t="s">
        <v>50</v>
      </c>
      <c r="H671" t="s">
        <v>73</v>
      </c>
      <c r="I671" t="s">
        <v>52</v>
      </c>
      <c r="J671">
        <f>VLOOKUP(B671,自助退!B:F,5,FALSE)</f>
        <v>1753</v>
      </c>
      <c r="K671" s="40" t="str">
        <f t="shared" si="10"/>
        <v/>
      </c>
    </row>
    <row r="672" spans="1:11" ht="14.25">
      <c r="A672" t="s">
        <v>4914</v>
      </c>
      <c r="B672" s="15">
        <v>713652</v>
      </c>
      <c r="C672" t="s">
        <v>3033</v>
      </c>
      <c r="D672" t="s">
        <v>3034</v>
      </c>
      <c r="E672" t="s">
        <v>418</v>
      </c>
      <c r="F672" s="15">
        <v>-151</v>
      </c>
      <c r="G672" t="s">
        <v>50</v>
      </c>
      <c r="H672" t="s">
        <v>62</v>
      </c>
      <c r="I672" t="s">
        <v>52</v>
      </c>
      <c r="J672">
        <f>VLOOKUP(B672,自助退!B:F,5,FALSE)</f>
        <v>151</v>
      </c>
      <c r="K672" s="40" t="str">
        <f t="shared" si="10"/>
        <v/>
      </c>
    </row>
    <row r="673" spans="1:11" ht="14.25">
      <c r="A673" t="s">
        <v>4915</v>
      </c>
      <c r="B673" s="15">
        <v>713972</v>
      </c>
      <c r="C673" t="s">
        <v>3036</v>
      </c>
      <c r="D673" t="s">
        <v>3037</v>
      </c>
      <c r="E673" t="s">
        <v>419</v>
      </c>
      <c r="F673" s="15">
        <v>-451</v>
      </c>
      <c r="G673" t="s">
        <v>50</v>
      </c>
      <c r="H673" t="s">
        <v>66</v>
      </c>
      <c r="I673" t="s">
        <v>52</v>
      </c>
      <c r="J673">
        <f>VLOOKUP(B673,自助退!B:F,5,FALSE)</f>
        <v>451</v>
      </c>
      <c r="K673" s="40" t="str">
        <f t="shared" si="10"/>
        <v/>
      </c>
    </row>
    <row r="674" spans="1:11" ht="14.25">
      <c r="A674" t="s">
        <v>4916</v>
      </c>
      <c r="B674" s="15">
        <v>714592</v>
      </c>
      <c r="C674" t="s">
        <v>3039</v>
      </c>
      <c r="D674" t="s">
        <v>3040</v>
      </c>
      <c r="E674" t="s">
        <v>420</v>
      </c>
      <c r="F674" s="15">
        <v>-92</v>
      </c>
      <c r="G674" t="s">
        <v>50</v>
      </c>
      <c r="H674" t="s">
        <v>76</v>
      </c>
      <c r="I674" t="s">
        <v>52</v>
      </c>
      <c r="J674">
        <f>VLOOKUP(B674,自助退!B:F,5,FALSE)</f>
        <v>92</v>
      </c>
      <c r="K674" s="40" t="str">
        <f t="shared" si="10"/>
        <v/>
      </c>
    </row>
    <row r="675" spans="1:11" ht="14.25">
      <c r="A675" t="s">
        <v>4917</v>
      </c>
      <c r="B675" s="15">
        <v>714708</v>
      </c>
      <c r="C675" t="s">
        <v>3042</v>
      </c>
      <c r="D675" t="s">
        <v>3043</v>
      </c>
      <c r="E675" t="s">
        <v>421</v>
      </c>
      <c r="F675" s="15">
        <v>-43</v>
      </c>
      <c r="G675" t="s">
        <v>50</v>
      </c>
      <c r="H675" t="s">
        <v>63</v>
      </c>
      <c r="I675" t="s">
        <v>52</v>
      </c>
      <c r="J675">
        <f>VLOOKUP(B675,自助退!B:F,5,FALSE)</f>
        <v>43</v>
      </c>
      <c r="K675" s="40" t="str">
        <f t="shared" si="10"/>
        <v/>
      </c>
    </row>
    <row r="676" spans="1:11" ht="14.25">
      <c r="A676" t="s">
        <v>4918</v>
      </c>
      <c r="B676" s="15">
        <v>714897</v>
      </c>
      <c r="C676" t="s">
        <v>3045</v>
      </c>
      <c r="D676" t="s">
        <v>3046</v>
      </c>
      <c r="E676" t="s">
        <v>422</v>
      </c>
      <c r="F676" s="15">
        <v>-200</v>
      </c>
      <c r="G676" t="s">
        <v>50</v>
      </c>
      <c r="H676" t="s">
        <v>63</v>
      </c>
      <c r="I676" t="s">
        <v>52</v>
      </c>
      <c r="J676">
        <f>VLOOKUP(B676,自助退!B:F,5,FALSE)</f>
        <v>200</v>
      </c>
      <c r="K676" s="40" t="str">
        <f t="shared" si="10"/>
        <v/>
      </c>
    </row>
    <row r="677" spans="1:11" ht="14.25">
      <c r="A677" t="s">
        <v>4919</v>
      </c>
      <c r="B677" s="15">
        <v>715707</v>
      </c>
      <c r="C677" t="s">
        <v>3048</v>
      </c>
      <c r="D677" t="s">
        <v>3049</v>
      </c>
      <c r="E677" t="s">
        <v>424</v>
      </c>
      <c r="F677" s="15">
        <v>-59</v>
      </c>
      <c r="G677" t="s">
        <v>50</v>
      </c>
      <c r="H677" t="s">
        <v>67</v>
      </c>
      <c r="I677" t="s">
        <v>52</v>
      </c>
      <c r="J677">
        <f>VLOOKUP(B677,自助退!B:F,5,FALSE)</f>
        <v>59</v>
      </c>
      <c r="K677" s="40" t="str">
        <f t="shared" si="10"/>
        <v/>
      </c>
    </row>
    <row r="678" spans="1:11" ht="14.25">
      <c r="A678" t="s">
        <v>4920</v>
      </c>
      <c r="B678" s="15">
        <v>715732</v>
      </c>
      <c r="C678" t="s">
        <v>3051</v>
      </c>
      <c r="D678" t="s">
        <v>425</v>
      </c>
      <c r="E678" t="s">
        <v>426</v>
      </c>
      <c r="F678" s="15">
        <v>-2854</v>
      </c>
      <c r="G678" t="s">
        <v>50</v>
      </c>
      <c r="H678" t="s">
        <v>62</v>
      </c>
      <c r="I678" t="s">
        <v>52</v>
      </c>
      <c r="J678">
        <f>VLOOKUP(B678,自助退!B:F,5,FALSE)</f>
        <v>2854</v>
      </c>
      <c r="K678" s="40" t="str">
        <f t="shared" si="10"/>
        <v/>
      </c>
    </row>
    <row r="679" spans="1:11" ht="14.25">
      <c r="A679" t="s">
        <v>4921</v>
      </c>
      <c r="B679" s="15">
        <v>715821</v>
      </c>
      <c r="C679" t="s">
        <v>3053</v>
      </c>
      <c r="D679" t="s">
        <v>3054</v>
      </c>
      <c r="E679" t="s">
        <v>427</v>
      </c>
      <c r="F679" s="15">
        <v>-84</v>
      </c>
      <c r="G679" t="s">
        <v>50</v>
      </c>
      <c r="H679" t="s">
        <v>62</v>
      </c>
      <c r="I679" t="s">
        <v>52</v>
      </c>
      <c r="J679">
        <f>VLOOKUP(B679,自助退!B:F,5,FALSE)</f>
        <v>84</v>
      </c>
      <c r="K679" s="40" t="str">
        <f t="shared" si="10"/>
        <v/>
      </c>
    </row>
    <row r="680" spans="1:11" ht="14.25">
      <c r="A680" t="s">
        <v>4922</v>
      </c>
      <c r="B680" s="15">
        <v>715890</v>
      </c>
      <c r="C680" t="s">
        <v>3055</v>
      </c>
      <c r="D680" t="s">
        <v>3056</v>
      </c>
      <c r="E680" t="s">
        <v>428</v>
      </c>
      <c r="F680" s="15">
        <v>-1490</v>
      </c>
      <c r="G680" t="s">
        <v>50</v>
      </c>
      <c r="H680" t="s">
        <v>57</v>
      </c>
      <c r="I680" t="s">
        <v>52</v>
      </c>
      <c r="J680">
        <f>VLOOKUP(B680,自助退!B:F,5,FALSE)</f>
        <v>1490</v>
      </c>
      <c r="K680" s="40" t="str">
        <f t="shared" si="10"/>
        <v/>
      </c>
    </row>
    <row r="681" spans="1:11" ht="14.25">
      <c r="A681" t="s">
        <v>4923</v>
      </c>
      <c r="B681" s="15">
        <v>716165</v>
      </c>
      <c r="C681" t="s">
        <v>3058</v>
      </c>
      <c r="D681" t="s">
        <v>3059</v>
      </c>
      <c r="E681" t="s">
        <v>429</v>
      </c>
      <c r="F681" s="15">
        <v>-122</v>
      </c>
      <c r="G681" t="s">
        <v>50</v>
      </c>
      <c r="H681" t="s">
        <v>56</v>
      </c>
      <c r="I681" t="s">
        <v>52</v>
      </c>
      <c r="J681">
        <f>VLOOKUP(B681,自助退!B:F,5,FALSE)</f>
        <v>122</v>
      </c>
      <c r="K681" s="40" t="str">
        <f t="shared" si="10"/>
        <v/>
      </c>
    </row>
    <row r="682" spans="1:11" ht="14.25">
      <c r="A682" t="s">
        <v>4924</v>
      </c>
      <c r="B682" s="15">
        <v>716406</v>
      </c>
      <c r="C682" t="s">
        <v>3061</v>
      </c>
      <c r="D682" t="s">
        <v>3062</v>
      </c>
      <c r="E682" t="s">
        <v>430</v>
      </c>
      <c r="F682" s="15">
        <v>-3000</v>
      </c>
      <c r="G682" t="s">
        <v>50</v>
      </c>
      <c r="H682" t="s">
        <v>53</v>
      </c>
      <c r="I682" t="s">
        <v>52</v>
      </c>
      <c r="J682">
        <f>VLOOKUP(B682,自助退!B:F,5,FALSE)</f>
        <v>3000</v>
      </c>
      <c r="K682" s="40" t="str">
        <f t="shared" si="10"/>
        <v/>
      </c>
    </row>
    <row r="683" spans="1:11" ht="14.25">
      <c r="A683" t="s">
        <v>4925</v>
      </c>
      <c r="B683" s="15">
        <v>716437</v>
      </c>
      <c r="C683" t="s">
        <v>3064</v>
      </c>
      <c r="D683" t="s">
        <v>3065</v>
      </c>
      <c r="E683" t="s">
        <v>431</v>
      </c>
      <c r="F683" s="15">
        <v>-1452</v>
      </c>
      <c r="G683" t="s">
        <v>50</v>
      </c>
      <c r="H683" t="s">
        <v>60</v>
      </c>
      <c r="I683" t="s">
        <v>52</v>
      </c>
      <c r="J683">
        <f>VLOOKUP(B683,自助退!B:F,5,FALSE)</f>
        <v>1452</v>
      </c>
      <c r="K683" s="40" t="str">
        <f t="shared" si="10"/>
        <v/>
      </c>
    </row>
    <row r="684" spans="1:11" ht="14.25">
      <c r="A684" t="s">
        <v>4926</v>
      </c>
      <c r="B684" s="15">
        <v>716450</v>
      </c>
      <c r="C684" t="s">
        <v>3067</v>
      </c>
      <c r="D684" t="s">
        <v>3068</v>
      </c>
      <c r="E684" t="s">
        <v>432</v>
      </c>
      <c r="F684" s="15">
        <v>-153</v>
      </c>
      <c r="G684" t="s">
        <v>50</v>
      </c>
      <c r="H684" t="s">
        <v>74</v>
      </c>
      <c r="I684" t="s">
        <v>52</v>
      </c>
      <c r="J684">
        <f>VLOOKUP(B684,自助退!B:F,5,FALSE)</f>
        <v>153</v>
      </c>
      <c r="K684" s="40" t="str">
        <f t="shared" si="10"/>
        <v/>
      </c>
    </row>
    <row r="685" spans="1:11" ht="14.25">
      <c r="A685" t="s">
        <v>4927</v>
      </c>
      <c r="B685" s="15">
        <v>716476</v>
      </c>
      <c r="C685" t="s">
        <v>3070</v>
      </c>
      <c r="D685" t="s">
        <v>3071</v>
      </c>
      <c r="E685" t="s">
        <v>433</v>
      </c>
      <c r="F685" s="15">
        <v>-479</v>
      </c>
      <c r="G685" t="s">
        <v>50</v>
      </c>
      <c r="H685" t="s">
        <v>60</v>
      </c>
      <c r="I685" t="s">
        <v>52</v>
      </c>
      <c r="J685">
        <f>VLOOKUP(B685,自助退!B:F,5,FALSE)</f>
        <v>479</v>
      </c>
      <c r="K685" s="40" t="str">
        <f t="shared" si="10"/>
        <v/>
      </c>
    </row>
    <row r="686" spans="1:11" ht="14.25">
      <c r="A686" t="s">
        <v>4928</v>
      </c>
      <c r="B686" s="15">
        <v>716880</v>
      </c>
      <c r="C686" t="s">
        <v>3072</v>
      </c>
      <c r="D686" t="s">
        <v>3073</v>
      </c>
      <c r="E686" t="s">
        <v>434</v>
      </c>
      <c r="F686" s="15">
        <v>-501</v>
      </c>
      <c r="G686" t="s">
        <v>50</v>
      </c>
      <c r="H686" t="s">
        <v>187</v>
      </c>
      <c r="I686" t="s">
        <v>52</v>
      </c>
      <c r="J686">
        <f>VLOOKUP(B686,自助退!B:F,5,FALSE)</f>
        <v>501</v>
      </c>
      <c r="K686" s="40" t="str">
        <f t="shared" si="10"/>
        <v/>
      </c>
    </row>
    <row r="687" spans="1:11" ht="14.25">
      <c r="A687" t="s">
        <v>4929</v>
      </c>
      <c r="B687" s="15">
        <v>717354</v>
      </c>
      <c r="C687" t="s">
        <v>3075</v>
      </c>
      <c r="D687" t="s">
        <v>3076</v>
      </c>
      <c r="E687" t="s">
        <v>435</v>
      </c>
      <c r="F687" s="15">
        <v>-490</v>
      </c>
      <c r="G687" t="s">
        <v>50</v>
      </c>
      <c r="H687" t="s">
        <v>83</v>
      </c>
      <c r="I687" t="s">
        <v>52</v>
      </c>
      <c r="J687">
        <f>VLOOKUP(B687,自助退!B:F,5,FALSE)</f>
        <v>490</v>
      </c>
      <c r="K687" s="40" t="str">
        <f t="shared" si="10"/>
        <v/>
      </c>
    </row>
    <row r="688" spans="1:11" ht="14.25">
      <c r="A688" t="s">
        <v>4930</v>
      </c>
      <c r="B688" s="15">
        <v>717915</v>
      </c>
      <c r="C688" t="s">
        <v>3078</v>
      </c>
      <c r="D688" t="s">
        <v>3079</v>
      </c>
      <c r="E688" t="s">
        <v>436</v>
      </c>
      <c r="F688" s="15">
        <v>-976</v>
      </c>
      <c r="G688" t="s">
        <v>50</v>
      </c>
      <c r="H688" t="s">
        <v>84</v>
      </c>
      <c r="I688" t="s">
        <v>52</v>
      </c>
      <c r="J688">
        <f>VLOOKUP(B688,自助退!B:F,5,FALSE)</f>
        <v>976</v>
      </c>
      <c r="K688" s="40" t="str">
        <f t="shared" si="10"/>
        <v/>
      </c>
    </row>
    <row r="689" spans="1:11" ht="14.25">
      <c r="A689" t="s">
        <v>4931</v>
      </c>
      <c r="B689" s="15">
        <v>718281</v>
      </c>
      <c r="C689" t="s">
        <v>3081</v>
      </c>
      <c r="D689" t="s">
        <v>3082</v>
      </c>
      <c r="E689" t="s">
        <v>437</v>
      </c>
      <c r="F689" s="15">
        <v>-100</v>
      </c>
      <c r="G689" t="s">
        <v>50</v>
      </c>
      <c r="H689" t="s">
        <v>72</v>
      </c>
      <c r="I689" t="s">
        <v>52</v>
      </c>
      <c r="J689">
        <f>VLOOKUP(B689,自助退!B:F,5,FALSE)</f>
        <v>100</v>
      </c>
      <c r="K689" s="40" t="str">
        <f t="shared" si="10"/>
        <v/>
      </c>
    </row>
    <row r="690" spans="1:11" ht="14.25">
      <c r="A690" t="s">
        <v>4932</v>
      </c>
      <c r="B690" s="15">
        <v>718320</v>
      </c>
      <c r="C690" t="s">
        <v>3084</v>
      </c>
      <c r="D690" t="s">
        <v>3082</v>
      </c>
      <c r="E690" t="s">
        <v>437</v>
      </c>
      <c r="F690" s="15">
        <v>-451</v>
      </c>
      <c r="G690" t="s">
        <v>50</v>
      </c>
      <c r="H690" t="s">
        <v>72</v>
      </c>
      <c r="I690" t="s">
        <v>52</v>
      </c>
      <c r="J690">
        <f>VLOOKUP(B690,自助退!B:F,5,FALSE)</f>
        <v>451</v>
      </c>
      <c r="K690" s="40" t="str">
        <f t="shared" si="10"/>
        <v/>
      </c>
    </row>
    <row r="691" spans="1:11" ht="14.25">
      <c r="A691" t="s">
        <v>4933</v>
      </c>
      <c r="B691" s="15">
        <v>718397</v>
      </c>
      <c r="C691" t="s">
        <v>3085</v>
      </c>
      <c r="D691" t="s">
        <v>3086</v>
      </c>
      <c r="E691" t="s">
        <v>438</v>
      </c>
      <c r="F691" s="15">
        <v>-22</v>
      </c>
      <c r="G691" t="s">
        <v>50</v>
      </c>
      <c r="H691" t="s">
        <v>51</v>
      </c>
      <c r="I691" t="s">
        <v>52</v>
      </c>
      <c r="J691">
        <f>VLOOKUP(B691,自助退!B:F,5,FALSE)</f>
        <v>22</v>
      </c>
      <c r="K691" s="40" t="str">
        <f t="shared" si="10"/>
        <v/>
      </c>
    </row>
    <row r="692" spans="1:11" ht="14.25">
      <c r="A692" t="s">
        <v>4934</v>
      </c>
      <c r="B692" s="15">
        <v>718675</v>
      </c>
      <c r="C692" t="s">
        <v>3088</v>
      </c>
      <c r="D692" t="s">
        <v>439</v>
      </c>
      <c r="E692" t="s">
        <v>440</v>
      </c>
      <c r="F692" s="15">
        <v>-923</v>
      </c>
      <c r="G692" t="s">
        <v>50</v>
      </c>
      <c r="H692" t="s">
        <v>54</v>
      </c>
      <c r="I692" t="s">
        <v>52</v>
      </c>
      <c r="J692">
        <f>VLOOKUP(B692,自助退!B:F,5,FALSE)</f>
        <v>923</v>
      </c>
      <c r="K692" s="40" t="str">
        <f t="shared" si="10"/>
        <v/>
      </c>
    </row>
    <row r="693" spans="1:11" ht="14.25">
      <c r="A693" t="s">
        <v>4935</v>
      </c>
      <c r="B693" s="15">
        <v>718746</v>
      </c>
      <c r="C693" t="s">
        <v>3090</v>
      </c>
      <c r="D693" t="s">
        <v>3091</v>
      </c>
      <c r="E693" t="s">
        <v>441</v>
      </c>
      <c r="F693" s="15">
        <v>-45</v>
      </c>
      <c r="G693" t="s">
        <v>50</v>
      </c>
      <c r="H693" t="s">
        <v>58</v>
      </c>
      <c r="I693" t="s">
        <v>52</v>
      </c>
      <c r="J693">
        <f>VLOOKUP(B693,自助退!B:F,5,FALSE)</f>
        <v>45</v>
      </c>
      <c r="K693" s="40" t="str">
        <f t="shared" si="10"/>
        <v/>
      </c>
    </row>
    <row r="694" spans="1:11" ht="14.25">
      <c r="A694" t="s">
        <v>4936</v>
      </c>
      <c r="B694" s="15">
        <v>718763</v>
      </c>
      <c r="C694" t="s">
        <v>3093</v>
      </c>
      <c r="D694" t="s">
        <v>3094</v>
      </c>
      <c r="E694" t="s">
        <v>442</v>
      </c>
      <c r="F694" s="15">
        <v>-916</v>
      </c>
      <c r="G694" t="s">
        <v>50</v>
      </c>
      <c r="H694" t="s">
        <v>76</v>
      </c>
      <c r="I694" t="s">
        <v>52</v>
      </c>
      <c r="J694">
        <f>VLOOKUP(B694,自助退!B:F,5,FALSE)</f>
        <v>916</v>
      </c>
      <c r="K694" s="40" t="str">
        <f t="shared" si="10"/>
        <v/>
      </c>
    </row>
    <row r="695" spans="1:11" ht="14.25">
      <c r="A695" t="s">
        <v>4937</v>
      </c>
      <c r="B695" s="15">
        <v>718915</v>
      </c>
      <c r="C695" t="s">
        <v>3096</v>
      </c>
      <c r="D695" t="s">
        <v>443</v>
      </c>
      <c r="E695" t="s">
        <v>444</v>
      </c>
      <c r="F695" s="15">
        <v>-1650</v>
      </c>
      <c r="G695" t="s">
        <v>50</v>
      </c>
      <c r="H695" t="s">
        <v>77</v>
      </c>
      <c r="I695" t="s">
        <v>52</v>
      </c>
      <c r="J695">
        <f>VLOOKUP(B695,自助退!B:F,5,FALSE)</f>
        <v>1650</v>
      </c>
      <c r="K695" s="40" t="str">
        <f t="shared" si="10"/>
        <v/>
      </c>
    </row>
    <row r="696" spans="1:11" ht="14.25">
      <c r="A696" t="s">
        <v>4938</v>
      </c>
      <c r="B696" s="15">
        <v>719092</v>
      </c>
      <c r="C696" t="s">
        <v>3098</v>
      </c>
      <c r="D696" t="s">
        <v>3099</v>
      </c>
      <c r="E696" t="s">
        <v>445</v>
      </c>
      <c r="F696" s="15">
        <v>-87</v>
      </c>
      <c r="G696" t="s">
        <v>50</v>
      </c>
      <c r="H696" t="s">
        <v>53</v>
      </c>
      <c r="I696" t="s">
        <v>52</v>
      </c>
      <c r="J696">
        <f>VLOOKUP(B696,自助退!B:F,5,FALSE)</f>
        <v>87</v>
      </c>
      <c r="K696" s="40" t="str">
        <f t="shared" si="10"/>
        <v/>
      </c>
    </row>
    <row r="697" spans="1:11" ht="14.25">
      <c r="A697" t="s">
        <v>4939</v>
      </c>
      <c r="B697" s="15">
        <v>719099</v>
      </c>
      <c r="C697" t="s">
        <v>3101</v>
      </c>
      <c r="D697" t="s">
        <v>3102</v>
      </c>
      <c r="E697" t="s">
        <v>446</v>
      </c>
      <c r="F697" s="15">
        <v>-948</v>
      </c>
      <c r="G697" t="s">
        <v>50</v>
      </c>
      <c r="H697" t="s">
        <v>74</v>
      </c>
      <c r="I697" t="s">
        <v>52</v>
      </c>
      <c r="J697">
        <f>VLOOKUP(B697,自助退!B:F,5,FALSE)</f>
        <v>948</v>
      </c>
      <c r="K697" s="40" t="str">
        <f t="shared" si="10"/>
        <v/>
      </c>
    </row>
    <row r="698" spans="1:11" ht="14.25">
      <c r="A698" t="s">
        <v>4940</v>
      </c>
      <c r="B698" s="15">
        <v>719115</v>
      </c>
      <c r="C698" t="s">
        <v>3104</v>
      </c>
      <c r="D698" t="s">
        <v>3105</v>
      </c>
      <c r="E698" t="s">
        <v>447</v>
      </c>
      <c r="F698" s="15">
        <v>-250</v>
      </c>
      <c r="G698" t="s">
        <v>50</v>
      </c>
      <c r="H698" t="s">
        <v>71</v>
      </c>
      <c r="I698" t="s">
        <v>52</v>
      </c>
      <c r="J698">
        <f>VLOOKUP(B698,自助退!B:F,5,FALSE)</f>
        <v>250</v>
      </c>
      <c r="K698" s="40" t="str">
        <f t="shared" si="10"/>
        <v/>
      </c>
    </row>
    <row r="699" spans="1:11" ht="14.25">
      <c r="A699" t="s">
        <v>4941</v>
      </c>
      <c r="B699" s="15">
        <v>719118</v>
      </c>
      <c r="C699" t="s">
        <v>3108</v>
      </c>
      <c r="D699" t="s">
        <v>3109</v>
      </c>
      <c r="E699" t="s">
        <v>448</v>
      </c>
      <c r="F699" s="15">
        <v>-482</v>
      </c>
      <c r="G699" t="s">
        <v>50</v>
      </c>
      <c r="H699" t="s">
        <v>74</v>
      </c>
      <c r="I699" t="s">
        <v>52</v>
      </c>
      <c r="J699">
        <f>VLOOKUP(B699,自助退!B:F,5,FALSE)</f>
        <v>482</v>
      </c>
      <c r="K699" s="40" t="str">
        <f t="shared" si="10"/>
        <v/>
      </c>
    </row>
    <row r="700" spans="1:11" ht="14.25">
      <c r="A700" t="s">
        <v>3107</v>
      </c>
      <c r="B700" s="15">
        <v>719129</v>
      </c>
      <c r="C700" t="s">
        <v>3110</v>
      </c>
      <c r="D700" t="s">
        <v>3111</v>
      </c>
      <c r="E700" t="s">
        <v>449</v>
      </c>
      <c r="F700" s="15">
        <v>-250</v>
      </c>
      <c r="G700" t="s">
        <v>50</v>
      </c>
      <c r="H700" t="s">
        <v>71</v>
      </c>
      <c r="I700" t="s">
        <v>52</v>
      </c>
      <c r="J700">
        <f>VLOOKUP(B700,自助退!B:F,5,FALSE)</f>
        <v>250</v>
      </c>
      <c r="K700" s="40" t="str">
        <f t="shared" si="10"/>
        <v/>
      </c>
    </row>
    <row r="701" spans="1:11" ht="14.25">
      <c r="A701" t="s">
        <v>4942</v>
      </c>
      <c r="B701" s="15">
        <v>719241</v>
      </c>
      <c r="C701" t="s">
        <v>3112</v>
      </c>
      <c r="D701" t="s">
        <v>3086</v>
      </c>
      <c r="E701" t="s">
        <v>438</v>
      </c>
      <c r="F701" s="15">
        <v>-178</v>
      </c>
      <c r="G701" t="s">
        <v>50</v>
      </c>
      <c r="H701" t="s">
        <v>65</v>
      </c>
      <c r="I701" t="s">
        <v>52</v>
      </c>
      <c r="J701">
        <f>VLOOKUP(B701,自助退!B:F,5,FALSE)</f>
        <v>178</v>
      </c>
      <c r="K701" s="40" t="str">
        <f t="shared" si="10"/>
        <v/>
      </c>
    </row>
    <row r="702" spans="1:11" ht="14.25">
      <c r="A702" t="s">
        <v>4943</v>
      </c>
      <c r="B702" s="15">
        <v>719560</v>
      </c>
      <c r="C702" t="s">
        <v>3113</v>
      </c>
      <c r="D702" t="s">
        <v>450</v>
      </c>
      <c r="E702" t="s">
        <v>451</v>
      </c>
      <c r="F702" s="15">
        <v>-620</v>
      </c>
      <c r="G702" t="s">
        <v>50</v>
      </c>
      <c r="H702" t="s">
        <v>65</v>
      </c>
      <c r="I702" t="s">
        <v>52</v>
      </c>
      <c r="J702">
        <f>VLOOKUP(B702,自助退!B:F,5,FALSE)</f>
        <v>620</v>
      </c>
      <c r="K702" s="40" t="str">
        <f t="shared" si="10"/>
        <v/>
      </c>
    </row>
    <row r="703" spans="1:11" ht="14.25">
      <c r="A703" t="s">
        <v>4944</v>
      </c>
      <c r="B703" s="15">
        <v>719752</v>
      </c>
      <c r="C703" t="s">
        <v>3115</v>
      </c>
      <c r="D703" t="s">
        <v>3116</v>
      </c>
      <c r="E703" t="s">
        <v>452</v>
      </c>
      <c r="F703" s="15">
        <v>-480</v>
      </c>
      <c r="G703" t="s">
        <v>50</v>
      </c>
      <c r="H703" t="s">
        <v>81</v>
      </c>
      <c r="I703" t="s">
        <v>52</v>
      </c>
      <c r="J703">
        <f>VLOOKUP(B703,自助退!B:F,5,FALSE)</f>
        <v>480</v>
      </c>
      <c r="K703" s="40" t="str">
        <f t="shared" si="10"/>
        <v/>
      </c>
    </row>
    <row r="704" spans="1:11" ht="14.25">
      <c r="A704" t="s">
        <v>4945</v>
      </c>
      <c r="B704" s="15">
        <v>720646</v>
      </c>
      <c r="C704" t="s">
        <v>3118</v>
      </c>
      <c r="D704" t="s">
        <v>3119</v>
      </c>
      <c r="E704" t="s">
        <v>453</v>
      </c>
      <c r="F704" s="15">
        <v>-849</v>
      </c>
      <c r="G704" t="s">
        <v>50</v>
      </c>
      <c r="H704" t="s">
        <v>79</v>
      </c>
      <c r="I704" t="s">
        <v>52</v>
      </c>
      <c r="J704">
        <f>VLOOKUP(B704,自助退!B:F,5,FALSE)</f>
        <v>849</v>
      </c>
      <c r="K704" s="40" t="str">
        <f t="shared" si="10"/>
        <v/>
      </c>
    </row>
    <row r="705" spans="1:11" ht="14.25">
      <c r="A705" t="s">
        <v>4946</v>
      </c>
      <c r="B705" s="15">
        <v>721016</v>
      </c>
      <c r="C705" t="s">
        <v>3121</v>
      </c>
      <c r="D705" t="s">
        <v>3122</v>
      </c>
      <c r="E705" t="s">
        <v>454</v>
      </c>
      <c r="F705" s="15">
        <v>-96</v>
      </c>
      <c r="G705" t="s">
        <v>50</v>
      </c>
      <c r="H705" t="s">
        <v>75</v>
      </c>
      <c r="I705" t="s">
        <v>52</v>
      </c>
      <c r="J705">
        <f>VLOOKUP(B705,自助退!B:F,5,FALSE)</f>
        <v>96</v>
      </c>
      <c r="K705" s="40" t="str">
        <f t="shared" si="10"/>
        <v/>
      </c>
    </row>
    <row r="706" spans="1:11" ht="14.25">
      <c r="A706" t="s">
        <v>4947</v>
      </c>
      <c r="B706" s="15">
        <v>721091</v>
      </c>
      <c r="C706" t="s">
        <v>3124</v>
      </c>
      <c r="D706" t="s">
        <v>3125</v>
      </c>
      <c r="E706" t="s">
        <v>455</v>
      </c>
      <c r="F706" s="15">
        <v>-592</v>
      </c>
      <c r="G706" t="s">
        <v>50</v>
      </c>
      <c r="H706" t="s">
        <v>61</v>
      </c>
      <c r="I706" t="s">
        <v>52</v>
      </c>
      <c r="J706">
        <f>VLOOKUP(B706,自助退!B:F,5,FALSE)</f>
        <v>592</v>
      </c>
      <c r="K706" s="40" t="str">
        <f t="shared" si="10"/>
        <v/>
      </c>
    </row>
    <row r="707" spans="1:11" ht="14.25">
      <c r="A707" t="s">
        <v>4948</v>
      </c>
      <c r="B707" s="15">
        <v>721628</v>
      </c>
      <c r="C707" t="s">
        <v>3127</v>
      </c>
      <c r="D707" t="s">
        <v>3128</v>
      </c>
      <c r="E707" t="s">
        <v>456</v>
      </c>
      <c r="F707" s="15">
        <v>-4691</v>
      </c>
      <c r="G707" t="s">
        <v>50</v>
      </c>
      <c r="H707" t="s">
        <v>57</v>
      </c>
      <c r="I707" t="s">
        <v>52</v>
      </c>
      <c r="J707">
        <f>VLOOKUP(B707,自助退!B:F,5,FALSE)</f>
        <v>4691</v>
      </c>
      <c r="K707" s="40" t="str">
        <f t="shared" ref="K707:K770" si="11">IF(J707=F707*-1,"",1)</f>
        <v/>
      </c>
    </row>
    <row r="708" spans="1:11" ht="14.25">
      <c r="A708" t="s">
        <v>4949</v>
      </c>
      <c r="B708" s="15">
        <v>721816</v>
      </c>
      <c r="C708" t="s">
        <v>3130</v>
      </c>
      <c r="D708" t="s">
        <v>3131</v>
      </c>
      <c r="E708" t="s">
        <v>457</v>
      </c>
      <c r="F708" s="15">
        <v>-96</v>
      </c>
      <c r="G708" t="s">
        <v>50</v>
      </c>
      <c r="H708" t="s">
        <v>78</v>
      </c>
      <c r="I708" t="s">
        <v>52</v>
      </c>
      <c r="J708">
        <f>VLOOKUP(B708,自助退!B:F,5,FALSE)</f>
        <v>96</v>
      </c>
      <c r="K708" s="40" t="str">
        <f t="shared" si="11"/>
        <v/>
      </c>
    </row>
    <row r="709" spans="1:11" ht="14.25">
      <c r="A709" t="s">
        <v>4950</v>
      </c>
      <c r="B709" s="15">
        <v>721845</v>
      </c>
      <c r="C709" t="s">
        <v>3133</v>
      </c>
      <c r="D709" t="s">
        <v>176</v>
      </c>
      <c r="E709" t="s">
        <v>177</v>
      </c>
      <c r="F709" s="15">
        <v>-686</v>
      </c>
      <c r="G709" t="s">
        <v>50</v>
      </c>
      <c r="H709" t="s">
        <v>54</v>
      </c>
      <c r="I709" t="s">
        <v>52</v>
      </c>
      <c r="J709">
        <f>VLOOKUP(B709,自助退!B:F,5,FALSE)</f>
        <v>686</v>
      </c>
      <c r="K709" s="40" t="str">
        <f t="shared" si="11"/>
        <v/>
      </c>
    </row>
    <row r="710" spans="1:11" ht="14.25">
      <c r="A710" t="s">
        <v>4951</v>
      </c>
      <c r="B710" s="15">
        <v>722067</v>
      </c>
      <c r="C710" t="s">
        <v>3135</v>
      </c>
      <c r="D710" t="s">
        <v>3136</v>
      </c>
      <c r="E710" t="s">
        <v>458</v>
      </c>
      <c r="F710" s="15">
        <v>-1000</v>
      </c>
      <c r="G710" t="s">
        <v>50</v>
      </c>
      <c r="H710" t="s">
        <v>79</v>
      </c>
      <c r="I710" t="s">
        <v>52</v>
      </c>
      <c r="J710">
        <f>VLOOKUP(B710,自助退!B:F,5,FALSE)</f>
        <v>1000</v>
      </c>
      <c r="K710" s="40" t="str">
        <f t="shared" si="11"/>
        <v/>
      </c>
    </row>
    <row r="711" spans="1:11" ht="14.25">
      <c r="A711" t="s">
        <v>4952</v>
      </c>
      <c r="B711" s="15">
        <v>722078</v>
      </c>
      <c r="C711" t="s">
        <v>3138</v>
      </c>
      <c r="D711" t="s">
        <v>3139</v>
      </c>
      <c r="E711" t="s">
        <v>249</v>
      </c>
      <c r="F711" s="15">
        <v>-328</v>
      </c>
      <c r="G711" t="s">
        <v>50</v>
      </c>
      <c r="H711" t="s">
        <v>77</v>
      </c>
      <c r="I711" t="s">
        <v>52</v>
      </c>
      <c r="J711">
        <f>VLOOKUP(B711,自助退!B:F,5,FALSE)</f>
        <v>328</v>
      </c>
      <c r="K711" s="40" t="str">
        <f t="shared" si="11"/>
        <v/>
      </c>
    </row>
    <row r="712" spans="1:11" ht="14.25">
      <c r="A712" t="s">
        <v>4953</v>
      </c>
      <c r="B712" s="15">
        <v>722481</v>
      </c>
      <c r="C712" t="s">
        <v>3141</v>
      </c>
      <c r="D712" t="s">
        <v>3142</v>
      </c>
      <c r="E712" t="s">
        <v>459</v>
      </c>
      <c r="F712" s="15">
        <v>-4984</v>
      </c>
      <c r="G712" t="s">
        <v>50</v>
      </c>
      <c r="H712" t="s">
        <v>66</v>
      </c>
      <c r="I712" t="s">
        <v>52</v>
      </c>
      <c r="J712">
        <f>VLOOKUP(B712,自助退!B:F,5,FALSE)</f>
        <v>4984</v>
      </c>
      <c r="K712" s="40" t="str">
        <f t="shared" si="11"/>
        <v/>
      </c>
    </row>
    <row r="713" spans="1:11" ht="14.25">
      <c r="A713" t="s">
        <v>4954</v>
      </c>
      <c r="B713" s="15">
        <v>722708</v>
      </c>
      <c r="C713" t="s">
        <v>3144</v>
      </c>
      <c r="D713" t="s">
        <v>3145</v>
      </c>
      <c r="E713" t="s">
        <v>462</v>
      </c>
      <c r="F713" s="15">
        <v>-37.72</v>
      </c>
      <c r="G713" t="s">
        <v>50</v>
      </c>
      <c r="H713" t="s">
        <v>72</v>
      </c>
      <c r="I713" t="s">
        <v>52</v>
      </c>
      <c r="J713">
        <f>VLOOKUP(B713,自助退!B:F,5,FALSE)</f>
        <v>37.72</v>
      </c>
      <c r="K713" s="40" t="str">
        <f t="shared" si="11"/>
        <v/>
      </c>
    </row>
    <row r="714" spans="1:11" ht="14.25">
      <c r="A714" t="s">
        <v>4955</v>
      </c>
      <c r="B714" s="15">
        <v>722813</v>
      </c>
      <c r="C714" t="s">
        <v>3147</v>
      </c>
      <c r="D714" t="s">
        <v>3148</v>
      </c>
      <c r="E714" t="s">
        <v>463</v>
      </c>
      <c r="F714" s="15">
        <v>-370</v>
      </c>
      <c r="G714" t="s">
        <v>50</v>
      </c>
      <c r="H714" t="s">
        <v>72</v>
      </c>
      <c r="I714" t="s">
        <v>52</v>
      </c>
      <c r="J714">
        <f>VLOOKUP(B714,自助退!B:F,5,FALSE)</f>
        <v>370</v>
      </c>
      <c r="K714" s="40" t="str">
        <f t="shared" si="11"/>
        <v/>
      </c>
    </row>
    <row r="715" spans="1:11" ht="14.25">
      <c r="A715" t="s">
        <v>4956</v>
      </c>
      <c r="B715" s="15">
        <v>723173</v>
      </c>
      <c r="C715" t="s">
        <v>3150</v>
      </c>
      <c r="D715" t="s">
        <v>3151</v>
      </c>
      <c r="E715" t="s">
        <v>464</v>
      </c>
      <c r="F715" s="15">
        <v>-1000</v>
      </c>
      <c r="G715" t="s">
        <v>50</v>
      </c>
      <c r="H715" t="s">
        <v>55</v>
      </c>
      <c r="I715" t="s">
        <v>52</v>
      </c>
      <c r="J715">
        <f>VLOOKUP(B715,自助退!B:F,5,FALSE)</f>
        <v>1000</v>
      </c>
      <c r="K715" s="40" t="str">
        <f t="shared" si="11"/>
        <v/>
      </c>
    </row>
    <row r="716" spans="1:11" ht="14.25">
      <c r="A716" t="s">
        <v>4957</v>
      </c>
      <c r="B716" s="15">
        <v>723221</v>
      </c>
      <c r="C716" t="s">
        <v>3153</v>
      </c>
      <c r="D716" t="s">
        <v>3151</v>
      </c>
      <c r="E716" t="s">
        <v>464</v>
      </c>
      <c r="F716" s="15">
        <v>-2805</v>
      </c>
      <c r="G716" t="s">
        <v>50</v>
      </c>
      <c r="H716" t="s">
        <v>55</v>
      </c>
      <c r="I716" t="s">
        <v>52</v>
      </c>
      <c r="J716">
        <f>VLOOKUP(B716,自助退!B:F,5,FALSE)</f>
        <v>2805</v>
      </c>
      <c r="K716" s="40" t="str">
        <f t="shared" si="11"/>
        <v/>
      </c>
    </row>
    <row r="717" spans="1:11" ht="14.25">
      <c r="A717" t="s">
        <v>4958</v>
      </c>
      <c r="B717" s="15">
        <v>723272</v>
      </c>
      <c r="C717" t="s">
        <v>3154</v>
      </c>
      <c r="D717" t="s">
        <v>3155</v>
      </c>
      <c r="E717" t="s">
        <v>465</v>
      </c>
      <c r="F717" s="15">
        <v>-1000</v>
      </c>
      <c r="G717" t="s">
        <v>50</v>
      </c>
      <c r="H717" t="s">
        <v>55</v>
      </c>
      <c r="I717" t="s">
        <v>52</v>
      </c>
      <c r="J717">
        <f>VLOOKUP(B717,自助退!B:F,5,FALSE)</f>
        <v>1000</v>
      </c>
      <c r="K717" s="40" t="str">
        <f t="shared" si="11"/>
        <v/>
      </c>
    </row>
    <row r="718" spans="1:11" ht="14.25">
      <c r="A718" t="s">
        <v>4959</v>
      </c>
      <c r="B718" s="15">
        <v>723508</v>
      </c>
      <c r="C718" t="s">
        <v>3156</v>
      </c>
      <c r="D718" t="s">
        <v>3157</v>
      </c>
      <c r="E718" t="s">
        <v>466</v>
      </c>
      <c r="F718" s="15">
        <v>-100</v>
      </c>
      <c r="G718" t="s">
        <v>50</v>
      </c>
      <c r="H718" t="s">
        <v>60</v>
      </c>
      <c r="I718" t="s">
        <v>52</v>
      </c>
      <c r="J718">
        <f>VLOOKUP(B718,自助退!B:F,5,FALSE)</f>
        <v>100</v>
      </c>
      <c r="K718" s="40" t="str">
        <f t="shared" si="11"/>
        <v/>
      </c>
    </row>
    <row r="719" spans="1:11" ht="14.25">
      <c r="A719" t="s">
        <v>4960</v>
      </c>
      <c r="B719" s="15">
        <v>723614</v>
      </c>
      <c r="C719" t="s">
        <v>3159</v>
      </c>
      <c r="D719" t="s">
        <v>3160</v>
      </c>
      <c r="E719" t="s">
        <v>467</v>
      </c>
      <c r="F719" s="15">
        <v>-20</v>
      </c>
      <c r="G719" t="s">
        <v>50</v>
      </c>
      <c r="H719" t="s">
        <v>70</v>
      </c>
      <c r="I719" t="s">
        <v>52</v>
      </c>
      <c r="J719">
        <f>VLOOKUP(B719,自助退!B:F,5,FALSE)</f>
        <v>20</v>
      </c>
      <c r="K719" s="40" t="str">
        <f t="shared" si="11"/>
        <v/>
      </c>
    </row>
    <row r="720" spans="1:11" ht="14.25">
      <c r="A720" t="s">
        <v>4961</v>
      </c>
      <c r="B720" s="15">
        <v>724499</v>
      </c>
      <c r="C720" t="s">
        <v>3162</v>
      </c>
      <c r="D720" t="s">
        <v>3163</v>
      </c>
      <c r="E720" t="s">
        <v>469</v>
      </c>
      <c r="F720" s="15">
        <v>-27</v>
      </c>
      <c r="G720" t="s">
        <v>50</v>
      </c>
      <c r="H720" t="s">
        <v>57</v>
      </c>
      <c r="I720" t="s">
        <v>52</v>
      </c>
      <c r="J720">
        <f>VLOOKUP(B720,自助退!B:F,5,FALSE)</f>
        <v>27</v>
      </c>
      <c r="K720" s="40" t="str">
        <f t="shared" si="11"/>
        <v/>
      </c>
    </row>
    <row r="721" spans="1:11" ht="14.25">
      <c r="A721" t="s">
        <v>4962</v>
      </c>
      <c r="B721" s="15">
        <v>724625</v>
      </c>
      <c r="C721" t="s">
        <v>3165</v>
      </c>
      <c r="D721" t="s">
        <v>3166</v>
      </c>
      <c r="E721" t="s">
        <v>470</v>
      </c>
      <c r="F721" s="15">
        <v>-992.5</v>
      </c>
      <c r="G721" t="s">
        <v>50</v>
      </c>
      <c r="H721" t="s">
        <v>72</v>
      </c>
      <c r="I721" t="s">
        <v>52</v>
      </c>
      <c r="J721">
        <f>VLOOKUP(B721,自助退!B:F,5,FALSE)</f>
        <v>992.5</v>
      </c>
      <c r="K721" s="40" t="str">
        <f t="shared" si="11"/>
        <v/>
      </c>
    </row>
    <row r="722" spans="1:11" ht="14.25">
      <c r="A722" t="s">
        <v>4963</v>
      </c>
      <c r="B722" s="15">
        <v>724790</v>
      </c>
      <c r="C722" t="s">
        <v>3168</v>
      </c>
      <c r="D722" t="s">
        <v>3169</v>
      </c>
      <c r="E722" t="s">
        <v>471</v>
      </c>
      <c r="F722" s="15">
        <v>-30</v>
      </c>
      <c r="G722" t="s">
        <v>50</v>
      </c>
      <c r="H722" t="s">
        <v>74</v>
      </c>
      <c r="I722" t="s">
        <v>52</v>
      </c>
      <c r="J722">
        <f>VLOOKUP(B722,自助退!B:F,5,FALSE)</f>
        <v>30</v>
      </c>
      <c r="K722" s="40" t="str">
        <f t="shared" si="11"/>
        <v/>
      </c>
    </row>
    <row r="723" spans="1:11" ht="14.25">
      <c r="A723" t="s">
        <v>4964</v>
      </c>
      <c r="B723" s="15">
        <v>724911</v>
      </c>
      <c r="C723" t="s">
        <v>3170</v>
      </c>
      <c r="D723" t="s">
        <v>3171</v>
      </c>
      <c r="E723" t="s">
        <v>472</v>
      </c>
      <c r="F723" s="15">
        <v>-451</v>
      </c>
      <c r="G723" t="s">
        <v>50</v>
      </c>
      <c r="H723" t="s">
        <v>235</v>
      </c>
      <c r="I723" t="s">
        <v>52</v>
      </c>
      <c r="J723">
        <f>VLOOKUP(B723,自助退!B:F,5,FALSE)</f>
        <v>451</v>
      </c>
      <c r="K723" s="40" t="str">
        <f t="shared" si="11"/>
        <v/>
      </c>
    </row>
    <row r="724" spans="1:11" ht="14.25">
      <c r="A724" t="s">
        <v>4965</v>
      </c>
      <c r="B724" s="15">
        <v>725090</v>
      </c>
      <c r="C724" t="s">
        <v>3173</v>
      </c>
      <c r="D724" t="s">
        <v>3174</v>
      </c>
      <c r="E724" t="s">
        <v>473</v>
      </c>
      <c r="F724" s="15">
        <v>-1100</v>
      </c>
      <c r="G724" t="s">
        <v>50</v>
      </c>
      <c r="H724" t="s">
        <v>159</v>
      </c>
      <c r="I724" t="s">
        <v>52</v>
      </c>
      <c r="J724">
        <f>VLOOKUP(B724,自助退!B:F,5,FALSE)</f>
        <v>1100</v>
      </c>
      <c r="K724" s="40" t="str">
        <f t="shared" si="11"/>
        <v/>
      </c>
    </row>
    <row r="725" spans="1:11" ht="14.25">
      <c r="A725" t="s">
        <v>4966</v>
      </c>
      <c r="B725" s="15">
        <v>725548</v>
      </c>
      <c r="C725" t="s">
        <v>3176</v>
      </c>
      <c r="D725" t="s">
        <v>3177</v>
      </c>
      <c r="E725" t="s">
        <v>474</v>
      </c>
      <c r="F725" s="15">
        <v>-450</v>
      </c>
      <c r="G725" t="s">
        <v>50</v>
      </c>
      <c r="H725" t="s">
        <v>77</v>
      </c>
      <c r="I725" t="s">
        <v>52</v>
      </c>
      <c r="J725">
        <f>VLOOKUP(B725,自助退!B:F,5,FALSE)</f>
        <v>450</v>
      </c>
      <c r="K725" s="40" t="str">
        <f t="shared" si="11"/>
        <v/>
      </c>
    </row>
    <row r="726" spans="1:11" ht="14.25">
      <c r="A726" t="s">
        <v>4967</v>
      </c>
      <c r="B726" s="15">
        <v>725850</v>
      </c>
      <c r="C726" t="s">
        <v>3179</v>
      </c>
      <c r="D726" t="s">
        <v>3180</v>
      </c>
      <c r="E726" t="s">
        <v>475</v>
      </c>
      <c r="F726" s="15">
        <v>-44</v>
      </c>
      <c r="G726" t="s">
        <v>50</v>
      </c>
      <c r="H726" t="s">
        <v>76</v>
      </c>
      <c r="I726" t="s">
        <v>52</v>
      </c>
      <c r="J726">
        <f>VLOOKUP(B726,自助退!B:F,5,FALSE)</f>
        <v>44</v>
      </c>
      <c r="K726" s="40" t="str">
        <f t="shared" si="11"/>
        <v/>
      </c>
    </row>
    <row r="727" spans="1:11" ht="14.25">
      <c r="A727" t="s">
        <v>4968</v>
      </c>
      <c r="B727" s="15">
        <v>726557</v>
      </c>
      <c r="C727" t="s">
        <v>3182</v>
      </c>
      <c r="D727" t="s">
        <v>476</v>
      </c>
      <c r="E727" t="s">
        <v>477</v>
      </c>
      <c r="F727" s="15">
        <v>-8</v>
      </c>
      <c r="G727" t="s">
        <v>50</v>
      </c>
      <c r="H727" t="s">
        <v>63</v>
      </c>
      <c r="I727" t="s">
        <v>52</v>
      </c>
      <c r="J727">
        <f>VLOOKUP(B727,自助退!B:F,5,FALSE)</f>
        <v>8</v>
      </c>
      <c r="K727" s="40" t="str">
        <f t="shared" si="11"/>
        <v/>
      </c>
    </row>
    <row r="728" spans="1:11" ht="14.25">
      <c r="A728" t="s">
        <v>4969</v>
      </c>
      <c r="B728" s="15">
        <v>727235</v>
      </c>
      <c r="C728" t="s">
        <v>3184</v>
      </c>
      <c r="D728" t="s">
        <v>3185</v>
      </c>
      <c r="E728" t="s">
        <v>478</v>
      </c>
      <c r="F728" s="15">
        <v>-868</v>
      </c>
      <c r="G728" t="s">
        <v>50</v>
      </c>
      <c r="H728" t="s">
        <v>66</v>
      </c>
      <c r="I728" t="s">
        <v>52</v>
      </c>
      <c r="J728">
        <f>VLOOKUP(B728,自助退!B:F,5,FALSE)</f>
        <v>868</v>
      </c>
      <c r="K728" s="40" t="str">
        <f t="shared" si="11"/>
        <v/>
      </c>
    </row>
    <row r="729" spans="1:11" ht="14.25">
      <c r="A729" t="s">
        <v>4970</v>
      </c>
      <c r="B729" s="15">
        <v>727273</v>
      </c>
      <c r="C729" t="s">
        <v>3187</v>
      </c>
      <c r="D729" t="s">
        <v>3188</v>
      </c>
      <c r="E729" t="s">
        <v>479</v>
      </c>
      <c r="F729" s="15">
        <v>-1000</v>
      </c>
      <c r="G729" t="s">
        <v>50</v>
      </c>
      <c r="H729" t="s">
        <v>65</v>
      </c>
      <c r="I729" t="s">
        <v>52</v>
      </c>
      <c r="J729">
        <f>VLOOKUP(B729,自助退!B:F,5,FALSE)</f>
        <v>1000</v>
      </c>
      <c r="K729" s="40" t="str">
        <f t="shared" si="11"/>
        <v/>
      </c>
    </row>
    <row r="730" spans="1:11" ht="14.25">
      <c r="A730" t="s">
        <v>4971</v>
      </c>
      <c r="B730" s="15">
        <v>727550</v>
      </c>
      <c r="C730" t="s">
        <v>3190</v>
      </c>
      <c r="D730" t="s">
        <v>3191</v>
      </c>
      <c r="E730" t="s">
        <v>480</v>
      </c>
      <c r="F730" s="15">
        <v>-5000</v>
      </c>
      <c r="G730" t="s">
        <v>50</v>
      </c>
      <c r="H730" t="s">
        <v>71</v>
      </c>
      <c r="I730" t="s">
        <v>52</v>
      </c>
      <c r="J730">
        <f>VLOOKUP(B730,自助退!B:F,5,FALSE)</f>
        <v>5000</v>
      </c>
      <c r="K730" s="40" t="str">
        <f t="shared" si="11"/>
        <v/>
      </c>
    </row>
    <row r="731" spans="1:11" ht="14.25">
      <c r="A731" t="s">
        <v>4972</v>
      </c>
      <c r="B731" s="15">
        <v>727553</v>
      </c>
      <c r="C731" t="s">
        <v>3193</v>
      </c>
      <c r="D731" t="s">
        <v>3191</v>
      </c>
      <c r="E731" t="s">
        <v>480</v>
      </c>
      <c r="F731" s="15">
        <v>-3000</v>
      </c>
      <c r="G731" t="s">
        <v>50</v>
      </c>
      <c r="H731" t="s">
        <v>71</v>
      </c>
      <c r="I731" t="s">
        <v>52</v>
      </c>
      <c r="J731">
        <f>VLOOKUP(B731,自助退!B:F,5,FALSE)</f>
        <v>3000</v>
      </c>
      <c r="K731" s="40" t="str">
        <f t="shared" si="11"/>
        <v/>
      </c>
    </row>
    <row r="732" spans="1:11" ht="14.25">
      <c r="A732" t="s">
        <v>4973</v>
      </c>
      <c r="B732" s="15">
        <v>727580</v>
      </c>
      <c r="C732" t="s">
        <v>3194</v>
      </c>
      <c r="D732" t="s">
        <v>3195</v>
      </c>
      <c r="E732" t="s">
        <v>481</v>
      </c>
      <c r="F732" s="15">
        <v>-143.72999999999999</v>
      </c>
      <c r="G732" t="s">
        <v>50</v>
      </c>
      <c r="H732" t="s">
        <v>72</v>
      </c>
      <c r="I732" t="s">
        <v>52</v>
      </c>
      <c r="J732">
        <f>VLOOKUP(B732,自助退!B:F,5,FALSE)</f>
        <v>143.72999999999999</v>
      </c>
      <c r="K732" s="40" t="str">
        <f t="shared" si="11"/>
        <v/>
      </c>
    </row>
    <row r="733" spans="1:11" ht="14.25">
      <c r="A733" t="s">
        <v>4974</v>
      </c>
      <c r="B733" s="15">
        <v>727867</v>
      </c>
      <c r="C733" t="s">
        <v>3197</v>
      </c>
      <c r="D733" t="s">
        <v>3198</v>
      </c>
      <c r="E733" t="s">
        <v>482</v>
      </c>
      <c r="F733" s="15">
        <v>-500</v>
      </c>
      <c r="G733" t="s">
        <v>50</v>
      </c>
      <c r="H733" t="s">
        <v>187</v>
      </c>
      <c r="I733" t="s">
        <v>52</v>
      </c>
      <c r="J733">
        <f>VLOOKUP(B733,自助退!B:F,5,FALSE)</f>
        <v>500</v>
      </c>
      <c r="K733" s="40" t="str">
        <f t="shared" si="11"/>
        <v/>
      </c>
    </row>
    <row r="734" spans="1:11" ht="14.25">
      <c r="A734" t="s">
        <v>4975</v>
      </c>
      <c r="B734" s="15">
        <v>728113</v>
      </c>
      <c r="C734" t="s">
        <v>3200</v>
      </c>
      <c r="D734" t="s">
        <v>3201</v>
      </c>
      <c r="E734" t="s">
        <v>483</v>
      </c>
      <c r="F734" s="15">
        <v>-400</v>
      </c>
      <c r="G734" t="s">
        <v>50</v>
      </c>
      <c r="H734" t="s">
        <v>72</v>
      </c>
      <c r="I734" t="s">
        <v>52</v>
      </c>
      <c r="J734">
        <f>VLOOKUP(B734,自助退!B:F,5,FALSE)</f>
        <v>400</v>
      </c>
      <c r="K734" s="40" t="str">
        <f t="shared" si="11"/>
        <v/>
      </c>
    </row>
    <row r="735" spans="1:11" ht="14.25">
      <c r="A735" t="s">
        <v>4976</v>
      </c>
      <c r="B735" s="15">
        <v>728296</v>
      </c>
      <c r="C735" t="s">
        <v>3203</v>
      </c>
      <c r="D735" t="s">
        <v>3204</v>
      </c>
      <c r="E735" t="s">
        <v>484</v>
      </c>
      <c r="F735" s="15">
        <v>-288</v>
      </c>
      <c r="G735" t="s">
        <v>50</v>
      </c>
      <c r="H735" t="s">
        <v>232</v>
      </c>
      <c r="I735" t="s">
        <v>52</v>
      </c>
      <c r="J735">
        <f>VLOOKUP(B735,自助退!B:F,5,FALSE)</f>
        <v>288</v>
      </c>
      <c r="K735" s="40" t="str">
        <f t="shared" si="11"/>
        <v/>
      </c>
    </row>
    <row r="736" spans="1:11" ht="14.25">
      <c r="A736" t="s">
        <v>4977</v>
      </c>
      <c r="B736" s="15">
        <v>728298</v>
      </c>
      <c r="C736" t="s">
        <v>3206</v>
      </c>
      <c r="D736" t="s">
        <v>3207</v>
      </c>
      <c r="E736" t="s">
        <v>485</v>
      </c>
      <c r="F736" s="15">
        <v>-73</v>
      </c>
      <c r="G736" t="s">
        <v>50</v>
      </c>
      <c r="H736" t="s">
        <v>63</v>
      </c>
      <c r="I736" t="s">
        <v>52</v>
      </c>
      <c r="J736">
        <f>VLOOKUP(B736,自助退!B:F,5,FALSE)</f>
        <v>73</v>
      </c>
      <c r="K736" s="40" t="str">
        <f t="shared" si="11"/>
        <v/>
      </c>
    </row>
    <row r="737" spans="1:11" ht="14.25">
      <c r="A737" t="s">
        <v>4978</v>
      </c>
      <c r="B737" s="15">
        <v>728347</v>
      </c>
      <c r="C737" t="s">
        <v>3209</v>
      </c>
      <c r="D737" t="s">
        <v>3210</v>
      </c>
      <c r="E737" t="s">
        <v>486</v>
      </c>
      <c r="F737" s="15">
        <v>-6000</v>
      </c>
      <c r="G737" t="s">
        <v>50</v>
      </c>
      <c r="H737" t="s">
        <v>227</v>
      </c>
      <c r="I737" t="s">
        <v>52</v>
      </c>
      <c r="J737">
        <f>VLOOKUP(B737,自助退!B:F,5,FALSE)</f>
        <v>6000</v>
      </c>
      <c r="K737" s="40" t="str">
        <f t="shared" si="11"/>
        <v/>
      </c>
    </row>
    <row r="738" spans="1:11" ht="14.25">
      <c r="A738" t="s">
        <v>4979</v>
      </c>
      <c r="B738" s="15">
        <v>729865</v>
      </c>
      <c r="C738" t="s">
        <v>3212</v>
      </c>
      <c r="D738" t="s">
        <v>3213</v>
      </c>
      <c r="E738" t="s">
        <v>487</v>
      </c>
      <c r="F738" s="15">
        <v>-400</v>
      </c>
      <c r="G738" t="s">
        <v>50</v>
      </c>
      <c r="H738" t="s">
        <v>54</v>
      </c>
      <c r="I738" t="s">
        <v>52</v>
      </c>
      <c r="J738">
        <f>VLOOKUP(B738,自助退!B:F,5,FALSE)</f>
        <v>400</v>
      </c>
      <c r="K738" s="40" t="str">
        <f t="shared" si="11"/>
        <v/>
      </c>
    </row>
    <row r="739" spans="1:11" ht="14.25">
      <c r="A739" t="s">
        <v>4980</v>
      </c>
      <c r="B739" s="15">
        <v>730049</v>
      </c>
      <c r="C739" t="s">
        <v>3215</v>
      </c>
      <c r="D739" t="s">
        <v>3216</v>
      </c>
      <c r="E739" t="s">
        <v>488</v>
      </c>
      <c r="F739" s="15">
        <v>-100</v>
      </c>
      <c r="G739" t="s">
        <v>50</v>
      </c>
      <c r="H739" t="s">
        <v>64</v>
      </c>
      <c r="I739" t="s">
        <v>52</v>
      </c>
      <c r="J739">
        <f>VLOOKUP(B739,自助退!B:F,5,FALSE)</f>
        <v>100</v>
      </c>
      <c r="K739" s="40" t="str">
        <f t="shared" si="11"/>
        <v/>
      </c>
    </row>
    <row r="740" spans="1:11" ht="14.25">
      <c r="A740" t="s">
        <v>4981</v>
      </c>
      <c r="B740" s="15">
        <v>730484</v>
      </c>
      <c r="C740" t="s">
        <v>3218</v>
      </c>
      <c r="D740" t="s">
        <v>3219</v>
      </c>
      <c r="E740" t="s">
        <v>489</v>
      </c>
      <c r="F740" s="15">
        <v>-100</v>
      </c>
      <c r="G740" t="s">
        <v>50</v>
      </c>
      <c r="H740" t="s">
        <v>63</v>
      </c>
      <c r="I740" t="s">
        <v>52</v>
      </c>
      <c r="J740">
        <f>VLOOKUP(B740,自助退!B:F,5,FALSE)</f>
        <v>100</v>
      </c>
      <c r="K740" s="40" t="str">
        <f t="shared" si="11"/>
        <v/>
      </c>
    </row>
    <row r="741" spans="1:11" ht="14.25">
      <c r="A741" t="s">
        <v>4982</v>
      </c>
      <c r="B741" s="15">
        <v>731989</v>
      </c>
      <c r="C741" t="s">
        <v>3221</v>
      </c>
      <c r="D741" t="s">
        <v>2834</v>
      </c>
      <c r="E741" t="s">
        <v>346</v>
      </c>
      <c r="F741" s="15">
        <v>-125.31</v>
      </c>
      <c r="G741" t="s">
        <v>50</v>
      </c>
      <c r="H741" t="s">
        <v>72</v>
      </c>
      <c r="I741" t="s">
        <v>52</v>
      </c>
      <c r="J741">
        <f>VLOOKUP(B741,自助退!B:F,5,FALSE)</f>
        <v>125.31</v>
      </c>
      <c r="K741" s="40" t="str">
        <f t="shared" si="11"/>
        <v/>
      </c>
    </row>
    <row r="742" spans="1:11" ht="14.25">
      <c r="A742" t="s">
        <v>4983</v>
      </c>
      <c r="B742" s="15">
        <v>733605</v>
      </c>
      <c r="C742" t="s">
        <v>3222</v>
      </c>
      <c r="D742" t="s">
        <v>3223</v>
      </c>
      <c r="E742" t="s">
        <v>490</v>
      </c>
      <c r="F742" s="15">
        <v>-500</v>
      </c>
      <c r="G742" t="s">
        <v>50</v>
      </c>
      <c r="H742" t="s">
        <v>67</v>
      </c>
      <c r="I742" t="s">
        <v>52</v>
      </c>
      <c r="J742">
        <f>VLOOKUP(B742,自助退!B:F,5,FALSE)</f>
        <v>500</v>
      </c>
      <c r="K742" s="40" t="str">
        <f t="shared" si="11"/>
        <v/>
      </c>
    </row>
    <row r="743" spans="1:11" ht="14.25">
      <c r="A743" t="s">
        <v>4984</v>
      </c>
      <c r="B743" s="15">
        <v>733772</v>
      </c>
      <c r="C743" t="s">
        <v>3225</v>
      </c>
      <c r="D743" t="s">
        <v>3226</v>
      </c>
      <c r="E743" t="s">
        <v>491</v>
      </c>
      <c r="F743" s="15">
        <v>-1000</v>
      </c>
      <c r="G743" t="s">
        <v>50</v>
      </c>
      <c r="H743" t="s">
        <v>77</v>
      </c>
      <c r="I743" t="s">
        <v>52</v>
      </c>
      <c r="J743">
        <f>VLOOKUP(B743,自助退!B:F,5,FALSE)</f>
        <v>1000</v>
      </c>
      <c r="K743" s="40" t="str">
        <f t="shared" si="11"/>
        <v/>
      </c>
    </row>
    <row r="744" spans="1:11" ht="14.25">
      <c r="A744" t="s">
        <v>4985</v>
      </c>
      <c r="B744" s="15">
        <v>734112</v>
      </c>
      <c r="C744" t="s">
        <v>3228</v>
      </c>
      <c r="D744" t="s">
        <v>493</v>
      </c>
      <c r="E744" t="s">
        <v>494</v>
      </c>
      <c r="F744" s="15">
        <v>-200</v>
      </c>
      <c r="G744" t="s">
        <v>50</v>
      </c>
      <c r="H744" t="s">
        <v>63</v>
      </c>
      <c r="I744" t="s">
        <v>52</v>
      </c>
      <c r="J744">
        <f>VLOOKUP(B744,自助退!B:F,5,FALSE)</f>
        <v>200</v>
      </c>
      <c r="K744" s="40" t="str">
        <f t="shared" si="11"/>
        <v/>
      </c>
    </row>
    <row r="745" spans="1:11" ht="14.25">
      <c r="A745" t="s">
        <v>4986</v>
      </c>
      <c r="B745" s="15">
        <v>734189</v>
      </c>
      <c r="C745" t="s">
        <v>3230</v>
      </c>
      <c r="D745" t="s">
        <v>3231</v>
      </c>
      <c r="E745" t="s">
        <v>495</v>
      </c>
      <c r="F745" s="15">
        <v>-275</v>
      </c>
      <c r="G745" t="s">
        <v>50</v>
      </c>
      <c r="H745" t="s">
        <v>160</v>
      </c>
      <c r="I745" t="s">
        <v>52</v>
      </c>
      <c r="J745">
        <f>VLOOKUP(B745,自助退!B:F,5,FALSE)</f>
        <v>275</v>
      </c>
      <c r="K745" s="40" t="str">
        <f t="shared" si="11"/>
        <v/>
      </c>
    </row>
    <row r="746" spans="1:11" ht="14.25">
      <c r="A746" t="s">
        <v>4987</v>
      </c>
      <c r="B746" s="15">
        <v>734235</v>
      </c>
      <c r="C746" t="s">
        <v>3233</v>
      </c>
      <c r="D746" t="s">
        <v>3234</v>
      </c>
      <c r="E746" t="s">
        <v>496</v>
      </c>
      <c r="F746" s="15">
        <v>-700</v>
      </c>
      <c r="G746" t="s">
        <v>50</v>
      </c>
      <c r="H746" t="s">
        <v>96</v>
      </c>
      <c r="I746" t="s">
        <v>52</v>
      </c>
      <c r="J746">
        <f>VLOOKUP(B746,自助退!B:F,5,FALSE)</f>
        <v>700</v>
      </c>
      <c r="K746" s="40" t="str">
        <f t="shared" si="11"/>
        <v/>
      </c>
    </row>
    <row r="747" spans="1:11" ht="14.25">
      <c r="A747" t="s">
        <v>4988</v>
      </c>
      <c r="B747" s="15">
        <v>734429</v>
      </c>
      <c r="C747" t="s">
        <v>3236</v>
      </c>
      <c r="D747" t="s">
        <v>3237</v>
      </c>
      <c r="E747" t="s">
        <v>261</v>
      </c>
      <c r="F747" s="15">
        <v>-1000</v>
      </c>
      <c r="G747" t="s">
        <v>50</v>
      </c>
      <c r="H747" t="s">
        <v>66</v>
      </c>
      <c r="I747" t="s">
        <v>52</v>
      </c>
      <c r="J747">
        <f>VLOOKUP(B747,自助退!B:F,5,FALSE)</f>
        <v>1000</v>
      </c>
      <c r="K747" s="40" t="str">
        <f t="shared" si="11"/>
        <v/>
      </c>
    </row>
    <row r="748" spans="1:11" ht="14.25">
      <c r="A748" t="s">
        <v>4989</v>
      </c>
      <c r="B748" s="15">
        <v>734912</v>
      </c>
      <c r="C748" t="s">
        <v>3239</v>
      </c>
      <c r="D748" t="s">
        <v>3240</v>
      </c>
      <c r="E748" t="s">
        <v>497</v>
      </c>
      <c r="F748" s="15">
        <v>-208.99</v>
      </c>
      <c r="G748" t="s">
        <v>50</v>
      </c>
      <c r="H748" t="s">
        <v>61</v>
      </c>
      <c r="I748" t="s">
        <v>52</v>
      </c>
      <c r="J748">
        <f>VLOOKUP(B748,自助退!B:F,5,FALSE)</f>
        <v>208.99</v>
      </c>
      <c r="K748" s="40" t="str">
        <f t="shared" si="11"/>
        <v/>
      </c>
    </row>
    <row r="749" spans="1:11" ht="14.25">
      <c r="A749" t="s">
        <v>4990</v>
      </c>
      <c r="B749" s="15">
        <v>735048</v>
      </c>
      <c r="C749" t="s">
        <v>3242</v>
      </c>
      <c r="D749" t="s">
        <v>3243</v>
      </c>
      <c r="E749" t="s">
        <v>498</v>
      </c>
      <c r="F749" s="15">
        <v>-208.49</v>
      </c>
      <c r="G749" t="s">
        <v>50</v>
      </c>
      <c r="H749" t="s">
        <v>61</v>
      </c>
      <c r="I749" t="s">
        <v>52</v>
      </c>
      <c r="J749">
        <f>VLOOKUP(B749,自助退!B:F,5,FALSE)</f>
        <v>208.49</v>
      </c>
      <c r="K749" s="40" t="str">
        <f t="shared" si="11"/>
        <v/>
      </c>
    </row>
    <row r="750" spans="1:11" ht="14.25">
      <c r="A750" t="s">
        <v>4991</v>
      </c>
      <c r="B750" s="15">
        <v>735206</v>
      </c>
      <c r="C750" t="s">
        <v>3244</v>
      </c>
      <c r="D750" t="s">
        <v>3245</v>
      </c>
      <c r="E750" t="s">
        <v>499</v>
      </c>
      <c r="F750" s="15">
        <v>-188.61</v>
      </c>
      <c r="G750" t="s">
        <v>50</v>
      </c>
      <c r="H750" t="s">
        <v>61</v>
      </c>
      <c r="I750" t="s">
        <v>52</v>
      </c>
      <c r="J750">
        <f>VLOOKUP(B750,自助退!B:F,5,FALSE)</f>
        <v>188.61</v>
      </c>
      <c r="K750" s="40" t="str">
        <f t="shared" si="11"/>
        <v/>
      </c>
    </row>
    <row r="751" spans="1:11" ht="14.25">
      <c r="A751" t="s">
        <v>4992</v>
      </c>
      <c r="B751" s="15">
        <v>735299</v>
      </c>
      <c r="C751" t="s">
        <v>3247</v>
      </c>
      <c r="D751" t="s">
        <v>3248</v>
      </c>
      <c r="E751" t="s">
        <v>500</v>
      </c>
      <c r="F751" s="15">
        <v>-192</v>
      </c>
      <c r="G751" t="s">
        <v>50</v>
      </c>
      <c r="H751" t="s">
        <v>245</v>
      </c>
      <c r="I751" t="s">
        <v>52</v>
      </c>
      <c r="J751">
        <f>VLOOKUP(B751,自助退!B:F,5,FALSE)</f>
        <v>192</v>
      </c>
      <c r="K751" s="40" t="str">
        <f t="shared" si="11"/>
        <v/>
      </c>
    </row>
    <row r="752" spans="1:11" ht="14.25">
      <c r="A752" t="s">
        <v>4993</v>
      </c>
      <c r="B752" s="15">
        <v>735448</v>
      </c>
      <c r="C752" t="s">
        <v>3250</v>
      </c>
      <c r="D752" t="s">
        <v>3251</v>
      </c>
      <c r="E752" t="s">
        <v>501</v>
      </c>
      <c r="F752" s="15">
        <v>-942</v>
      </c>
      <c r="G752" t="s">
        <v>50</v>
      </c>
      <c r="H752" t="s">
        <v>61</v>
      </c>
      <c r="I752" t="s">
        <v>52</v>
      </c>
      <c r="J752">
        <f>VLOOKUP(B752,自助退!B:F,5,FALSE)</f>
        <v>942</v>
      </c>
      <c r="K752" s="40" t="str">
        <f t="shared" si="11"/>
        <v/>
      </c>
    </row>
    <row r="753" spans="1:11" ht="14.25">
      <c r="A753" t="s">
        <v>4994</v>
      </c>
      <c r="B753" s="15">
        <v>735562</v>
      </c>
      <c r="C753" t="s">
        <v>3253</v>
      </c>
      <c r="D753" t="s">
        <v>3254</v>
      </c>
      <c r="E753" t="s">
        <v>502</v>
      </c>
      <c r="F753" s="15">
        <v>-873</v>
      </c>
      <c r="G753" t="s">
        <v>50</v>
      </c>
      <c r="H753" t="s">
        <v>187</v>
      </c>
      <c r="I753" t="s">
        <v>52</v>
      </c>
      <c r="J753">
        <f>VLOOKUP(B753,自助退!B:F,5,FALSE)</f>
        <v>873</v>
      </c>
      <c r="K753" s="40" t="str">
        <f t="shared" si="11"/>
        <v/>
      </c>
    </row>
    <row r="754" spans="1:11" ht="14.25">
      <c r="A754" t="s">
        <v>4995</v>
      </c>
      <c r="B754" s="15">
        <v>735597</v>
      </c>
      <c r="C754" t="s">
        <v>3256</v>
      </c>
      <c r="D754" t="s">
        <v>3257</v>
      </c>
      <c r="E754" t="s">
        <v>503</v>
      </c>
      <c r="F754" s="15">
        <v>-23</v>
      </c>
      <c r="G754" t="s">
        <v>50</v>
      </c>
      <c r="H754" t="s">
        <v>187</v>
      </c>
      <c r="I754" t="s">
        <v>52</v>
      </c>
      <c r="J754">
        <f>VLOOKUP(B754,自助退!B:F,5,FALSE)</f>
        <v>23</v>
      </c>
      <c r="K754" s="40" t="str">
        <f t="shared" si="11"/>
        <v/>
      </c>
    </row>
    <row r="755" spans="1:11" ht="14.25">
      <c r="A755" t="s">
        <v>4996</v>
      </c>
      <c r="B755" s="15">
        <v>735938</v>
      </c>
      <c r="C755" t="s">
        <v>3262</v>
      </c>
      <c r="D755" t="s">
        <v>3263</v>
      </c>
      <c r="E755" t="s">
        <v>504</v>
      </c>
      <c r="F755" s="15">
        <v>-363</v>
      </c>
      <c r="G755" t="s">
        <v>50</v>
      </c>
      <c r="H755" t="s">
        <v>74</v>
      </c>
      <c r="I755" t="s">
        <v>52</v>
      </c>
      <c r="J755">
        <f>VLOOKUP(B755,自助退!B:F,5,FALSE)</f>
        <v>363</v>
      </c>
      <c r="K755" s="40" t="str">
        <f t="shared" si="11"/>
        <v/>
      </c>
    </row>
    <row r="756" spans="1:11" ht="14.25">
      <c r="A756" t="s">
        <v>4997</v>
      </c>
      <c r="B756" s="15">
        <v>735950</v>
      </c>
      <c r="C756" t="s">
        <v>3259</v>
      </c>
      <c r="D756" t="s">
        <v>3260</v>
      </c>
      <c r="E756" t="s">
        <v>505</v>
      </c>
      <c r="F756" s="15">
        <v>-171</v>
      </c>
      <c r="G756" t="s">
        <v>50</v>
      </c>
      <c r="H756" t="s">
        <v>61</v>
      </c>
      <c r="I756" t="s">
        <v>52</v>
      </c>
      <c r="J756">
        <f>VLOOKUP(B756,自助退!B:F,5,FALSE)</f>
        <v>171</v>
      </c>
      <c r="K756" s="40" t="str">
        <f t="shared" si="11"/>
        <v/>
      </c>
    </row>
    <row r="757" spans="1:11" ht="14.25">
      <c r="A757" t="s">
        <v>4998</v>
      </c>
      <c r="B757" s="15">
        <v>736084</v>
      </c>
      <c r="C757" t="s">
        <v>3265</v>
      </c>
      <c r="D757" t="s">
        <v>3266</v>
      </c>
      <c r="E757" t="s">
        <v>506</v>
      </c>
      <c r="F757" s="15">
        <v>-92</v>
      </c>
      <c r="G757" t="s">
        <v>50</v>
      </c>
      <c r="H757" t="s">
        <v>62</v>
      </c>
      <c r="I757" t="s">
        <v>52</v>
      </c>
      <c r="J757">
        <f>VLOOKUP(B757,自助退!B:F,5,FALSE)</f>
        <v>92</v>
      </c>
      <c r="K757" s="40" t="str">
        <f t="shared" si="11"/>
        <v/>
      </c>
    </row>
    <row r="758" spans="1:11" ht="14.25">
      <c r="A758" t="s">
        <v>4999</v>
      </c>
      <c r="B758" s="15">
        <v>736307</v>
      </c>
      <c r="C758" t="s">
        <v>3268</v>
      </c>
      <c r="D758" t="s">
        <v>3269</v>
      </c>
      <c r="E758" t="s">
        <v>507</v>
      </c>
      <c r="F758" s="15">
        <v>-1015</v>
      </c>
      <c r="G758" t="s">
        <v>50</v>
      </c>
      <c r="H758" t="s">
        <v>59</v>
      </c>
      <c r="I758" t="s">
        <v>52</v>
      </c>
      <c r="J758">
        <f>VLOOKUP(B758,自助退!B:F,5,FALSE)</f>
        <v>1015</v>
      </c>
      <c r="K758" s="40" t="str">
        <f t="shared" si="11"/>
        <v/>
      </c>
    </row>
    <row r="759" spans="1:11" ht="14.25">
      <c r="A759" t="s">
        <v>5000</v>
      </c>
      <c r="B759" s="15">
        <v>736333</v>
      </c>
      <c r="C759" t="s">
        <v>3271</v>
      </c>
      <c r="D759" t="s">
        <v>3272</v>
      </c>
      <c r="E759" t="s">
        <v>508</v>
      </c>
      <c r="F759" s="15">
        <v>-285</v>
      </c>
      <c r="G759" t="s">
        <v>50</v>
      </c>
      <c r="H759" t="s">
        <v>78</v>
      </c>
      <c r="I759" t="s">
        <v>52</v>
      </c>
      <c r="J759">
        <f>VLOOKUP(B759,自助退!B:F,5,FALSE)</f>
        <v>285</v>
      </c>
      <c r="K759" s="40" t="str">
        <f t="shared" si="11"/>
        <v/>
      </c>
    </row>
    <row r="760" spans="1:11" ht="14.25">
      <c r="A760" t="s">
        <v>5001</v>
      </c>
      <c r="B760" s="15">
        <v>736603</v>
      </c>
      <c r="C760" t="s">
        <v>3274</v>
      </c>
      <c r="D760" t="s">
        <v>3275</v>
      </c>
      <c r="E760" t="s">
        <v>509</v>
      </c>
      <c r="F760" s="15">
        <v>-47</v>
      </c>
      <c r="G760" t="s">
        <v>50</v>
      </c>
      <c r="H760" t="s">
        <v>59</v>
      </c>
      <c r="I760" t="s">
        <v>52</v>
      </c>
      <c r="J760">
        <f>VLOOKUP(B760,自助退!B:F,5,FALSE)</f>
        <v>47</v>
      </c>
      <c r="K760" s="40" t="str">
        <f t="shared" si="11"/>
        <v/>
      </c>
    </row>
    <row r="761" spans="1:11" ht="14.25">
      <c r="A761" t="s">
        <v>5002</v>
      </c>
      <c r="B761" s="15">
        <v>736863</v>
      </c>
      <c r="C761" t="s">
        <v>3277</v>
      </c>
      <c r="D761" t="s">
        <v>3278</v>
      </c>
      <c r="E761" t="s">
        <v>510</v>
      </c>
      <c r="F761" s="15">
        <v>-4996</v>
      </c>
      <c r="G761" t="s">
        <v>50</v>
      </c>
      <c r="H761" t="s">
        <v>57</v>
      </c>
      <c r="I761" t="s">
        <v>52</v>
      </c>
      <c r="J761">
        <f>VLOOKUP(B761,自助退!B:F,5,FALSE)</f>
        <v>4996</v>
      </c>
      <c r="K761" s="40" t="str">
        <f t="shared" si="11"/>
        <v/>
      </c>
    </row>
    <row r="762" spans="1:11" ht="14.25">
      <c r="A762" t="s">
        <v>5003</v>
      </c>
      <c r="B762" s="15">
        <v>737192</v>
      </c>
      <c r="C762" t="s">
        <v>3280</v>
      </c>
      <c r="D762" t="s">
        <v>3281</v>
      </c>
      <c r="E762" t="s">
        <v>512</v>
      </c>
      <c r="F762" s="15">
        <v>-55</v>
      </c>
      <c r="G762" t="s">
        <v>50</v>
      </c>
      <c r="H762" t="s">
        <v>64</v>
      </c>
      <c r="I762" t="s">
        <v>52</v>
      </c>
      <c r="J762">
        <f>VLOOKUP(B762,自助退!B:F,5,FALSE)</f>
        <v>55</v>
      </c>
      <c r="K762" s="40" t="str">
        <f t="shared" si="11"/>
        <v/>
      </c>
    </row>
    <row r="763" spans="1:11" ht="14.25">
      <c r="A763" t="s">
        <v>5004</v>
      </c>
      <c r="B763" s="15">
        <v>737242</v>
      </c>
      <c r="C763" t="s">
        <v>3283</v>
      </c>
      <c r="D763" t="s">
        <v>3284</v>
      </c>
      <c r="E763" t="s">
        <v>513</v>
      </c>
      <c r="F763" s="15">
        <v>-48</v>
      </c>
      <c r="G763" t="s">
        <v>50</v>
      </c>
      <c r="H763" t="s">
        <v>76</v>
      </c>
      <c r="I763" t="s">
        <v>52</v>
      </c>
      <c r="J763">
        <f>VLOOKUP(B763,自助退!B:F,5,FALSE)</f>
        <v>48</v>
      </c>
      <c r="K763" s="40" t="str">
        <f t="shared" si="11"/>
        <v/>
      </c>
    </row>
    <row r="764" spans="1:11" ht="14.25">
      <c r="A764" t="s">
        <v>5005</v>
      </c>
      <c r="B764" s="15">
        <v>737656</v>
      </c>
      <c r="C764" t="s">
        <v>3286</v>
      </c>
      <c r="D764" t="s">
        <v>3287</v>
      </c>
      <c r="E764" t="s">
        <v>515</v>
      </c>
      <c r="F764" s="15">
        <v>-136</v>
      </c>
      <c r="G764" t="s">
        <v>50</v>
      </c>
      <c r="H764" t="s">
        <v>60</v>
      </c>
      <c r="I764" t="s">
        <v>52</v>
      </c>
      <c r="J764">
        <f>VLOOKUP(B764,自助退!B:F,5,FALSE)</f>
        <v>136</v>
      </c>
      <c r="K764" s="40" t="str">
        <f t="shared" si="11"/>
        <v/>
      </c>
    </row>
    <row r="765" spans="1:11" ht="14.25">
      <c r="A765" t="s">
        <v>5006</v>
      </c>
      <c r="B765" s="15">
        <v>737688</v>
      </c>
      <c r="C765" t="s">
        <v>3289</v>
      </c>
      <c r="D765" t="s">
        <v>3290</v>
      </c>
      <c r="E765" t="s">
        <v>516</v>
      </c>
      <c r="F765" s="15">
        <v>-537</v>
      </c>
      <c r="G765" t="s">
        <v>50</v>
      </c>
      <c r="H765" t="s">
        <v>74</v>
      </c>
      <c r="I765" t="s">
        <v>52</v>
      </c>
      <c r="J765">
        <f>VLOOKUP(B765,自助退!B:F,5,FALSE)</f>
        <v>537</v>
      </c>
      <c r="K765" s="40" t="str">
        <f t="shared" si="11"/>
        <v/>
      </c>
    </row>
    <row r="766" spans="1:11" ht="14.25">
      <c r="A766" t="s">
        <v>5007</v>
      </c>
      <c r="B766" s="15">
        <v>737824</v>
      </c>
      <c r="C766" t="s">
        <v>3292</v>
      </c>
      <c r="D766" t="s">
        <v>3293</v>
      </c>
      <c r="E766" t="s">
        <v>517</v>
      </c>
      <c r="F766" s="15">
        <v>-47</v>
      </c>
      <c r="G766" t="s">
        <v>50</v>
      </c>
      <c r="H766" t="s">
        <v>80</v>
      </c>
      <c r="I766" t="s">
        <v>52</v>
      </c>
      <c r="J766">
        <f>VLOOKUP(B766,自助退!B:F,5,FALSE)</f>
        <v>47</v>
      </c>
      <c r="K766" s="40" t="str">
        <f t="shared" si="11"/>
        <v/>
      </c>
    </row>
    <row r="767" spans="1:11" ht="14.25">
      <c r="A767" t="s">
        <v>5008</v>
      </c>
      <c r="B767" s="15">
        <v>738165</v>
      </c>
      <c r="C767" t="s">
        <v>3295</v>
      </c>
      <c r="D767" t="s">
        <v>3296</v>
      </c>
      <c r="E767" t="s">
        <v>518</v>
      </c>
      <c r="F767" s="15">
        <v>-147</v>
      </c>
      <c r="G767" t="s">
        <v>50</v>
      </c>
      <c r="H767" t="s">
        <v>74</v>
      </c>
      <c r="I767" t="s">
        <v>52</v>
      </c>
      <c r="J767">
        <f>VLOOKUP(B767,自助退!B:F,5,FALSE)</f>
        <v>147</v>
      </c>
      <c r="K767" s="40" t="str">
        <f t="shared" si="11"/>
        <v/>
      </c>
    </row>
    <row r="768" spans="1:11" ht="14.25">
      <c r="A768" t="s">
        <v>5009</v>
      </c>
      <c r="B768" s="15">
        <v>738191</v>
      </c>
      <c r="C768" t="s">
        <v>3298</v>
      </c>
      <c r="D768" t="s">
        <v>3299</v>
      </c>
      <c r="E768" t="s">
        <v>519</v>
      </c>
      <c r="F768" s="15">
        <v>-65</v>
      </c>
      <c r="G768" t="s">
        <v>50</v>
      </c>
      <c r="H768" t="s">
        <v>74</v>
      </c>
      <c r="I768" t="s">
        <v>52</v>
      </c>
      <c r="J768">
        <f>VLOOKUP(B768,自助退!B:F,5,FALSE)</f>
        <v>65</v>
      </c>
      <c r="K768" s="40" t="str">
        <f t="shared" si="11"/>
        <v/>
      </c>
    </row>
    <row r="769" spans="1:11" ht="14.25">
      <c r="A769" t="s">
        <v>5010</v>
      </c>
      <c r="B769" s="15">
        <v>738322</v>
      </c>
      <c r="C769" t="s">
        <v>163</v>
      </c>
      <c r="D769" t="s">
        <v>3300</v>
      </c>
      <c r="E769" t="s">
        <v>520</v>
      </c>
      <c r="F769" s="15">
        <v>-100</v>
      </c>
      <c r="G769" t="s">
        <v>50</v>
      </c>
      <c r="H769" t="s">
        <v>80</v>
      </c>
      <c r="I769" t="s">
        <v>85</v>
      </c>
      <c r="J769">
        <f>VLOOKUP(B769,自助退!B:F,5,FALSE)</f>
        <v>100</v>
      </c>
      <c r="K769" s="40" t="str">
        <f t="shared" si="11"/>
        <v/>
      </c>
    </row>
    <row r="770" spans="1:11" ht="14.25">
      <c r="A770" t="s">
        <v>5011</v>
      </c>
      <c r="B770" s="15">
        <v>738831</v>
      </c>
      <c r="C770" t="s">
        <v>3302</v>
      </c>
      <c r="D770" t="s">
        <v>3303</v>
      </c>
      <c r="E770" t="s">
        <v>521</v>
      </c>
      <c r="F770" s="15">
        <v>-5019</v>
      </c>
      <c r="G770" t="s">
        <v>50</v>
      </c>
      <c r="H770" t="s">
        <v>79</v>
      </c>
      <c r="I770" t="s">
        <v>52</v>
      </c>
      <c r="J770">
        <f>VLOOKUP(B770,自助退!B:F,5,FALSE)</f>
        <v>5019</v>
      </c>
      <c r="K770" s="40" t="str">
        <f t="shared" si="11"/>
        <v/>
      </c>
    </row>
    <row r="771" spans="1:11" ht="14.25">
      <c r="A771" t="s">
        <v>5012</v>
      </c>
      <c r="B771" s="15">
        <v>738892</v>
      </c>
      <c r="C771" t="s">
        <v>3305</v>
      </c>
      <c r="D771" t="s">
        <v>3306</v>
      </c>
      <c r="E771" t="s">
        <v>522</v>
      </c>
      <c r="F771" s="15">
        <v>-88</v>
      </c>
      <c r="G771" t="s">
        <v>50</v>
      </c>
      <c r="H771" t="s">
        <v>75</v>
      </c>
      <c r="I771" t="s">
        <v>52</v>
      </c>
      <c r="J771">
        <f>VLOOKUP(B771,自助退!B:F,5,FALSE)</f>
        <v>88</v>
      </c>
      <c r="K771" s="40" t="str">
        <f t="shared" ref="K771:K834" si="12">IF(J771=F771*-1,"",1)</f>
        <v/>
      </c>
    </row>
    <row r="772" spans="1:11" ht="14.25">
      <c r="A772" t="s">
        <v>5013</v>
      </c>
      <c r="B772" s="15">
        <v>739024</v>
      </c>
      <c r="C772" t="s">
        <v>3308</v>
      </c>
      <c r="D772" t="s">
        <v>3309</v>
      </c>
      <c r="E772" t="s">
        <v>523</v>
      </c>
      <c r="F772" s="15">
        <v>-533</v>
      </c>
      <c r="G772" t="s">
        <v>50</v>
      </c>
      <c r="H772" t="s">
        <v>59</v>
      </c>
      <c r="I772" t="s">
        <v>52</v>
      </c>
      <c r="J772">
        <f>VLOOKUP(B772,自助退!B:F,5,FALSE)</f>
        <v>533</v>
      </c>
      <c r="K772" s="40" t="str">
        <f t="shared" si="12"/>
        <v/>
      </c>
    </row>
    <row r="773" spans="1:11" ht="14.25">
      <c r="A773" t="s">
        <v>5014</v>
      </c>
      <c r="B773" s="15">
        <v>739126</v>
      </c>
      <c r="C773" t="s">
        <v>3311</v>
      </c>
      <c r="D773" t="s">
        <v>3312</v>
      </c>
      <c r="E773" t="s">
        <v>524</v>
      </c>
      <c r="F773" s="15">
        <v>-900</v>
      </c>
      <c r="G773" t="s">
        <v>50</v>
      </c>
      <c r="H773" t="s">
        <v>72</v>
      </c>
      <c r="I773" t="s">
        <v>52</v>
      </c>
      <c r="J773">
        <f>VLOOKUP(B773,自助退!B:F,5,FALSE)</f>
        <v>900</v>
      </c>
      <c r="K773" s="40" t="str">
        <f t="shared" si="12"/>
        <v/>
      </c>
    </row>
    <row r="774" spans="1:11" ht="14.25">
      <c r="A774" t="s">
        <v>5015</v>
      </c>
      <c r="B774" s="15">
        <v>739357</v>
      </c>
      <c r="C774" t="s">
        <v>3314</v>
      </c>
      <c r="D774" t="s">
        <v>525</v>
      </c>
      <c r="E774" t="s">
        <v>526</v>
      </c>
      <c r="F774" s="15">
        <v>-1000</v>
      </c>
      <c r="G774" t="s">
        <v>50</v>
      </c>
      <c r="H774" t="s">
        <v>64</v>
      </c>
      <c r="I774" t="s">
        <v>52</v>
      </c>
      <c r="J774">
        <f>VLOOKUP(B774,自助退!B:F,5,FALSE)</f>
        <v>1000</v>
      </c>
      <c r="K774" s="40" t="str">
        <f t="shared" si="12"/>
        <v/>
      </c>
    </row>
    <row r="775" spans="1:11" ht="14.25">
      <c r="A775" t="s">
        <v>5016</v>
      </c>
      <c r="B775" s="15">
        <v>739508</v>
      </c>
      <c r="C775" t="s">
        <v>3316</v>
      </c>
      <c r="D775" t="s">
        <v>3317</v>
      </c>
      <c r="E775" t="s">
        <v>527</v>
      </c>
      <c r="F775" s="15">
        <v>-479</v>
      </c>
      <c r="G775" t="s">
        <v>50</v>
      </c>
      <c r="H775" t="s">
        <v>84</v>
      </c>
      <c r="I775" t="s">
        <v>52</v>
      </c>
      <c r="J775">
        <f>VLOOKUP(B775,自助退!B:F,5,FALSE)</f>
        <v>479</v>
      </c>
      <c r="K775" s="40" t="str">
        <f t="shared" si="12"/>
        <v/>
      </c>
    </row>
    <row r="776" spans="1:11" ht="14.25">
      <c r="A776" t="s">
        <v>5017</v>
      </c>
      <c r="B776" s="15">
        <v>739617</v>
      </c>
      <c r="C776" t="s">
        <v>3319</v>
      </c>
      <c r="D776" t="s">
        <v>3320</v>
      </c>
      <c r="E776" t="s">
        <v>528</v>
      </c>
      <c r="F776" s="15">
        <v>-557</v>
      </c>
      <c r="G776" t="s">
        <v>50</v>
      </c>
      <c r="H776" t="s">
        <v>84</v>
      </c>
      <c r="I776" t="s">
        <v>52</v>
      </c>
      <c r="J776">
        <f>VLOOKUP(B776,自助退!B:F,5,FALSE)</f>
        <v>557</v>
      </c>
      <c r="K776" s="40" t="str">
        <f t="shared" si="12"/>
        <v/>
      </c>
    </row>
    <row r="777" spans="1:11" ht="14.25">
      <c r="A777" t="s">
        <v>5018</v>
      </c>
      <c r="B777" s="15">
        <v>739898</v>
      </c>
      <c r="C777" t="s">
        <v>3322</v>
      </c>
      <c r="D777" t="s">
        <v>3323</v>
      </c>
      <c r="E777" t="s">
        <v>529</v>
      </c>
      <c r="F777" s="15">
        <v>-1050.1600000000001</v>
      </c>
      <c r="G777" t="s">
        <v>50</v>
      </c>
      <c r="H777" t="s">
        <v>191</v>
      </c>
      <c r="I777" t="s">
        <v>52</v>
      </c>
      <c r="J777">
        <f>VLOOKUP(B777,自助退!B:F,5,FALSE)</f>
        <v>1050.1600000000001</v>
      </c>
      <c r="K777" s="40" t="str">
        <f t="shared" si="12"/>
        <v/>
      </c>
    </row>
    <row r="778" spans="1:11" ht="14.25">
      <c r="A778" t="s">
        <v>5019</v>
      </c>
      <c r="B778" s="15">
        <v>739920</v>
      </c>
      <c r="C778" t="s">
        <v>3325</v>
      </c>
      <c r="D778" t="s">
        <v>3326</v>
      </c>
      <c r="E778" t="s">
        <v>530</v>
      </c>
      <c r="F778" s="15">
        <v>-25</v>
      </c>
      <c r="G778" t="s">
        <v>50</v>
      </c>
      <c r="H778" t="s">
        <v>187</v>
      </c>
      <c r="I778" t="s">
        <v>52</v>
      </c>
      <c r="J778">
        <f>VLOOKUP(B778,自助退!B:F,5,FALSE)</f>
        <v>25</v>
      </c>
      <c r="K778" s="40" t="str">
        <f t="shared" si="12"/>
        <v/>
      </c>
    </row>
    <row r="779" spans="1:11" ht="14.25">
      <c r="A779" t="s">
        <v>5020</v>
      </c>
      <c r="B779" s="15">
        <v>740013</v>
      </c>
      <c r="C779" t="s">
        <v>3329</v>
      </c>
      <c r="D779" t="s">
        <v>3330</v>
      </c>
      <c r="E779" t="s">
        <v>531</v>
      </c>
      <c r="F779" s="15">
        <v>-170</v>
      </c>
      <c r="G779" t="s">
        <v>50</v>
      </c>
      <c r="H779" t="s">
        <v>75</v>
      </c>
      <c r="I779" t="s">
        <v>52</v>
      </c>
      <c r="J779">
        <f>VLOOKUP(B779,自助退!B:F,5,FALSE)</f>
        <v>170</v>
      </c>
      <c r="K779" s="40" t="str">
        <f t="shared" si="12"/>
        <v/>
      </c>
    </row>
    <row r="780" spans="1:11" ht="14.25">
      <c r="A780" t="s">
        <v>3328</v>
      </c>
      <c r="B780" s="15">
        <v>740031</v>
      </c>
      <c r="C780" t="s">
        <v>3332</v>
      </c>
      <c r="D780" t="s">
        <v>3333</v>
      </c>
      <c r="E780" t="s">
        <v>532</v>
      </c>
      <c r="F780" s="15">
        <v>-315</v>
      </c>
      <c r="G780" t="s">
        <v>50</v>
      </c>
      <c r="H780" t="s">
        <v>68</v>
      </c>
      <c r="I780" t="s">
        <v>52</v>
      </c>
      <c r="J780">
        <f>VLOOKUP(B780,自助退!B:F,5,FALSE)</f>
        <v>315</v>
      </c>
      <c r="K780" s="40" t="str">
        <f t="shared" si="12"/>
        <v/>
      </c>
    </row>
    <row r="781" spans="1:11" ht="14.25">
      <c r="A781" t="s">
        <v>5021</v>
      </c>
      <c r="B781" s="15">
        <v>740073</v>
      </c>
      <c r="C781" t="s">
        <v>3335</v>
      </c>
      <c r="D781" t="s">
        <v>3336</v>
      </c>
      <c r="E781" t="s">
        <v>533</v>
      </c>
      <c r="F781" s="15">
        <v>-424</v>
      </c>
      <c r="G781" t="s">
        <v>50</v>
      </c>
      <c r="H781" t="s">
        <v>74</v>
      </c>
      <c r="I781" t="s">
        <v>52</v>
      </c>
      <c r="J781">
        <f>VLOOKUP(B781,自助退!B:F,5,FALSE)</f>
        <v>424</v>
      </c>
      <c r="K781" s="40" t="str">
        <f t="shared" si="12"/>
        <v/>
      </c>
    </row>
    <row r="782" spans="1:11" ht="14.25">
      <c r="A782" t="s">
        <v>5022</v>
      </c>
      <c r="B782" s="15">
        <v>740487</v>
      </c>
      <c r="C782" t="s">
        <v>3338</v>
      </c>
      <c r="D782" t="s">
        <v>3339</v>
      </c>
      <c r="E782" t="s">
        <v>534</v>
      </c>
      <c r="F782" s="15">
        <v>-1900</v>
      </c>
      <c r="G782" t="s">
        <v>50</v>
      </c>
      <c r="H782" t="s">
        <v>187</v>
      </c>
      <c r="I782" t="s">
        <v>52</v>
      </c>
      <c r="J782">
        <f>VLOOKUP(B782,自助退!B:F,5,FALSE)</f>
        <v>1900</v>
      </c>
      <c r="K782" s="40" t="str">
        <f t="shared" si="12"/>
        <v/>
      </c>
    </row>
    <row r="783" spans="1:11" ht="14.25">
      <c r="A783" t="s">
        <v>5023</v>
      </c>
      <c r="B783" s="15">
        <v>740899</v>
      </c>
      <c r="C783" t="s">
        <v>3341</v>
      </c>
      <c r="D783" t="s">
        <v>3342</v>
      </c>
      <c r="E783" t="s">
        <v>535</v>
      </c>
      <c r="F783" s="15">
        <v>-370</v>
      </c>
      <c r="G783" t="s">
        <v>50</v>
      </c>
      <c r="H783" t="s">
        <v>79</v>
      </c>
      <c r="I783" t="s">
        <v>52</v>
      </c>
      <c r="J783">
        <f>VLOOKUP(B783,自助退!B:F,5,FALSE)</f>
        <v>370</v>
      </c>
      <c r="K783" s="40" t="str">
        <f t="shared" si="12"/>
        <v/>
      </c>
    </row>
    <row r="784" spans="1:11" ht="14.25">
      <c r="A784" t="s">
        <v>5024</v>
      </c>
      <c r="B784" s="15">
        <v>741088</v>
      </c>
      <c r="C784" t="s">
        <v>3344</v>
      </c>
      <c r="D784" t="s">
        <v>3345</v>
      </c>
      <c r="E784" t="s">
        <v>536</v>
      </c>
      <c r="F784" s="15">
        <v>-43</v>
      </c>
      <c r="G784" t="s">
        <v>50</v>
      </c>
      <c r="H784" t="s">
        <v>54</v>
      </c>
      <c r="I784" t="s">
        <v>52</v>
      </c>
      <c r="J784">
        <f>VLOOKUP(B784,自助退!B:F,5,FALSE)</f>
        <v>43</v>
      </c>
      <c r="K784" s="40" t="str">
        <f t="shared" si="12"/>
        <v/>
      </c>
    </row>
    <row r="785" spans="1:11" ht="14.25">
      <c r="A785" t="s">
        <v>5025</v>
      </c>
      <c r="B785" s="15">
        <v>741133</v>
      </c>
      <c r="C785" t="s">
        <v>3347</v>
      </c>
      <c r="D785" t="s">
        <v>3348</v>
      </c>
      <c r="E785" t="s">
        <v>537</v>
      </c>
      <c r="F785" s="15">
        <v>-823</v>
      </c>
      <c r="G785" t="s">
        <v>50</v>
      </c>
      <c r="H785" t="s">
        <v>71</v>
      </c>
      <c r="I785" t="s">
        <v>52</v>
      </c>
      <c r="J785">
        <f>VLOOKUP(B785,自助退!B:F,5,FALSE)</f>
        <v>823</v>
      </c>
      <c r="K785" s="40" t="str">
        <f t="shared" si="12"/>
        <v/>
      </c>
    </row>
    <row r="786" spans="1:11" ht="14.25">
      <c r="A786" t="s">
        <v>5026</v>
      </c>
      <c r="B786" s="15">
        <v>741173</v>
      </c>
      <c r="C786" t="s">
        <v>3350</v>
      </c>
      <c r="D786" t="s">
        <v>179</v>
      </c>
      <c r="E786" t="s">
        <v>180</v>
      </c>
      <c r="F786" s="15">
        <v>-700</v>
      </c>
      <c r="G786" t="s">
        <v>50</v>
      </c>
      <c r="H786" t="s">
        <v>77</v>
      </c>
      <c r="I786" t="s">
        <v>52</v>
      </c>
      <c r="J786">
        <f>VLOOKUP(B786,自助退!B:F,5,FALSE)</f>
        <v>700</v>
      </c>
      <c r="K786" s="40" t="str">
        <f t="shared" si="12"/>
        <v/>
      </c>
    </row>
    <row r="787" spans="1:11" ht="14.25">
      <c r="A787" t="s">
        <v>5027</v>
      </c>
      <c r="B787" s="15">
        <v>741341</v>
      </c>
      <c r="C787" t="s">
        <v>3354</v>
      </c>
      <c r="D787" t="s">
        <v>3355</v>
      </c>
      <c r="E787" t="s">
        <v>409</v>
      </c>
      <c r="F787" s="15">
        <v>-680</v>
      </c>
      <c r="G787" t="s">
        <v>50</v>
      </c>
      <c r="H787" t="s">
        <v>76</v>
      </c>
      <c r="I787" t="s">
        <v>52</v>
      </c>
      <c r="J787">
        <f>VLOOKUP(B787,自助退!B:F,5,FALSE)</f>
        <v>680</v>
      </c>
      <c r="K787" s="40" t="str">
        <f t="shared" si="12"/>
        <v/>
      </c>
    </row>
    <row r="788" spans="1:11" ht="14.25">
      <c r="A788" t="s">
        <v>5028</v>
      </c>
      <c r="B788" s="15">
        <v>741343</v>
      </c>
      <c r="C788" t="s">
        <v>3351</v>
      </c>
      <c r="D788" t="s">
        <v>3352</v>
      </c>
      <c r="E788" t="s">
        <v>538</v>
      </c>
      <c r="F788" s="15">
        <v>-174.13</v>
      </c>
      <c r="G788" t="s">
        <v>50</v>
      </c>
      <c r="H788" t="s">
        <v>231</v>
      </c>
      <c r="I788" t="s">
        <v>52</v>
      </c>
      <c r="J788">
        <f>VLOOKUP(B788,自助退!B:F,5,FALSE)</f>
        <v>174.13</v>
      </c>
      <c r="K788" s="40" t="str">
        <f t="shared" si="12"/>
        <v/>
      </c>
    </row>
    <row r="789" spans="1:11" ht="14.25">
      <c r="A789" t="s">
        <v>5029</v>
      </c>
      <c r="B789" s="15">
        <v>741387</v>
      </c>
      <c r="C789" t="s">
        <v>3357</v>
      </c>
      <c r="D789" t="s">
        <v>3358</v>
      </c>
      <c r="E789" t="s">
        <v>256</v>
      </c>
      <c r="F789" s="15">
        <v>-1400</v>
      </c>
      <c r="G789" t="s">
        <v>50</v>
      </c>
      <c r="H789" t="s">
        <v>72</v>
      </c>
      <c r="I789" t="s">
        <v>52</v>
      </c>
      <c r="J789">
        <f>VLOOKUP(B789,自助退!B:F,5,FALSE)</f>
        <v>1400</v>
      </c>
      <c r="K789" s="40" t="str">
        <f t="shared" si="12"/>
        <v/>
      </c>
    </row>
    <row r="790" spans="1:11" ht="14.25">
      <c r="A790" t="s">
        <v>5030</v>
      </c>
      <c r="B790" s="15">
        <v>741458</v>
      </c>
      <c r="C790" t="s">
        <v>3360</v>
      </c>
      <c r="D790" t="s">
        <v>539</v>
      </c>
      <c r="E790" t="s">
        <v>540</v>
      </c>
      <c r="F790" s="15">
        <v>-990</v>
      </c>
      <c r="G790" t="s">
        <v>50</v>
      </c>
      <c r="H790" t="s">
        <v>60</v>
      </c>
      <c r="I790" t="s">
        <v>52</v>
      </c>
      <c r="J790">
        <f>VLOOKUP(B790,自助退!B:F,5,FALSE)</f>
        <v>990</v>
      </c>
      <c r="K790" s="40" t="str">
        <f t="shared" si="12"/>
        <v/>
      </c>
    </row>
    <row r="791" spans="1:11" ht="14.25">
      <c r="A791" t="s">
        <v>5031</v>
      </c>
      <c r="B791" s="15">
        <v>741467</v>
      </c>
      <c r="C791" t="s">
        <v>3362</v>
      </c>
      <c r="D791" t="s">
        <v>3363</v>
      </c>
      <c r="E791" t="s">
        <v>541</v>
      </c>
      <c r="F791" s="15">
        <v>-485</v>
      </c>
      <c r="G791" t="s">
        <v>50</v>
      </c>
      <c r="H791" t="s">
        <v>160</v>
      </c>
      <c r="I791" t="s">
        <v>52</v>
      </c>
      <c r="J791">
        <f>VLOOKUP(B791,自助退!B:F,5,FALSE)</f>
        <v>485</v>
      </c>
      <c r="K791" s="40" t="str">
        <f t="shared" si="12"/>
        <v/>
      </c>
    </row>
    <row r="792" spans="1:11" ht="14.25">
      <c r="A792" t="s">
        <v>5032</v>
      </c>
      <c r="B792" s="15">
        <v>742402</v>
      </c>
      <c r="C792" t="s">
        <v>3365</v>
      </c>
      <c r="D792" t="s">
        <v>3366</v>
      </c>
      <c r="E792" t="s">
        <v>543</v>
      </c>
      <c r="F792" s="15">
        <v>-10</v>
      </c>
      <c r="G792" t="s">
        <v>50</v>
      </c>
      <c r="H792" t="s">
        <v>66</v>
      </c>
      <c r="I792" t="s">
        <v>52</v>
      </c>
      <c r="J792">
        <f>VLOOKUP(B792,自助退!B:F,5,FALSE)</f>
        <v>10</v>
      </c>
      <c r="K792" s="40" t="str">
        <f t="shared" si="12"/>
        <v/>
      </c>
    </row>
    <row r="793" spans="1:11" ht="14.25">
      <c r="A793" t="s">
        <v>5033</v>
      </c>
      <c r="B793" s="15">
        <v>742914</v>
      </c>
      <c r="C793" t="s">
        <v>3368</v>
      </c>
      <c r="D793" t="s">
        <v>3369</v>
      </c>
      <c r="E793" t="s">
        <v>544</v>
      </c>
      <c r="F793" s="15">
        <v>-1942</v>
      </c>
      <c r="G793" t="s">
        <v>50</v>
      </c>
      <c r="H793" t="s">
        <v>68</v>
      </c>
      <c r="I793" t="s">
        <v>52</v>
      </c>
      <c r="J793">
        <f>VLOOKUP(B793,自助退!B:F,5,FALSE)</f>
        <v>1942</v>
      </c>
      <c r="K793" s="40" t="str">
        <f t="shared" si="12"/>
        <v/>
      </c>
    </row>
    <row r="794" spans="1:11" ht="14.25">
      <c r="A794" t="s">
        <v>5034</v>
      </c>
      <c r="B794" s="15">
        <v>743183</v>
      </c>
      <c r="C794" t="s">
        <v>3371</v>
      </c>
      <c r="D794" t="s">
        <v>3372</v>
      </c>
      <c r="E794" t="s">
        <v>545</v>
      </c>
      <c r="F794" s="15">
        <v>-100</v>
      </c>
      <c r="G794" t="s">
        <v>50</v>
      </c>
      <c r="H794" t="s">
        <v>187</v>
      </c>
      <c r="I794" t="s">
        <v>52</v>
      </c>
      <c r="J794">
        <f>VLOOKUP(B794,自助退!B:F,5,FALSE)</f>
        <v>100</v>
      </c>
      <c r="K794" s="40" t="str">
        <f t="shared" si="12"/>
        <v/>
      </c>
    </row>
    <row r="795" spans="1:11" ht="14.25">
      <c r="A795" t="s">
        <v>5035</v>
      </c>
      <c r="B795" s="15">
        <v>743291</v>
      </c>
      <c r="C795" t="s">
        <v>3374</v>
      </c>
      <c r="D795" t="s">
        <v>3375</v>
      </c>
      <c r="E795" t="s">
        <v>546</v>
      </c>
      <c r="F795" s="15">
        <v>-87</v>
      </c>
      <c r="G795" t="s">
        <v>50</v>
      </c>
      <c r="H795" t="s">
        <v>160</v>
      </c>
      <c r="I795" t="s">
        <v>52</v>
      </c>
      <c r="J795">
        <f>VLOOKUP(B795,自助退!B:F,5,FALSE)</f>
        <v>87</v>
      </c>
      <c r="K795" s="40" t="str">
        <f t="shared" si="12"/>
        <v/>
      </c>
    </row>
    <row r="796" spans="1:11" ht="14.25">
      <c r="A796" t="s">
        <v>5036</v>
      </c>
      <c r="B796" s="15">
        <v>743576</v>
      </c>
      <c r="C796" t="s">
        <v>3377</v>
      </c>
      <c r="D796" t="s">
        <v>3378</v>
      </c>
      <c r="E796" t="s">
        <v>547</v>
      </c>
      <c r="F796" s="15">
        <v>-364</v>
      </c>
      <c r="G796" t="s">
        <v>50</v>
      </c>
      <c r="H796" t="s">
        <v>67</v>
      </c>
      <c r="I796" t="s">
        <v>52</v>
      </c>
      <c r="J796">
        <f>VLOOKUP(B796,自助退!B:F,5,FALSE)</f>
        <v>364</v>
      </c>
      <c r="K796" s="40" t="str">
        <f t="shared" si="12"/>
        <v/>
      </c>
    </row>
    <row r="797" spans="1:11" ht="14.25">
      <c r="A797" t="s">
        <v>5037</v>
      </c>
      <c r="B797" s="15">
        <v>744240</v>
      </c>
      <c r="C797" t="s">
        <v>3380</v>
      </c>
      <c r="D797" t="s">
        <v>3381</v>
      </c>
      <c r="E797" t="s">
        <v>548</v>
      </c>
      <c r="F797" s="15">
        <v>-322</v>
      </c>
      <c r="G797" t="s">
        <v>50</v>
      </c>
      <c r="H797" t="s">
        <v>68</v>
      </c>
      <c r="I797" t="s">
        <v>52</v>
      </c>
      <c r="J797">
        <f>VLOOKUP(B797,自助退!B:F,5,FALSE)</f>
        <v>322</v>
      </c>
      <c r="K797" s="40" t="str">
        <f t="shared" si="12"/>
        <v/>
      </c>
    </row>
    <row r="798" spans="1:11" ht="14.25">
      <c r="A798" t="s">
        <v>5038</v>
      </c>
      <c r="B798" s="15">
        <v>744296</v>
      </c>
      <c r="C798" t="s">
        <v>3383</v>
      </c>
      <c r="D798" t="s">
        <v>3384</v>
      </c>
      <c r="E798" t="s">
        <v>549</v>
      </c>
      <c r="F798" s="15">
        <v>-4674</v>
      </c>
      <c r="G798" t="s">
        <v>50</v>
      </c>
      <c r="H798" t="s">
        <v>187</v>
      </c>
      <c r="I798" t="s">
        <v>52</v>
      </c>
      <c r="J798">
        <f>VLOOKUP(B798,自助退!B:F,5,FALSE)</f>
        <v>4674</v>
      </c>
      <c r="K798" s="40" t="str">
        <f t="shared" si="12"/>
        <v/>
      </c>
    </row>
    <row r="799" spans="1:11" ht="14.25">
      <c r="A799" t="s">
        <v>5039</v>
      </c>
      <c r="B799" s="15">
        <v>744371</v>
      </c>
      <c r="C799" t="s">
        <v>3386</v>
      </c>
      <c r="D799" t="s">
        <v>3387</v>
      </c>
      <c r="E799" t="s">
        <v>550</v>
      </c>
      <c r="F799" s="15">
        <v>-270</v>
      </c>
      <c r="G799" t="s">
        <v>50</v>
      </c>
      <c r="H799" t="s">
        <v>53</v>
      </c>
      <c r="I799" t="s">
        <v>52</v>
      </c>
      <c r="J799">
        <f>VLOOKUP(B799,自助退!B:F,5,FALSE)</f>
        <v>270</v>
      </c>
      <c r="K799" s="40" t="str">
        <f t="shared" si="12"/>
        <v/>
      </c>
    </row>
    <row r="800" spans="1:11" ht="14.25">
      <c r="A800" t="s">
        <v>5040</v>
      </c>
      <c r="B800" s="15">
        <v>744405</v>
      </c>
      <c r="C800" t="s">
        <v>3389</v>
      </c>
      <c r="D800" t="s">
        <v>3390</v>
      </c>
      <c r="E800" t="s">
        <v>551</v>
      </c>
      <c r="F800" s="15">
        <v>-3876</v>
      </c>
      <c r="G800" t="s">
        <v>50</v>
      </c>
      <c r="H800" t="s">
        <v>187</v>
      </c>
      <c r="I800" t="s">
        <v>52</v>
      </c>
      <c r="J800">
        <f>VLOOKUP(B800,自助退!B:F,5,FALSE)</f>
        <v>3876</v>
      </c>
      <c r="K800" s="40" t="str">
        <f t="shared" si="12"/>
        <v/>
      </c>
    </row>
    <row r="801" spans="1:11" ht="14.25">
      <c r="A801" t="s">
        <v>5041</v>
      </c>
      <c r="B801" s="15">
        <v>744660</v>
      </c>
      <c r="C801" t="s">
        <v>3392</v>
      </c>
      <c r="D801" t="s">
        <v>3393</v>
      </c>
      <c r="E801" t="s">
        <v>552</v>
      </c>
      <c r="F801" s="15">
        <v>-496</v>
      </c>
      <c r="G801" t="s">
        <v>50</v>
      </c>
      <c r="H801" t="s">
        <v>57</v>
      </c>
      <c r="I801" t="s">
        <v>52</v>
      </c>
      <c r="J801">
        <f>VLOOKUP(B801,自助退!B:F,5,FALSE)</f>
        <v>496</v>
      </c>
      <c r="K801" s="40" t="str">
        <f t="shared" si="12"/>
        <v/>
      </c>
    </row>
    <row r="802" spans="1:11" ht="14.25">
      <c r="A802" t="s">
        <v>5042</v>
      </c>
      <c r="B802" s="15">
        <v>744749</v>
      </c>
      <c r="C802" t="s">
        <v>3395</v>
      </c>
      <c r="D802" t="s">
        <v>3396</v>
      </c>
      <c r="E802" t="s">
        <v>553</v>
      </c>
      <c r="F802" s="15">
        <v>-500</v>
      </c>
      <c r="G802" t="s">
        <v>50</v>
      </c>
      <c r="H802" t="s">
        <v>63</v>
      </c>
      <c r="I802" t="s">
        <v>52</v>
      </c>
      <c r="J802">
        <f>VLOOKUP(B802,自助退!B:F,5,FALSE)</f>
        <v>500</v>
      </c>
      <c r="K802" s="40" t="str">
        <f t="shared" si="12"/>
        <v/>
      </c>
    </row>
    <row r="803" spans="1:11" ht="14.25">
      <c r="A803" t="s">
        <v>5043</v>
      </c>
      <c r="B803" s="15">
        <v>745049</v>
      </c>
      <c r="C803" t="s">
        <v>3398</v>
      </c>
      <c r="D803" t="s">
        <v>3366</v>
      </c>
      <c r="E803" t="s">
        <v>543</v>
      </c>
      <c r="F803" s="15">
        <v>-393</v>
      </c>
      <c r="G803" t="s">
        <v>50</v>
      </c>
      <c r="H803" t="s">
        <v>65</v>
      </c>
      <c r="I803" t="s">
        <v>52</v>
      </c>
      <c r="J803">
        <f>VLOOKUP(B803,自助退!B:F,5,FALSE)</f>
        <v>393</v>
      </c>
      <c r="K803" s="40" t="str">
        <f t="shared" si="12"/>
        <v/>
      </c>
    </row>
    <row r="804" spans="1:11" ht="14.25">
      <c r="A804" t="s">
        <v>5044</v>
      </c>
      <c r="B804" s="15">
        <v>745363</v>
      </c>
      <c r="C804" t="s">
        <v>3399</v>
      </c>
      <c r="D804" t="s">
        <v>3400</v>
      </c>
      <c r="E804" t="s">
        <v>554</v>
      </c>
      <c r="F804" s="15">
        <v>-900</v>
      </c>
      <c r="G804" t="s">
        <v>50</v>
      </c>
      <c r="H804" t="s">
        <v>73</v>
      </c>
      <c r="I804" t="s">
        <v>52</v>
      </c>
      <c r="J804">
        <f>VLOOKUP(B804,自助退!B:F,5,FALSE)</f>
        <v>900</v>
      </c>
      <c r="K804" s="40" t="str">
        <f t="shared" si="12"/>
        <v/>
      </c>
    </row>
    <row r="805" spans="1:11" ht="14.25">
      <c r="A805" t="s">
        <v>5045</v>
      </c>
      <c r="B805" s="15">
        <v>745873</v>
      </c>
      <c r="C805" t="s">
        <v>3402</v>
      </c>
      <c r="D805" t="s">
        <v>3403</v>
      </c>
      <c r="E805" t="s">
        <v>556</v>
      </c>
      <c r="F805" s="15">
        <v>-1000</v>
      </c>
      <c r="G805" t="s">
        <v>50</v>
      </c>
      <c r="H805" t="s">
        <v>159</v>
      </c>
      <c r="I805" t="s">
        <v>52</v>
      </c>
      <c r="J805">
        <f>VLOOKUP(B805,自助退!B:F,5,FALSE)</f>
        <v>1000</v>
      </c>
      <c r="K805" s="40" t="str">
        <f t="shared" si="12"/>
        <v/>
      </c>
    </row>
    <row r="806" spans="1:11" ht="14.25">
      <c r="A806" t="s">
        <v>5046</v>
      </c>
      <c r="B806" s="15">
        <v>745898</v>
      </c>
      <c r="C806" t="s">
        <v>3405</v>
      </c>
      <c r="D806" t="s">
        <v>3403</v>
      </c>
      <c r="E806" t="s">
        <v>556</v>
      </c>
      <c r="F806" s="15">
        <v>-956</v>
      </c>
      <c r="G806" t="s">
        <v>50</v>
      </c>
      <c r="H806" t="s">
        <v>159</v>
      </c>
      <c r="I806" t="s">
        <v>52</v>
      </c>
      <c r="J806">
        <f>VLOOKUP(B806,自助退!B:F,5,FALSE)</f>
        <v>956</v>
      </c>
      <c r="K806" s="40" t="str">
        <f t="shared" si="12"/>
        <v/>
      </c>
    </row>
    <row r="807" spans="1:11" ht="14.25">
      <c r="A807" t="s">
        <v>5047</v>
      </c>
      <c r="B807" s="15">
        <v>745928</v>
      </c>
      <c r="C807" t="s">
        <v>3406</v>
      </c>
      <c r="D807" t="s">
        <v>3407</v>
      </c>
      <c r="E807" t="s">
        <v>557</v>
      </c>
      <c r="F807" s="15">
        <v>-1000</v>
      </c>
      <c r="G807" t="s">
        <v>50</v>
      </c>
      <c r="H807" t="s">
        <v>159</v>
      </c>
      <c r="I807" t="s">
        <v>52</v>
      </c>
      <c r="J807">
        <f>VLOOKUP(B807,自助退!B:F,5,FALSE)</f>
        <v>1000</v>
      </c>
      <c r="K807" s="40" t="str">
        <f t="shared" si="12"/>
        <v/>
      </c>
    </row>
    <row r="808" spans="1:11" ht="14.25">
      <c r="A808" t="s">
        <v>5048</v>
      </c>
      <c r="B808" s="15">
        <v>745949</v>
      </c>
      <c r="C808" t="s">
        <v>3410</v>
      </c>
      <c r="D808" t="s">
        <v>3407</v>
      </c>
      <c r="E808" t="s">
        <v>557</v>
      </c>
      <c r="F808" s="15">
        <v>-358</v>
      </c>
      <c r="G808" t="s">
        <v>50</v>
      </c>
      <c r="H808" t="s">
        <v>159</v>
      </c>
      <c r="I808" t="s">
        <v>52</v>
      </c>
      <c r="J808">
        <f>VLOOKUP(B808,自助退!B:F,5,FALSE)</f>
        <v>358</v>
      </c>
      <c r="K808" s="40" t="str">
        <f t="shared" si="12"/>
        <v/>
      </c>
    </row>
    <row r="809" spans="1:11" ht="14.25">
      <c r="A809" t="s">
        <v>5049</v>
      </c>
      <c r="B809" s="15">
        <v>745959</v>
      </c>
      <c r="C809" t="s">
        <v>3408</v>
      </c>
      <c r="D809" t="s">
        <v>558</v>
      </c>
      <c r="E809" t="s">
        <v>559</v>
      </c>
      <c r="F809" s="15">
        <v>-600</v>
      </c>
      <c r="G809" t="s">
        <v>50</v>
      </c>
      <c r="H809" t="s">
        <v>72</v>
      </c>
      <c r="I809" t="s">
        <v>52</v>
      </c>
      <c r="J809">
        <f>VLOOKUP(B809,自助退!B:F,5,FALSE)</f>
        <v>600</v>
      </c>
      <c r="K809" s="40" t="str">
        <f t="shared" si="12"/>
        <v/>
      </c>
    </row>
    <row r="810" spans="1:11" ht="14.25">
      <c r="A810" t="s">
        <v>5050</v>
      </c>
      <c r="B810" s="15">
        <v>746161</v>
      </c>
      <c r="C810" t="s">
        <v>3411</v>
      </c>
      <c r="D810" t="s">
        <v>3412</v>
      </c>
      <c r="E810" t="s">
        <v>560</v>
      </c>
      <c r="F810" s="15">
        <v>-130</v>
      </c>
      <c r="G810" t="s">
        <v>50</v>
      </c>
      <c r="H810" t="s">
        <v>78</v>
      </c>
      <c r="I810" t="s">
        <v>52</v>
      </c>
      <c r="J810">
        <f>VLOOKUP(B810,自助退!B:F,5,FALSE)</f>
        <v>130</v>
      </c>
      <c r="K810" s="40" t="str">
        <f t="shared" si="12"/>
        <v/>
      </c>
    </row>
    <row r="811" spans="1:11" ht="14.25">
      <c r="A811" t="s">
        <v>5051</v>
      </c>
      <c r="B811" s="15">
        <v>746296</v>
      </c>
      <c r="C811" t="s">
        <v>3414</v>
      </c>
      <c r="D811" t="s">
        <v>3415</v>
      </c>
      <c r="E811" t="s">
        <v>561</v>
      </c>
      <c r="F811" s="15">
        <v>-76</v>
      </c>
      <c r="G811" t="s">
        <v>50</v>
      </c>
      <c r="H811" t="s">
        <v>71</v>
      </c>
      <c r="I811" t="s">
        <v>52</v>
      </c>
      <c r="J811">
        <f>VLOOKUP(B811,自助退!B:F,5,FALSE)</f>
        <v>76</v>
      </c>
      <c r="K811" s="40" t="str">
        <f t="shared" si="12"/>
        <v/>
      </c>
    </row>
    <row r="812" spans="1:11" ht="14.25">
      <c r="A812" t="s">
        <v>5052</v>
      </c>
      <c r="B812" s="15">
        <v>746349</v>
      </c>
      <c r="C812" t="s">
        <v>3417</v>
      </c>
      <c r="D812" t="s">
        <v>3418</v>
      </c>
      <c r="E812" t="s">
        <v>562</v>
      </c>
      <c r="F812" s="15">
        <v>-1</v>
      </c>
      <c r="G812" t="s">
        <v>50</v>
      </c>
      <c r="H812" t="s">
        <v>71</v>
      </c>
      <c r="I812" t="s">
        <v>52</v>
      </c>
      <c r="J812">
        <f>VLOOKUP(B812,自助退!B:F,5,FALSE)</f>
        <v>1</v>
      </c>
      <c r="K812" s="40" t="str">
        <f t="shared" si="12"/>
        <v/>
      </c>
    </row>
    <row r="813" spans="1:11" ht="14.25">
      <c r="A813" t="s">
        <v>5053</v>
      </c>
      <c r="B813" s="15">
        <v>746441</v>
      </c>
      <c r="C813" t="s">
        <v>3419</v>
      </c>
      <c r="D813" t="s">
        <v>3420</v>
      </c>
      <c r="E813" t="s">
        <v>563</v>
      </c>
      <c r="F813" s="15">
        <v>-402</v>
      </c>
      <c r="G813" t="s">
        <v>50</v>
      </c>
      <c r="H813" t="s">
        <v>80</v>
      </c>
      <c r="I813" t="s">
        <v>52</v>
      </c>
      <c r="J813">
        <f>VLOOKUP(B813,自助退!B:F,5,FALSE)</f>
        <v>402</v>
      </c>
      <c r="K813" s="40" t="str">
        <f t="shared" si="12"/>
        <v/>
      </c>
    </row>
    <row r="814" spans="1:11" ht="14.25">
      <c r="A814" t="s">
        <v>5054</v>
      </c>
      <c r="B814" s="15">
        <v>746513</v>
      </c>
      <c r="C814" t="s">
        <v>3422</v>
      </c>
      <c r="D814" t="s">
        <v>3423</v>
      </c>
      <c r="E814" t="s">
        <v>564</v>
      </c>
      <c r="F814" s="15">
        <v>-278</v>
      </c>
      <c r="G814" t="s">
        <v>50</v>
      </c>
      <c r="H814" t="s">
        <v>71</v>
      </c>
      <c r="I814" t="s">
        <v>52</v>
      </c>
      <c r="J814">
        <f>VLOOKUP(B814,自助退!B:F,5,FALSE)</f>
        <v>278</v>
      </c>
      <c r="K814" s="40" t="str">
        <f t="shared" si="12"/>
        <v/>
      </c>
    </row>
    <row r="815" spans="1:11" ht="14.25">
      <c r="A815" t="s">
        <v>5055</v>
      </c>
      <c r="B815" s="15">
        <v>746577</v>
      </c>
      <c r="C815" t="s">
        <v>3425</v>
      </c>
      <c r="D815" t="s">
        <v>3426</v>
      </c>
      <c r="E815" t="s">
        <v>565</v>
      </c>
      <c r="F815" s="15">
        <v>-1556</v>
      </c>
      <c r="G815" t="s">
        <v>50</v>
      </c>
      <c r="H815" t="s">
        <v>76</v>
      </c>
      <c r="I815" t="s">
        <v>52</v>
      </c>
      <c r="J815">
        <f>VLOOKUP(B815,自助退!B:F,5,FALSE)</f>
        <v>1556</v>
      </c>
      <c r="K815" s="40" t="str">
        <f t="shared" si="12"/>
        <v/>
      </c>
    </row>
    <row r="816" spans="1:11" ht="14.25">
      <c r="A816" t="s">
        <v>5056</v>
      </c>
      <c r="B816" s="15">
        <v>746831</v>
      </c>
      <c r="C816" t="s">
        <v>3428</v>
      </c>
      <c r="D816" t="s">
        <v>3429</v>
      </c>
      <c r="E816" t="s">
        <v>566</v>
      </c>
      <c r="F816" s="15">
        <v>-1241</v>
      </c>
      <c r="G816" t="s">
        <v>50</v>
      </c>
      <c r="H816" t="s">
        <v>66</v>
      </c>
      <c r="I816" t="s">
        <v>52</v>
      </c>
      <c r="J816">
        <f>VLOOKUP(B816,自助退!B:F,5,FALSE)</f>
        <v>1241</v>
      </c>
      <c r="K816" s="40" t="str">
        <f t="shared" si="12"/>
        <v/>
      </c>
    </row>
    <row r="817" spans="1:11" ht="14.25">
      <c r="A817" t="s">
        <v>5057</v>
      </c>
      <c r="B817" s="15">
        <v>746900</v>
      </c>
      <c r="C817" t="s">
        <v>3431</v>
      </c>
      <c r="D817" t="s">
        <v>3432</v>
      </c>
      <c r="E817" t="s">
        <v>567</v>
      </c>
      <c r="F817" s="15">
        <v>-362</v>
      </c>
      <c r="G817" t="s">
        <v>50</v>
      </c>
      <c r="H817" t="s">
        <v>61</v>
      </c>
      <c r="I817" t="s">
        <v>52</v>
      </c>
      <c r="J817">
        <f>VLOOKUP(B817,自助退!B:F,5,FALSE)</f>
        <v>362</v>
      </c>
      <c r="K817" s="40" t="str">
        <f t="shared" si="12"/>
        <v/>
      </c>
    </row>
    <row r="818" spans="1:11" ht="14.25">
      <c r="A818" t="s">
        <v>5058</v>
      </c>
      <c r="B818" s="15">
        <v>746997</v>
      </c>
      <c r="C818" t="s">
        <v>3434</v>
      </c>
      <c r="D818" t="s">
        <v>3435</v>
      </c>
      <c r="E818" t="s">
        <v>568</v>
      </c>
      <c r="F818" s="15">
        <v>-780</v>
      </c>
      <c r="G818" t="s">
        <v>50</v>
      </c>
      <c r="H818" t="s">
        <v>72</v>
      </c>
      <c r="I818" t="s">
        <v>52</v>
      </c>
      <c r="J818">
        <f>VLOOKUP(B818,自助退!B:F,5,FALSE)</f>
        <v>780</v>
      </c>
      <c r="K818" s="40" t="str">
        <f t="shared" si="12"/>
        <v/>
      </c>
    </row>
    <row r="819" spans="1:11" ht="14.25">
      <c r="A819" t="s">
        <v>5059</v>
      </c>
      <c r="B819" s="15">
        <v>747002</v>
      </c>
      <c r="C819" t="s">
        <v>3437</v>
      </c>
      <c r="D819" t="s">
        <v>3438</v>
      </c>
      <c r="E819" t="s">
        <v>569</v>
      </c>
      <c r="F819" s="15">
        <v>-247</v>
      </c>
      <c r="G819" t="s">
        <v>50</v>
      </c>
      <c r="H819" t="s">
        <v>53</v>
      </c>
      <c r="I819" t="s">
        <v>52</v>
      </c>
      <c r="J819">
        <f>VLOOKUP(B819,自助退!B:F,5,FALSE)</f>
        <v>247</v>
      </c>
      <c r="K819" s="40" t="str">
        <f t="shared" si="12"/>
        <v/>
      </c>
    </row>
    <row r="820" spans="1:11" ht="14.25">
      <c r="A820" t="s">
        <v>5060</v>
      </c>
      <c r="B820" s="15">
        <v>747162</v>
      </c>
      <c r="C820" t="s">
        <v>3440</v>
      </c>
      <c r="D820" t="s">
        <v>3441</v>
      </c>
      <c r="E820" t="s">
        <v>570</v>
      </c>
      <c r="F820" s="15">
        <v>-210</v>
      </c>
      <c r="G820" t="s">
        <v>50</v>
      </c>
      <c r="H820" t="s">
        <v>63</v>
      </c>
      <c r="I820" t="s">
        <v>52</v>
      </c>
      <c r="J820">
        <f>VLOOKUP(B820,自助退!B:F,5,FALSE)</f>
        <v>210</v>
      </c>
      <c r="K820" s="40" t="str">
        <f t="shared" si="12"/>
        <v/>
      </c>
    </row>
    <row r="821" spans="1:11" ht="14.25">
      <c r="A821" t="s">
        <v>5061</v>
      </c>
      <c r="B821" s="15">
        <v>747187</v>
      </c>
      <c r="C821" t="s">
        <v>3443</v>
      </c>
      <c r="D821" t="s">
        <v>3444</v>
      </c>
      <c r="E821" t="s">
        <v>571</v>
      </c>
      <c r="F821" s="15">
        <v>-174</v>
      </c>
      <c r="G821" t="s">
        <v>50</v>
      </c>
      <c r="H821" t="s">
        <v>75</v>
      </c>
      <c r="I821" t="s">
        <v>52</v>
      </c>
      <c r="J821">
        <f>VLOOKUP(B821,自助退!B:F,5,FALSE)</f>
        <v>174</v>
      </c>
      <c r="K821" s="40" t="str">
        <f t="shared" si="12"/>
        <v/>
      </c>
    </row>
    <row r="822" spans="1:11" ht="14.25">
      <c r="A822" t="s">
        <v>5062</v>
      </c>
      <c r="B822" s="15">
        <v>747213</v>
      </c>
      <c r="C822" t="s">
        <v>3446</v>
      </c>
      <c r="D822" t="s">
        <v>3447</v>
      </c>
      <c r="E822" t="s">
        <v>572</v>
      </c>
      <c r="F822" s="15">
        <v>-11</v>
      </c>
      <c r="G822" t="s">
        <v>50</v>
      </c>
      <c r="H822" t="s">
        <v>51</v>
      </c>
      <c r="I822" t="s">
        <v>52</v>
      </c>
      <c r="J822">
        <f>VLOOKUP(B822,自助退!B:F,5,FALSE)</f>
        <v>11</v>
      </c>
      <c r="K822" s="40" t="str">
        <f t="shared" si="12"/>
        <v/>
      </c>
    </row>
    <row r="823" spans="1:11" ht="14.25">
      <c r="A823" t="s">
        <v>5063</v>
      </c>
      <c r="B823" s="15">
        <v>747267</v>
      </c>
      <c r="C823" t="s">
        <v>3449</v>
      </c>
      <c r="D823" t="s">
        <v>3450</v>
      </c>
      <c r="E823" t="s">
        <v>573</v>
      </c>
      <c r="F823" s="15">
        <v>-68</v>
      </c>
      <c r="G823" t="s">
        <v>50</v>
      </c>
      <c r="H823" t="s">
        <v>55</v>
      </c>
      <c r="I823" t="s">
        <v>52</v>
      </c>
      <c r="J823">
        <f>VLOOKUP(B823,自助退!B:F,5,FALSE)</f>
        <v>68</v>
      </c>
      <c r="K823" s="40" t="str">
        <f t="shared" si="12"/>
        <v/>
      </c>
    </row>
    <row r="824" spans="1:11" ht="14.25">
      <c r="A824" t="s">
        <v>5064</v>
      </c>
      <c r="B824" s="15">
        <v>747556</v>
      </c>
      <c r="C824" t="s">
        <v>3452</v>
      </c>
      <c r="D824" t="s">
        <v>3453</v>
      </c>
      <c r="E824" t="s">
        <v>574</v>
      </c>
      <c r="F824" s="15">
        <v>-865</v>
      </c>
      <c r="G824" t="s">
        <v>50</v>
      </c>
      <c r="H824" t="s">
        <v>79</v>
      </c>
      <c r="I824" t="s">
        <v>52</v>
      </c>
      <c r="J824">
        <f>VLOOKUP(B824,自助退!B:F,5,FALSE)</f>
        <v>865</v>
      </c>
      <c r="K824" s="40" t="str">
        <f t="shared" si="12"/>
        <v/>
      </c>
    </row>
    <row r="825" spans="1:11" ht="14.25">
      <c r="A825" t="s">
        <v>5065</v>
      </c>
      <c r="B825" s="15">
        <v>747692</v>
      </c>
      <c r="C825" t="s">
        <v>3455</v>
      </c>
      <c r="D825" t="s">
        <v>3456</v>
      </c>
      <c r="E825" t="s">
        <v>575</v>
      </c>
      <c r="F825" s="15">
        <v>-285</v>
      </c>
      <c r="G825" t="s">
        <v>50</v>
      </c>
      <c r="H825" t="s">
        <v>75</v>
      </c>
      <c r="I825" t="s">
        <v>52</v>
      </c>
      <c r="J825">
        <f>VLOOKUP(B825,自助退!B:F,5,FALSE)</f>
        <v>285</v>
      </c>
      <c r="K825" s="40" t="str">
        <f t="shared" si="12"/>
        <v/>
      </c>
    </row>
    <row r="826" spans="1:11" ht="14.25">
      <c r="A826" t="s">
        <v>5066</v>
      </c>
      <c r="B826" s="15">
        <v>747728</v>
      </c>
      <c r="C826" t="s">
        <v>3458</v>
      </c>
      <c r="D826" t="s">
        <v>576</v>
      </c>
      <c r="E826" t="s">
        <v>577</v>
      </c>
      <c r="F826" s="15">
        <v>-350</v>
      </c>
      <c r="G826" t="s">
        <v>50</v>
      </c>
      <c r="H826" t="s">
        <v>63</v>
      </c>
      <c r="I826" t="s">
        <v>52</v>
      </c>
      <c r="J826">
        <f>VLOOKUP(B826,自助退!B:F,5,FALSE)</f>
        <v>350</v>
      </c>
      <c r="K826" s="40" t="str">
        <f t="shared" si="12"/>
        <v/>
      </c>
    </row>
    <row r="827" spans="1:11" ht="14.25">
      <c r="A827" t="s">
        <v>5067</v>
      </c>
      <c r="B827" s="15">
        <v>747790</v>
      </c>
      <c r="C827" t="s">
        <v>3460</v>
      </c>
      <c r="D827" t="s">
        <v>3461</v>
      </c>
      <c r="E827" t="s">
        <v>578</v>
      </c>
      <c r="F827" s="15">
        <v>-39</v>
      </c>
      <c r="G827" t="s">
        <v>50</v>
      </c>
      <c r="H827" t="s">
        <v>55</v>
      </c>
      <c r="I827" t="s">
        <v>52</v>
      </c>
      <c r="J827">
        <f>VLOOKUP(B827,自助退!B:F,5,FALSE)</f>
        <v>39</v>
      </c>
      <c r="K827" s="40" t="str">
        <f t="shared" si="12"/>
        <v/>
      </c>
    </row>
    <row r="828" spans="1:11" ht="14.25">
      <c r="A828" t="s">
        <v>5068</v>
      </c>
      <c r="B828" s="15">
        <v>747821</v>
      </c>
      <c r="C828" t="s">
        <v>3463</v>
      </c>
      <c r="D828" t="s">
        <v>3464</v>
      </c>
      <c r="E828" t="s">
        <v>579</v>
      </c>
      <c r="F828" s="15">
        <v>-35</v>
      </c>
      <c r="G828" t="s">
        <v>50</v>
      </c>
      <c r="H828" t="s">
        <v>53</v>
      </c>
      <c r="I828" t="s">
        <v>52</v>
      </c>
      <c r="J828">
        <f>VLOOKUP(B828,自助退!B:F,5,FALSE)</f>
        <v>35</v>
      </c>
      <c r="K828" s="40" t="str">
        <f t="shared" si="12"/>
        <v/>
      </c>
    </row>
    <row r="829" spans="1:11" ht="14.25">
      <c r="A829" t="s">
        <v>5069</v>
      </c>
      <c r="B829" s="15">
        <v>748086</v>
      </c>
      <c r="C829" t="s">
        <v>3466</v>
      </c>
      <c r="D829" t="s">
        <v>3467</v>
      </c>
      <c r="E829" t="s">
        <v>178</v>
      </c>
      <c r="F829" s="15">
        <v>-10000</v>
      </c>
      <c r="G829" t="s">
        <v>50</v>
      </c>
      <c r="H829" t="s">
        <v>73</v>
      </c>
      <c r="I829" t="s">
        <v>52</v>
      </c>
      <c r="J829">
        <f>VLOOKUP(B829,自助退!B:F,5,FALSE)</f>
        <v>10000</v>
      </c>
      <c r="K829" s="40" t="str">
        <f t="shared" si="12"/>
        <v/>
      </c>
    </row>
    <row r="830" spans="1:11" ht="14.25">
      <c r="A830" t="s">
        <v>5070</v>
      </c>
      <c r="B830" s="15">
        <v>748348</v>
      </c>
      <c r="C830" t="s">
        <v>3469</v>
      </c>
      <c r="D830" t="s">
        <v>3470</v>
      </c>
      <c r="E830" t="s">
        <v>580</v>
      </c>
      <c r="F830" s="15">
        <v>-60</v>
      </c>
      <c r="G830" t="s">
        <v>50</v>
      </c>
      <c r="H830" t="s">
        <v>74</v>
      </c>
      <c r="I830" t="s">
        <v>52</v>
      </c>
      <c r="J830">
        <f>VLOOKUP(B830,自助退!B:F,5,FALSE)</f>
        <v>60</v>
      </c>
      <c r="K830" s="40" t="str">
        <f t="shared" si="12"/>
        <v/>
      </c>
    </row>
    <row r="831" spans="1:11" ht="14.25">
      <c r="A831" t="s">
        <v>5071</v>
      </c>
      <c r="B831" s="15">
        <v>748670</v>
      </c>
      <c r="C831" t="s">
        <v>3472</v>
      </c>
      <c r="D831" t="s">
        <v>3473</v>
      </c>
      <c r="E831" t="s">
        <v>581</v>
      </c>
      <c r="F831" s="15">
        <v>-994</v>
      </c>
      <c r="G831" t="s">
        <v>50</v>
      </c>
      <c r="H831" t="s">
        <v>61</v>
      </c>
      <c r="I831" t="s">
        <v>52</v>
      </c>
      <c r="J831">
        <f>VLOOKUP(B831,自助退!B:F,5,FALSE)</f>
        <v>994</v>
      </c>
      <c r="K831" s="40" t="str">
        <f t="shared" si="12"/>
        <v/>
      </c>
    </row>
    <row r="832" spans="1:11" ht="14.25">
      <c r="A832" t="s">
        <v>5072</v>
      </c>
      <c r="B832" s="15">
        <v>748853</v>
      </c>
      <c r="C832" t="s">
        <v>3475</v>
      </c>
      <c r="D832" t="s">
        <v>3476</v>
      </c>
      <c r="E832" t="s">
        <v>582</v>
      </c>
      <c r="F832" s="15">
        <v>-59</v>
      </c>
      <c r="G832" t="s">
        <v>50</v>
      </c>
      <c r="H832" t="s">
        <v>65</v>
      </c>
      <c r="I832" t="s">
        <v>52</v>
      </c>
      <c r="J832">
        <f>VLOOKUP(B832,自助退!B:F,5,FALSE)</f>
        <v>59</v>
      </c>
      <c r="K832" s="40" t="str">
        <f t="shared" si="12"/>
        <v/>
      </c>
    </row>
    <row r="833" spans="1:11" ht="14.25">
      <c r="A833" t="s">
        <v>5073</v>
      </c>
      <c r="B833" s="15">
        <v>748886</v>
      </c>
      <c r="C833" t="s">
        <v>3478</v>
      </c>
      <c r="D833" t="s">
        <v>3479</v>
      </c>
      <c r="E833" t="s">
        <v>583</v>
      </c>
      <c r="F833" s="15">
        <v>-2673</v>
      </c>
      <c r="G833" t="s">
        <v>50</v>
      </c>
      <c r="H833" t="s">
        <v>76</v>
      </c>
      <c r="I833" t="s">
        <v>52</v>
      </c>
      <c r="J833">
        <f>VLOOKUP(B833,自助退!B:F,5,FALSE)</f>
        <v>2673</v>
      </c>
      <c r="K833" s="40" t="str">
        <f t="shared" si="12"/>
        <v/>
      </c>
    </row>
    <row r="834" spans="1:11" ht="14.25">
      <c r="A834" t="s">
        <v>5074</v>
      </c>
      <c r="B834" s="15">
        <v>749038</v>
      </c>
      <c r="C834" t="s">
        <v>3481</v>
      </c>
      <c r="D834" t="s">
        <v>585</v>
      </c>
      <c r="E834" t="s">
        <v>586</v>
      </c>
      <c r="F834" s="15">
        <v>-2329</v>
      </c>
      <c r="G834" t="s">
        <v>50</v>
      </c>
      <c r="H834" t="s">
        <v>84</v>
      </c>
      <c r="I834" t="s">
        <v>52</v>
      </c>
      <c r="J834">
        <f>VLOOKUP(B834,自助退!B:F,5,FALSE)</f>
        <v>2329</v>
      </c>
      <c r="K834" s="40" t="str">
        <f t="shared" si="12"/>
        <v/>
      </c>
    </row>
    <row r="835" spans="1:11" ht="14.25">
      <c r="A835" t="s">
        <v>5075</v>
      </c>
      <c r="B835" s="15">
        <v>749082</v>
      </c>
      <c r="C835" t="s">
        <v>3483</v>
      </c>
      <c r="D835" t="s">
        <v>3484</v>
      </c>
      <c r="E835" t="s">
        <v>587</v>
      </c>
      <c r="F835" s="15">
        <v>-111</v>
      </c>
      <c r="G835" t="s">
        <v>50</v>
      </c>
      <c r="H835" t="s">
        <v>81</v>
      </c>
      <c r="I835" t="s">
        <v>52</v>
      </c>
      <c r="J835">
        <f>VLOOKUP(B835,自助退!B:F,5,FALSE)</f>
        <v>111</v>
      </c>
      <c r="K835" s="40" t="str">
        <f t="shared" ref="K835:K898" si="13">IF(J835=F835*-1,"",1)</f>
        <v/>
      </c>
    </row>
    <row r="836" spans="1:11" ht="14.25">
      <c r="A836" t="s">
        <v>5076</v>
      </c>
      <c r="B836" s="15">
        <v>749156</v>
      </c>
      <c r="C836" t="s">
        <v>3486</v>
      </c>
      <c r="D836" t="s">
        <v>3487</v>
      </c>
      <c r="E836" t="s">
        <v>588</v>
      </c>
      <c r="F836" s="15">
        <v>-300</v>
      </c>
      <c r="G836" t="s">
        <v>50</v>
      </c>
      <c r="H836" t="s">
        <v>60</v>
      </c>
      <c r="I836" t="s">
        <v>52</v>
      </c>
      <c r="J836">
        <f>VLOOKUP(B836,自助退!B:F,5,FALSE)</f>
        <v>300</v>
      </c>
      <c r="K836" s="40" t="str">
        <f t="shared" si="13"/>
        <v/>
      </c>
    </row>
    <row r="837" spans="1:11" ht="14.25">
      <c r="A837" t="s">
        <v>5077</v>
      </c>
      <c r="B837" s="15">
        <v>749252</v>
      </c>
      <c r="C837" t="s">
        <v>3489</v>
      </c>
      <c r="D837" t="s">
        <v>3490</v>
      </c>
      <c r="E837" t="s">
        <v>589</v>
      </c>
      <c r="F837" s="15">
        <v>-5000</v>
      </c>
      <c r="G837" t="s">
        <v>50</v>
      </c>
      <c r="H837" t="s">
        <v>60</v>
      </c>
      <c r="I837" t="s">
        <v>52</v>
      </c>
      <c r="J837">
        <f>VLOOKUP(B837,自助退!B:F,5,FALSE)</f>
        <v>5000</v>
      </c>
      <c r="K837" s="40" t="str">
        <f t="shared" si="13"/>
        <v/>
      </c>
    </row>
    <row r="838" spans="1:11" ht="14.25">
      <c r="A838" t="s">
        <v>5078</v>
      </c>
      <c r="B838" s="15">
        <v>749510</v>
      </c>
      <c r="C838" t="s">
        <v>3492</v>
      </c>
      <c r="D838" t="s">
        <v>3493</v>
      </c>
      <c r="E838" t="s">
        <v>514</v>
      </c>
      <c r="F838" s="15">
        <v>-710</v>
      </c>
      <c r="G838" t="s">
        <v>50</v>
      </c>
      <c r="H838" t="s">
        <v>233</v>
      </c>
      <c r="I838" t="s">
        <v>52</v>
      </c>
      <c r="J838">
        <f>VLOOKUP(B838,自助退!B:F,5,FALSE)</f>
        <v>710</v>
      </c>
      <c r="K838" s="40" t="str">
        <f t="shared" si="13"/>
        <v/>
      </c>
    </row>
    <row r="839" spans="1:11" ht="14.25">
      <c r="A839" t="s">
        <v>5079</v>
      </c>
      <c r="B839" s="15">
        <v>749737</v>
      </c>
      <c r="C839" t="s">
        <v>3495</v>
      </c>
      <c r="D839" t="s">
        <v>3496</v>
      </c>
      <c r="E839" t="s">
        <v>590</v>
      </c>
      <c r="F839" s="15">
        <v>-1858.3</v>
      </c>
      <c r="G839" t="s">
        <v>50</v>
      </c>
      <c r="H839" t="s">
        <v>53</v>
      </c>
      <c r="I839" t="s">
        <v>52</v>
      </c>
      <c r="J839">
        <f>VLOOKUP(B839,自助退!B:F,5,FALSE)</f>
        <v>1858.3</v>
      </c>
      <c r="K839" s="40" t="str">
        <f t="shared" si="13"/>
        <v/>
      </c>
    </row>
    <row r="840" spans="1:11" ht="14.25">
      <c r="A840" t="s">
        <v>5080</v>
      </c>
      <c r="B840" s="15">
        <v>749907</v>
      </c>
      <c r="C840" t="s">
        <v>3498</v>
      </c>
      <c r="D840" t="s">
        <v>3499</v>
      </c>
      <c r="E840" t="s">
        <v>591</v>
      </c>
      <c r="F840" s="15">
        <v>-2067.5</v>
      </c>
      <c r="G840" t="s">
        <v>50</v>
      </c>
      <c r="H840" t="s">
        <v>74</v>
      </c>
      <c r="I840" t="s">
        <v>52</v>
      </c>
      <c r="J840">
        <f>VLOOKUP(B840,自助退!B:F,5,FALSE)</f>
        <v>2067.5</v>
      </c>
      <c r="K840" s="40" t="str">
        <f t="shared" si="13"/>
        <v/>
      </c>
    </row>
    <row r="841" spans="1:11" ht="14.25">
      <c r="A841" t="s">
        <v>5081</v>
      </c>
      <c r="B841" s="15">
        <v>750658</v>
      </c>
      <c r="C841" t="s">
        <v>3501</v>
      </c>
      <c r="D841" t="s">
        <v>3502</v>
      </c>
      <c r="E841" t="s">
        <v>592</v>
      </c>
      <c r="F841" s="15">
        <v>-50</v>
      </c>
      <c r="G841" t="s">
        <v>50</v>
      </c>
      <c r="H841" t="s">
        <v>77</v>
      </c>
      <c r="I841" t="s">
        <v>52</v>
      </c>
      <c r="J841">
        <f>VLOOKUP(B841,自助退!B:F,5,FALSE)</f>
        <v>50</v>
      </c>
      <c r="K841" s="40" t="str">
        <f t="shared" si="13"/>
        <v/>
      </c>
    </row>
    <row r="842" spans="1:11" ht="14.25">
      <c r="A842" t="s">
        <v>5082</v>
      </c>
      <c r="B842" s="15">
        <v>751447</v>
      </c>
      <c r="C842" t="s">
        <v>3504</v>
      </c>
      <c r="D842" t="s">
        <v>3505</v>
      </c>
      <c r="E842" t="s">
        <v>593</v>
      </c>
      <c r="F842" s="15">
        <v>-604.5</v>
      </c>
      <c r="G842" t="s">
        <v>50</v>
      </c>
      <c r="H842" t="s">
        <v>187</v>
      </c>
      <c r="I842" t="s">
        <v>52</v>
      </c>
      <c r="J842">
        <f>VLOOKUP(B842,自助退!B:F,5,FALSE)</f>
        <v>604.5</v>
      </c>
      <c r="K842" s="40" t="str">
        <f t="shared" si="13"/>
        <v/>
      </c>
    </row>
    <row r="843" spans="1:11" ht="14.25">
      <c r="A843" t="s">
        <v>5083</v>
      </c>
      <c r="B843" s="15">
        <v>751847</v>
      </c>
      <c r="C843" t="s">
        <v>3507</v>
      </c>
      <c r="D843" t="s">
        <v>3508</v>
      </c>
      <c r="E843" t="s">
        <v>594</v>
      </c>
      <c r="F843" s="15">
        <v>-192.5</v>
      </c>
      <c r="G843" t="s">
        <v>50</v>
      </c>
      <c r="H843" t="s">
        <v>80</v>
      </c>
      <c r="I843" t="s">
        <v>52</v>
      </c>
      <c r="J843">
        <f>VLOOKUP(B843,自助退!B:F,5,FALSE)</f>
        <v>192.5</v>
      </c>
      <c r="K843" s="40" t="str">
        <f t="shared" si="13"/>
        <v/>
      </c>
    </row>
    <row r="844" spans="1:11" ht="14.25">
      <c r="A844" t="s">
        <v>5084</v>
      </c>
      <c r="B844" s="15">
        <v>751863</v>
      </c>
      <c r="C844" t="s">
        <v>3510</v>
      </c>
      <c r="D844" t="s">
        <v>3511</v>
      </c>
      <c r="E844" t="s">
        <v>595</v>
      </c>
      <c r="F844" s="15">
        <v>-96.5</v>
      </c>
      <c r="G844" t="s">
        <v>50</v>
      </c>
      <c r="H844" t="s">
        <v>76</v>
      </c>
      <c r="I844" t="s">
        <v>52</v>
      </c>
      <c r="J844">
        <f>VLOOKUP(B844,自助退!B:F,5,FALSE)</f>
        <v>96.5</v>
      </c>
      <c r="K844" s="40" t="str">
        <f t="shared" si="13"/>
        <v/>
      </c>
    </row>
    <row r="845" spans="1:11" ht="14.25">
      <c r="A845" t="s">
        <v>5085</v>
      </c>
      <c r="B845" s="15">
        <v>752073</v>
      </c>
      <c r="C845" t="s">
        <v>3513</v>
      </c>
      <c r="D845" t="s">
        <v>3514</v>
      </c>
      <c r="E845" t="s">
        <v>240</v>
      </c>
      <c r="F845" s="15">
        <v>-118.91</v>
      </c>
      <c r="G845" t="s">
        <v>50</v>
      </c>
      <c r="H845" t="s">
        <v>187</v>
      </c>
      <c r="I845" t="s">
        <v>52</v>
      </c>
      <c r="J845">
        <f>VLOOKUP(B845,自助退!B:F,5,FALSE)</f>
        <v>118.91</v>
      </c>
      <c r="K845" s="40" t="str">
        <f t="shared" si="13"/>
        <v/>
      </c>
    </row>
    <row r="846" spans="1:11" ht="14.25">
      <c r="A846" t="s">
        <v>5086</v>
      </c>
      <c r="B846" s="15">
        <v>752412</v>
      </c>
      <c r="C846" t="s">
        <v>3516</v>
      </c>
      <c r="D846" t="s">
        <v>3517</v>
      </c>
      <c r="E846" t="s">
        <v>596</v>
      </c>
      <c r="F846" s="15">
        <v>-3000</v>
      </c>
      <c r="G846" t="s">
        <v>50</v>
      </c>
      <c r="H846" t="s">
        <v>187</v>
      </c>
      <c r="I846" t="s">
        <v>52</v>
      </c>
      <c r="J846">
        <f>VLOOKUP(B846,自助退!B:F,5,FALSE)</f>
        <v>3000</v>
      </c>
      <c r="K846" s="40" t="str">
        <f t="shared" si="13"/>
        <v/>
      </c>
    </row>
    <row r="847" spans="1:11" ht="14.25">
      <c r="A847" t="s">
        <v>5087</v>
      </c>
      <c r="B847" s="15">
        <v>752625</v>
      </c>
      <c r="C847" t="s">
        <v>3519</v>
      </c>
      <c r="D847" t="s">
        <v>3520</v>
      </c>
      <c r="E847" t="s">
        <v>597</v>
      </c>
      <c r="F847" s="15">
        <v>-700</v>
      </c>
      <c r="G847" t="s">
        <v>50</v>
      </c>
      <c r="H847" t="s">
        <v>61</v>
      </c>
      <c r="I847" t="s">
        <v>52</v>
      </c>
      <c r="J847">
        <f>VLOOKUP(B847,自助退!B:F,5,FALSE)</f>
        <v>700</v>
      </c>
      <c r="K847" s="40" t="str">
        <f t="shared" si="13"/>
        <v/>
      </c>
    </row>
    <row r="848" spans="1:11" ht="14.25">
      <c r="A848" t="s">
        <v>5088</v>
      </c>
      <c r="B848" s="15">
        <v>754116</v>
      </c>
      <c r="C848" t="s">
        <v>3522</v>
      </c>
      <c r="D848" t="s">
        <v>3523</v>
      </c>
      <c r="E848" t="s">
        <v>598</v>
      </c>
      <c r="F848" s="15">
        <v>-67.69</v>
      </c>
      <c r="G848" t="s">
        <v>50</v>
      </c>
      <c r="H848" t="s">
        <v>67</v>
      </c>
      <c r="I848" t="s">
        <v>52</v>
      </c>
      <c r="J848">
        <f>VLOOKUP(B848,自助退!B:F,5,FALSE)</f>
        <v>67.69</v>
      </c>
      <c r="K848" s="40" t="str">
        <f t="shared" si="13"/>
        <v/>
      </c>
    </row>
    <row r="849" spans="1:11" ht="14.25">
      <c r="A849" t="s">
        <v>5089</v>
      </c>
      <c r="B849" s="15">
        <v>754195</v>
      </c>
      <c r="C849" t="s">
        <v>3525</v>
      </c>
      <c r="D849" t="s">
        <v>3526</v>
      </c>
      <c r="E849" t="s">
        <v>599</v>
      </c>
      <c r="F849" s="15">
        <v>-94.5</v>
      </c>
      <c r="G849" t="s">
        <v>50</v>
      </c>
      <c r="H849" t="s">
        <v>77</v>
      </c>
      <c r="I849" t="s">
        <v>52</v>
      </c>
      <c r="J849">
        <f>VLOOKUP(B849,自助退!B:F,5,FALSE)</f>
        <v>94.5</v>
      </c>
      <c r="K849" s="40" t="str">
        <f t="shared" si="13"/>
        <v/>
      </c>
    </row>
    <row r="850" spans="1:11" ht="14.25">
      <c r="A850" t="s">
        <v>5090</v>
      </c>
      <c r="B850" s="15">
        <v>754728</v>
      </c>
      <c r="C850" t="s">
        <v>3528</v>
      </c>
      <c r="D850" t="s">
        <v>3529</v>
      </c>
      <c r="E850" t="s">
        <v>600</v>
      </c>
      <c r="F850" s="15">
        <v>-1000</v>
      </c>
      <c r="G850" t="s">
        <v>50</v>
      </c>
      <c r="H850" t="s">
        <v>63</v>
      </c>
      <c r="I850" t="s">
        <v>52</v>
      </c>
      <c r="J850">
        <f>VLOOKUP(B850,自助退!B:F,5,FALSE)</f>
        <v>1000</v>
      </c>
      <c r="K850" s="40" t="str">
        <f t="shared" si="13"/>
        <v/>
      </c>
    </row>
    <row r="851" spans="1:11" ht="14.25">
      <c r="A851" t="s">
        <v>5091</v>
      </c>
      <c r="B851" s="15">
        <v>754911</v>
      </c>
      <c r="C851" t="s">
        <v>3531</v>
      </c>
      <c r="D851" t="s">
        <v>3532</v>
      </c>
      <c r="E851" t="s">
        <v>601</v>
      </c>
      <c r="F851" s="15">
        <v>-118.89</v>
      </c>
      <c r="G851" t="s">
        <v>50</v>
      </c>
      <c r="H851" t="s">
        <v>187</v>
      </c>
      <c r="I851" t="s">
        <v>52</v>
      </c>
      <c r="J851">
        <f>VLOOKUP(B851,自助退!B:F,5,FALSE)</f>
        <v>118.89</v>
      </c>
      <c r="K851" s="40" t="str">
        <f t="shared" si="13"/>
        <v/>
      </c>
    </row>
    <row r="852" spans="1:11" ht="14.25">
      <c r="A852" t="s">
        <v>5092</v>
      </c>
      <c r="B852" s="15">
        <v>755094</v>
      </c>
      <c r="C852" t="s">
        <v>3534</v>
      </c>
      <c r="D852" t="s">
        <v>3535</v>
      </c>
      <c r="E852" t="s">
        <v>468</v>
      </c>
      <c r="F852" s="15">
        <v>-1112.5</v>
      </c>
      <c r="G852" t="s">
        <v>50</v>
      </c>
      <c r="H852" t="s">
        <v>160</v>
      </c>
      <c r="I852" t="s">
        <v>52</v>
      </c>
      <c r="J852">
        <f>VLOOKUP(B852,自助退!B:F,5,FALSE)</f>
        <v>1112.5</v>
      </c>
      <c r="K852" s="40" t="str">
        <f t="shared" si="13"/>
        <v/>
      </c>
    </row>
    <row r="853" spans="1:11" ht="14.25">
      <c r="A853" t="s">
        <v>5093</v>
      </c>
      <c r="B853" s="15">
        <v>755242</v>
      </c>
      <c r="C853" t="s">
        <v>3537</v>
      </c>
      <c r="D853" t="s">
        <v>3538</v>
      </c>
      <c r="E853" t="s">
        <v>602</v>
      </c>
      <c r="F853" s="15">
        <v>-462.5</v>
      </c>
      <c r="G853" t="s">
        <v>50</v>
      </c>
      <c r="H853" t="s">
        <v>53</v>
      </c>
      <c r="I853" t="s">
        <v>52</v>
      </c>
      <c r="J853">
        <f>VLOOKUP(B853,自助退!B:F,5,FALSE)</f>
        <v>462.5</v>
      </c>
      <c r="K853" s="40" t="str">
        <f t="shared" si="13"/>
        <v/>
      </c>
    </row>
    <row r="854" spans="1:11" ht="14.25">
      <c r="A854" t="s">
        <v>5094</v>
      </c>
      <c r="B854" s="15">
        <v>755278</v>
      </c>
      <c r="C854" t="s">
        <v>3540</v>
      </c>
      <c r="D854" t="s">
        <v>3541</v>
      </c>
      <c r="E854" t="s">
        <v>603</v>
      </c>
      <c r="F854" s="15">
        <v>-542.5</v>
      </c>
      <c r="G854" t="s">
        <v>50</v>
      </c>
      <c r="H854" t="s">
        <v>61</v>
      </c>
      <c r="I854" t="s">
        <v>52</v>
      </c>
      <c r="J854">
        <f>VLOOKUP(B854,自助退!B:F,5,FALSE)</f>
        <v>542.5</v>
      </c>
      <c r="K854" s="40" t="str">
        <f t="shared" si="13"/>
        <v/>
      </c>
    </row>
    <row r="855" spans="1:11" ht="14.25">
      <c r="A855" t="s">
        <v>5095</v>
      </c>
      <c r="B855" s="15">
        <v>755894</v>
      </c>
      <c r="C855" t="s">
        <v>3543</v>
      </c>
      <c r="D855" t="s">
        <v>604</v>
      </c>
      <c r="E855" t="s">
        <v>605</v>
      </c>
      <c r="F855" s="15">
        <v>-150</v>
      </c>
      <c r="G855" t="s">
        <v>50</v>
      </c>
      <c r="H855" t="s">
        <v>224</v>
      </c>
      <c r="I855" t="s">
        <v>52</v>
      </c>
      <c r="J855">
        <f>VLOOKUP(B855,自助退!B:F,5,FALSE)</f>
        <v>150</v>
      </c>
      <c r="K855" s="40" t="str">
        <f t="shared" si="13"/>
        <v/>
      </c>
    </row>
    <row r="856" spans="1:11" ht="14.25">
      <c r="A856" t="s">
        <v>5096</v>
      </c>
      <c r="B856" s="15">
        <v>755964</v>
      </c>
      <c r="C856" t="s">
        <v>3545</v>
      </c>
      <c r="D856" t="s">
        <v>3546</v>
      </c>
      <c r="E856" t="s">
        <v>606</v>
      </c>
      <c r="F856" s="15">
        <v>-944.9</v>
      </c>
      <c r="G856" t="s">
        <v>50</v>
      </c>
      <c r="H856" t="s">
        <v>76</v>
      </c>
      <c r="I856" t="s">
        <v>52</v>
      </c>
      <c r="J856">
        <f>VLOOKUP(B856,自助退!B:F,5,FALSE)</f>
        <v>944.9</v>
      </c>
      <c r="K856" s="40" t="str">
        <f t="shared" si="13"/>
        <v/>
      </c>
    </row>
    <row r="857" spans="1:11" ht="14.25">
      <c r="A857" t="s">
        <v>5097</v>
      </c>
      <c r="B857" s="15">
        <v>755972</v>
      </c>
      <c r="C857" t="s">
        <v>3548</v>
      </c>
      <c r="D857" t="s">
        <v>3549</v>
      </c>
      <c r="E857" t="s">
        <v>607</v>
      </c>
      <c r="F857" s="15">
        <v>-47.2</v>
      </c>
      <c r="G857" t="s">
        <v>50</v>
      </c>
      <c r="H857" t="s">
        <v>76</v>
      </c>
      <c r="I857" t="s">
        <v>52</v>
      </c>
      <c r="J857">
        <f>VLOOKUP(B857,自助退!B:F,5,FALSE)</f>
        <v>47.2</v>
      </c>
      <c r="K857" s="40" t="str">
        <f t="shared" si="13"/>
        <v/>
      </c>
    </row>
    <row r="858" spans="1:11" ht="14.25">
      <c r="A858" t="s">
        <v>5098</v>
      </c>
      <c r="B858" s="15">
        <v>755979</v>
      </c>
      <c r="C858" t="s">
        <v>3550</v>
      </c>
      <c r="D858" t="s">
        <v>3551</v>
      </c>
      <c r="E858" t="s">
        <v>608</v>
      </c>
      <c r="F858" s="15">
        <v>-15.2</v>
      </c>
      <c r="G858" t="s">
        <v>50</v>
      </c>
      <c r="H858" t="s">
        <v>76</v>
      </c>
      <c r="I858" t="s">
        <v>52</v>
      </c>
      <c r="J858">
        <f>VLOOKUP(B858,自助退!B:F,5,FALSE)</f>
        <v>15.2</v>
      </c>
      <c r="K858" s="40" t="str">
        <f t="shared" si="13"/>
        <v/>
      </c>
    </row>
    <row r="859" spans="1:11" ht="14.25">
      <c r="A859" t="s">
        <v>5099</v>
      </c>
      <c r="B859" s="15">
        <v>756286</v>
      </c>
      <c r="C859" t="s">
        <v>3552</v>
      </c>
      <c r="D859" t="s">
        <v>3553</v>
      </c>
      <c r="E859" t="s">
        <v>609</v>
      </c>
      <c r="F859" s="15">
        <v>-3540.73</v>
      </c>
      <c r="G859" t="s">
        <v>50</v>
      </c>
      <c r="H859" t="s">
        <v>64</v>
      </c>
      <c r="I859" t="s">
        <v>52</v>
      </c>
      <c r="J859">
        <f>VLOOKUP(B859,自助退!B:F,5,FALSE)</f>
        <v>3540.73</v>
      </c>
      <c r="K859" s="40" t="str">
        <f t="shared" si="13"/>
        <v/>
      </c>
    </row>
    <row r="860" spans="1:11" ht="14.25">
      <c r="A860" t="s">
        <v>5100</v>
      </c>
      <c r="B860" s="15">
        <v>756341</v>
      </c>
      <c r="C860" t="s">
        <v>3555</v>
      </c>
      <c r="D860" t="s">
        <v>3556</v>
      </c>
      <c r="E860" t="s">
        <v>610</v>
      </c>
      <c r="F860" s="15">
        <v>-70.8</v>
      </c>
      <c r="G860" t="s">
        <v>50</v>
      </c>
      <c r="H860" t="s">
        <v>73</v>
      </c>
      <c r="I860" t="s">
        <v>52</v>
      </c>
      <c r="J860">
        <f>VLOOKUP(B860,自助退!B:F,5,FALSE)</f>
        <v>70.8</v>
      </c>
      <c r="K860" s="40" t="str">
        <f t="shared" si="13"/>
        <v/>
      </c>
    </row>
    <row r="861" spans="1:11" ht="14.25">
      <c r="A861" t="s">
        <v>5101</v>
      </c>
      <c r="B861" s="15">
        <v>756532</v>
      </c>
      <c r="C861" t="s">
        <v>3558</v>
      </c>
      <c r="D861" t="s">
        <v>3559</v>
      </c>
      <c r="E861" t="s">
        <v>611</v>
      </c>
      <c r="F861" s="15">
        <v>-868</v>
      </c>
      <c r="G861" t="s">
        <v>50</v>
      </c>
      <c r="H861" t="s">
        <v>57</v>
      </c>
      <c r="I861" t="s">
        <v>52</v>
      </c>
      <c r="J861">
        <f>VLOOKUP(B861,自助退!B:F,5,FALSE)</f>
        <v>868</v>
      </c>
      <c r="K861" s="40" t="str">
        <f t="shared" si="13"/>
        <v/>
      </c>
    </row>
    <row r="862" spans="1:11" ht="14.25">
      <c r="A862" t="s">
        <v>5102</v>
      </c>
      <c r="B862" s="15">
        <v>756847</v>
      </c>
      <c r="C862" t="s">
        <v>3561</v>
      </c>
      <c r="D862" t="s">
        <v>3562</v>
      </c>
      <c r="E862" t="s">
        <v>255</v>
      </c>
      <c r="F862" s="15">
        <v>-351</v>
      </c>
      <c r="G862" t="s">
        <v>50</v>
      </c>
      <c r="H862" t="s">
        <v>187</v>
      </c>
      <c r="I862" t="s">
        <v>52</v>
      </c>
      <c r="J862">
        <f>VLOOKUP(B862,自助退!B:F,5,FALSE)</f>
        <v>351</v>
      </c>
      <c r="K862" s="40" t="str">
        <f t="shared" si="13"/>
        <v/>
      </c>
    </row>
    <row r="863" spans="1:11" ht="14.25">
      <c r="A863" t="s">
        <v>5103</v>
      </c>
      <c r="B863" s="15">
        <v>756952</v>
      </c>
      <c r="C863" t="s">
        <v>3564</v>
      </c>
      <c r="D863" t="s">
        <v>3565</v>
      </c>
      <c r="E863" t="s">
        <v>612</v>
      </c>
      <c r="F863" s="15">
        <v>-753.19</v>
      </c>
      <c r="G863" t="s">
        <v>50</v>
      </c>
      <c r="H863" t="s">
        <v>187</v>
      </c>
      <c r="I863" t="s">
        <v>52</v>
      </c>
      <c r="J863">
        <f>VLOOKUP(B863,自助退!B:F,5,FALSE)</f>
        <v>753.19</v>
      </c>
      <c r="K863" s="40" t="str">
        <f t="shared" si="13"/>
        <v/>
      </c>
    </row>
    <row r="864" spans="1:11" ht="14.25">
      <c r="A864" t="s">
        <v>5104</v>
      </c>
      <c r="B864" s="15">
        <v>757407</v>
      </c>
      <c r="C864" t="s">
        <v>3567</v>
      </c>
      <c r="D864" t="s">
        <v>3568</v>
      </c>
      <c r="E864" t="s">
        <v>613</v>
      </c>
      <c r="F864" s="15">
        <v>-749.64</v>
      </c>
      <c r="G864" t="s">
        <v>50</v>
      </c>
      <c r="H864" t="s">
        <v>54</v>
      </c>
      <c r="I864" t="s">
        <v>52</v>
      </c>
      <c r="J864">
        <f>VLOOKUP(B864,自助退!B:F,5,FALSE)</f>
        <v>749.64</v>
      </c>
      <c r="K864" s="40" t="str">
        <f t="shared" si="13"/>
        <v/>
      </c>
    </row>
    <row r="865" spans="1:11" ht="14.25">
      <c r="A865" t="s">
        <v>5105</v>
      </c>
      <c r="B865" s="15">
        <v>757732</v>
      </c>
      <c r="C865" t="s">
        <v>3570</v>
      </c>
      <c r="D865" t="s">
        <v>3571</v>
      </c>
      <c r="E865" t="s">
        <v>614</v>
      </c>
      <c r="F865" s="15">
        <v>-14.96</v>
      </c>
      <c r="G865" t="s">
        <v>50</v>
      </c>
      <c r="H865" t="s">
        <v>423</v>
      </c>
      <c r="I865" t="s">
        <v>52</v>
      </c>
      <c r="J865">
        <f>VLOOKUP(B865,自助退!B:F,5,FALSE)</f>
        <v>14.96</v>
      </c>
      <c r="K865" s="40" t="str">
        <f t="shared" si="13"/>
        <v/>
      </c>
    </row>
    <row r="866" spans="1:11" ht="14.25">
      <c r="A866" t="s">
        <v>5106</v>
      </c>
      <c r="B866" s="15">
        <v>757758</v>
      </c>
      <c r="C866" t="s">
        <v>3573</v>
      </c>
      <c r="D866" t="s">
        <v>3574</v>
      </c>
      <c r="E866" t="s">
        <v>615</v>
      </c>
      <c r="F866" s="15">
        <v>-140</v>
      </c>
      <c r="G866" t="s">
        <v>50</v>
      </c>
      <c r="H866" t="s">
        <v>160</v>
      </c>
      <c r="I866" t="s">
        <v>52</v>
      </c>
      <c r="J866">
        <f>VLOOKUP(B866,自助退!B:F,5,FALSE)</f>
        <v>140</v>
      </c>
      <c r="K866" s="40" t="str">
        <f t="shared" si="13"/>
        <v/>
      </c>
    </row>
    <row r="867" spans="1:11" ht="14.25">
      <c r="A867" t="s">
        <v>5107</v>
      </c>
      <c r="B867" s="15">
        <v>757766</v>
      </c>
      <c r="C867" t="s">
        <v>3576</v>
      </c>
      <c r="D867" t="s">
        <v>3577</v>
      </c>
      <c r="E867" t="s">
        <v>616</v>
      </c>
      <c r="F867" s="15">
        <v>-100</v>
      </c>
      <c r="G867" t="s">
        <v>50</v>
      </c>
      <c r="H867" t="s">
        <v>83</v>
      </c>
      <c r="I867" t="s">
        <v>52</v>
      </c>
      <c r="J867">
        <f>VLOOKUP(B867,自助退!B:F,5,FALSE)</f>
        <v>100</v>
      </c>
      <c r="K867" s="40" t="str">
        <f t="shared" si="13"/>
        <v/>
      </c>
    </row>
    <row r="868" spans="1:11" ht="14.25">
      <c r="A868" t="s">
        <v>5108</v>
      </c>
      <c r="B868" s="15">
        <v>757778</v>
      </c>
      <c r="C868" t="s">
        <v>3579</v>
      </c>
      <c r="D868" t="s">
        <v>3580</v>
      </c>
      <c r="E868" t="s">
        <v>617</v>
      </c>
      <c r="F868" s="15">
        <v>-100</v>
      </c>
      <c r="G868" t="s">
        <v>50</v>
      </c>
      <c r="H868" t="s">
        <v>74</v>
      </c>
      <c r="I868" t="s">
        <v>52</v>
      </c>
      <c r="J868">
        <f>VLOOKUP(B868,自助退!B:F,5,FALSE)</f>
        <v>100</v>
      </c>
      <c r="K868" s="40" t="str">
        <f t="shared" si="13"/>
        <v/>
      </c>
    </row>
    <row r="869" spans="1:11" ht="14.25">
      <c r="A869" t="s">
        <v>5109</v>
      </c>
      <c r="B869" s="15">
        <v>757979</v>
      </c>
      <c r="C869" t="s">
        <v>3582</v>
      </c>
      <c r="D869" t="s">
        <v>3583</v>
      </c>
      <c r="E869" t="s">
        <v>618</v>
      </c>
      <c r="F869" s="15">
        <v>-1000</v>
      </c>
      <c r="G869" t="s">
        <v>50</v>
      </c>
      <c r="H869" t="s">
        <v>73</v>
      </c>
      <c r="I869" t="s">
        <v>52</v>
      </c>
      <c r="J869">
        <f>VLOOKUP(B869,自助退!B:F,5,FALSE)</f>
        <v>1000</v>
      </c>
      <c r="K869" s="40" t="str">
        <f t="shared" si="13"/>
        <v/>
      </c>
    </row>
    <row r="870" spans="1:11" ht="14.25">
      <c r="A870" t="s">
        <v>5110</v>
      </c>
      <c r="B870" s="15">
        <v>758000</v>
      </c>
      <c r="C870" t="s">
        <v>3585</v>
      </c>
      <c r="D870" t="s">
        <v>3586</v>
      </c>
      <c r="E870" t="s">
        <v>619</v>
      </c>
      <c r="F870" s="15">
        <v>-899.29</v>
      </c>
      <c r="G870" t="s">
        <v>50</v>
      </c>
      <c r="H870" t="s">
        <v>67</v>
      </c>
      <c r="I870" t="s">
        <v>52</v>
      </c>
      <c r="J870">
        <f>VLOOKUP(B870,自助退!B:F,5,FALSE)</f>
        <v>899.29</v>
      </c>
      <c r="K870" s="40" t="str">
        <f t="shared" si="13"/>
        <v/>
      </c>
    </row>
    <row r="871" spans="1:11" ht="14.25">
      <c r="A871" t="s">
        <v>5111</v>
      </c>
      <c r="B871" s="15">
        <v>758267</v>
      </c>
      <c r="C871" t="s">
        <v>3588</v>
      </c>
      <c r="D871" t="s">
        <v>3589</v>
      </c>
      <c r="E871" t="s">
        <v>620</v>
      </c>
      <c r="F871" s="15">
        <v>-283.83999999999997</v>
      </c>
      <c r="G871" t="s">
        <v>50</v>
      </c>
      <c r="H871" t="s">
        <v>96</v>
      </c>
      <c r="I871" t="s">
        <v>52</v>
      </c>
      <c r="J871">
        <f>VLOOKUP(B871,自助退!B:F,5,FALSE)</f>
        <v>283.83999999999997</v>
      </c>
      <c r="K871" s="40" t="str">
        <f t="shared" si="13"/>
        <v/>
      </c>
    </row>
    <row r="872" spans="1:11" ht="14.25">
      <c r="A872" t="s">
        <v>5112</v>
      </c>
      <c r="B872" s="15">
        <v>758451</v>
      </c>
      <c r="C872" t="s">
        <v>3591</v>
      </c>
      <c r="D872" t="s">
        <v>3592</v>
      </c>
      <c r="E872" t="s">
        <v>621</v>
      </c>
      <c r="F872" s="15">
        <v>-2940</v>
      </c>
      <c r="G872" t="s">
        <v>50</v>
      </c>
      <c r="H872" t="s">
        <v>66</v>
      </c>
      <c r="I872" t="s">
        <v>52</v>
      </c>
      <c r="J872">
        <f>VLOOKUP(B872,自助退!B:F,5,FALSE)</f>
        <v>2940</v>
      </c>
      <c r="K872" s="40" t="str">
        <f t="shared" si="13"/>
        <v/>
      </c>
    </row>
    <row r="873" spans="1:11" ht="14.25">
      <c r="A873" t="s">
        <v>5113</v>
      </c>
      <c r="B873" s="15">
        <v>758458</v>
      </c>
      <c r="C873" t="s">
        <v>3594</v>
      </c>
      <c r="D873" t="s">
        <v>3595</v>
      </c>
      <c r="E873" t="s">
        <v>260</v>
      </c>
      <c r="F873" s="15">
        <v>-306.5</v>
      </c>
      <c r="G873" t="s">
        <v>50</v>
      </c>
      <c r="H873" t="s">
        <v>74</v>
      </c>
      <c r="I873" t="s">
        <v>52</v>
      </c>
      <c r="J873">
        <f>VLOOKUP(B873,自助退!B:F,5,FALSE)</f>
        <v>306.5</v>
      </c>
      <c r="K873" s="40" t="str">
        <f t="shared" si="13"/>
        <v/>
      </c>
    </row>
    <row r="874" spans="1:11" ht="14.25">
      <c r="A874" t="s">
        <v>5114</v>
      </c>
      <c r="B874" s="15">
        <v>758608</v>
      </c>
      <c r="C874" t="s">
        <v>3597</v>
      </c>
      <c r="D874" t="s">
        <v>3598</v>
      </c>
      <c r="E874" t="s">
        <v>622</v>
      </c>
      <c r="F874" s="15">
        <v>-3185.64</v>
      </c>
      <c r="G874" t="s">
        <v>50</v>
      </c>
      <c r="H874" t="s">
        <v>53</v>
      </c>
      <c r="I874" t="s">
        <v>52</v>
      </c>
      <c r="J874">
        <f>VLOOKUP(B874,自助退!B:F,5,FALSE)</f>
        <v>3185.64</v>
      </c>
      <c r="K874" s="40" t="str">
        <f t="shared" si="13"/>
        <v/>
      </c>
    </row>
    <row r="875" spans="1:11" ht="14.25">
      <c r="A875" t="s">
        <v>5115</v>
      </c>
      <c r="B875" s="15">
        <v>758616</v>
      </c>
      <c r="C875" t="s">
        <v>3600</v>
      </c>
      <c r="D875" t="s">
        <v>3601</v>
      </c>
      <c r="E875" t="s">
        <v>623</v>
      </c>
      <c r="F875" s="15">
        <v>-200</v>
      </c>
      <c r="G875" t="s">
        <v>50</v>
      </c>
      <c r="H875" t="s">
        <v>63</v>
      </c>
      <c r="I875" t="s">
        <v>52</v>
      </c>
      <c r="J875">
        <f>VLOOKUP(B875,自助退!B:F,5,FALSE)</f>
        <v>200</v>
      </c>
      <c r="K875" s="40" t="str">
        <f t="shared" si="13"/>
        <v/>
      </c>
    </row>
    <row r="876" spans="1:11" ht="14.25">
      <c r="A876" t="s">
        <v>5116</v>
      </c>
      <c r="B876" s="15">
        <v>758680</v>
      </c>
      <c r="C876" t="s">
        <v>3603</v>
      </c>
      <c r="D876" t="s">
        <v>3604</v>
      </c>
      <c r="E876" t="s">
        <v>174</v>
      </c>
      <c r="F876" s="15">
        <v>-150</v>
      </c>
      <c r="G876" t="s">
        <v>50</v>
      </c>
      <c r="H876" t="s">
        <v>83</v>
      </c>
      <c r="I876" t="s">
        <v>52</v>
      </c>
      <c r="J876">
        <f>VLOOKUP(B876,自助退!B:F,5,FALSE)</f>
        <v>150</v>
      </c>
      <c r="K876" s="40" t="str">
        <f t="shared" si="13"/>
        <v/>
      </c>
    </row>
    <row r="877" spans="1:11" ht="14.25">
      <c r="A877" t="s">
        <v>5117</v>
      </c>
      <c r="B877" s="15">
        <v>758726</v>
      </c>
      <c r="C877" t="s">
        <v>3606</v>
      </c>
      <c r="D877" t="s">
        <v>3607</v>
      </c>
      <c r="E877" t="s">
        <v>624</v>
      </c>
      <c r="F877" s="15">
        <v>-859.5</v>
      </c>
      <c r="G877" t="s">
        <v>50</v>
      </c>
      <c r="H877" t="s">
        <v>66</v>
      </c>
      <c r="I877" t="s">
        <v>52</v>
      </c>
      <c r="J877">
        <f>VLOOKUP(B877,自助退!B:F,5,FALSE)</f>
        <v>859.5</v>
      </c>
      <c r="K877" s="40" t="str">
        <f t="shared" si="13"/>
        <v/>
      </c>
    </row>
    <row r="878" spans="1:11" ht="14.25">
      <c r="A878" t="s">
        <v>5118</v>
      </c>
      <c r="B878" s="15">
        <v>758898</v>
      </c>
      <c r="C878" t="s">
        <v>3609</v>
      </c>
      <c r="D878" t="s">
        <v>3610</v>
      </c>
      <c r="E878" t="s">
        <v>625</v>
      </c>
      <c r="F878" s="15">
        <v>-663.74</v>
      </c>
      <c r="G878" t="s">
        <v>50</v>
      </c>
      <c r="H878" t="s">
        <v>57</v>
      </c>
      <c r="I878" t="s">
        <v>52</v>
      </c>
      <c r="J878">
        <f>VLOOKUP(B878,自助退!B:F,5,FALSE)</f>
        <v>663.74</v>
      </c>
      <c r="K878" s="40" t="str">
        <f t="shared" si="13"/>
        <v/>
      </c>
    </row>
    <row r="879" spans="1:11" ht="14.25">
      <c r="A879" t="s">
        <v>5119</v>
      </c>
      <c r="B879" s="15">
        <v>759314</v>
      </c>
      <c r="C879" t="s">
        <v>3612</v>
      </c>
      <c r="D879" t="s">
        <v>626</v>
      </c>
      <c r="E879" t="s">
        <v>627</v>
      </c>
      <c r="F879" s="15">
        <v>-800</v>
      </c>
      <c r="G879" t="s">
        <v>50</v>
      </c>
      <c r="H879" t="s">
        <v>228</v>
      </c>
      <c r="I879" t="s">
        <v>52</v>
      </c>
      <c r="J879">
        <f>VLOOKUP(B879,自助退!B:F,5,FALSE)</f>
        <v>800</v>
      </c>
      <c r="K879" s="40" t="str">
        <f t="shared" si="13"/>
        <v/>
      </c>
    </row>
    <row r="880" spans="1:11" ht="14.25">
      <c r="A880" t="s">
        <v>5120</v>
      </c>
      <c r="B880" s="15">
        <v>762141</v>
      </c>
      <c r="C880" t="s">
        <v>3614</v>
      </c>
      <c r="D880" t="s">
        <v>3615</v>
      </c>
      <c r="E880" t="s">
        <v>628</v>
      </c>
      <c r="F880" s="15">
        <v>-4992.5</v>
      </c>
      <c r="G880" t="s">
        <v>50</v>
      </c>
      <c r="H880" t="s">
        <v>73</v>
      </c>
      <c r="I880" t="s">
        <v>52</v>
      </c>
      <c r="J880">
        <f>VLOOKUP(B880,自助退!B:F,5,FALSE)</f>
        <v>4992.5</v>
      </c>
      <c r="K880" s="40" t="str">
        <f t="shared" si="13"/>
        <v/>
      </c>
    </row>
    <row r="881" spans="1:11" ht="14.25">
      <c r="A881" t="s">
        <v>5121</v>
      </c>
      <c r="B881" s="15">
        <v>762384</v>
      </c>
      <c r="C881" t="s">
        <v>3617</v>
      </c>
      <c r="D881" t="s">
        <v>3618</v>
      </c>
      <c r="E881" t="s">
        <v>629</v>
      </c>
      <c r="F881" s="15">
        <v>-32.5</v>
      </c>
      <c r="G881" t="s">
        <v>50</v>
      </c>
      <c r="H881" t="s">
        <v>53</v>
      </c>
      <c r="I881" t="s">
        <v>52</v>
      </c>
      <c r="J881">
        <f>VLOOKUP(B881,自助退!B:F,5,FALSE)</f>
        <v>32.5</v>
      </c>
      <c r="K881" s="40" t="str">
        <f t="shared" si="13"/>
        <v/>
      </c>
    </row>
    <row r="882" spans="1:11" ht="14.25">
      <c r="A882" t="s">
        <v>5122</v>
      </c>
      <c r="B882" s="15">
        <v>762640</v>
      </c>
      <c r="C882" t="s">
        <v>3620</v>
      </c>
      <c r="D882" t="s">
        <v>3621</v>
      </c>
      <c r="E882" t="s">
        <v>630</v>
      </c>
      <c r="F882" s="15">
        <v>-146.5</v>
      </c>
      <c r="G882" t="s">
        <v>50</v>
      </c>
      <c r="H882" t="s">
        <v>73</v>
      </c>
      <c r="I882" t="s">
        <v>52</v>
      </c>
      <c r="J882">
        <f>VLOOKUP(B882,自助退!B:F,5,FALSE)</f>
        <v>146.5</v>
      </c>
      <c r="K882" s="40" t="str">
        <f t="shared" si="13"/>
        <v/>
      </c>
    </row>
    <row r="883" spans="1:11" ht="14.25">
      <c r="A883" t="s">
        <v>5123</v>
      </c>
      <c r="B883" s="15">
        <v>763121</v>
      </c>
      <c r="C883" t="s">
        <v>3623</v>
      </c>
      <c r="D883" t="s">
        <v>3624</v>
      </c>
      <c r="E883" t="s">
        <v>631</v>
      </c>
      <c r="F883" s="15">
        <v>-500</v>
      </c>
      <c r="G883" t="s">
        <v>50</v>
      </c>
      <c r="H883" t="s">
        <v>225</v>
      </c>
      <c r="I883" t="s">
        <v>52</v>
      </c>
      <c r="J883">
        <f>VLOOKUP(B883,自助退!B:F,5,FALSE)</f>
        <v>500</v>
      </c>
      <c r="K883" s="40" t="str">
        <f t="shared" si="13"/>
        <v/>
      </c>
    </row>
    <row r="884" spans="1:11" ht="14.25">
      <c r="A884" t="s">
        <v>5124</v>
      </c>
      <c r="B884" s="15">
        <v>770901</v>
      </c>
      <c r="C884" t="s">
        <v>3626</v>
      </c>
      <c r="D884" t="s">
        <v>3627</v>
      </c>
      <c r="E884" t="s">
        <v>632</v>
      </c>
      <c r="F884" s="15">
        <v>-100</v>
      </c>
      <c r="G884" t="s">
        <v>50</v>
      </c>
      <c r="H884" t="s">
        <v>71</v>
      </c>
      <c r="I884" t="s">
        <v>52</v>
      </c>
      <c r="J884">
        <f>VLOOKUP(B884,自助退!B:F,5,FALSE)</f>
        <v>100</v>
      </c>
      <c r="K884" s="40" t="str">
        <f t="shared" si="13"/>
        <v/>
      </c>
    </row>
    <row r="885" spans="1:11" ht="14.25">
      <c r="A885" t="s">
        <v>5125</v>
      </c>
      <c r="B885" s="15">
        <v>772265</v>
      </c>
      <c r="C885" t="s">
        <v>3629</v>
      </c>
      <c r="D885" t="s">
        <v>3630</v>
      </c>
      <c r="E885" t="s">
        <v>633</v>
      </c>
      <c r="F885" s="15">
        <v>-1700</v>
      </c>
      <c r="G885" t="s">
        <v>50</v>
      </c>
      <c r="H885" t="s">
        <v>57</v>
      </c>
      <c r="I885" t="s">
        <v>52</v>
      </c>
      <c r="J885">
        <f>VLOOKUP(B885,自助退!B:F,5,FALSE)</f>
        <v>1700</v>
      </c>
      <c r="K885" s="40" t="str">
        <f t="shared" si="13"/>
        <v/>
      </c>
    </row>
    <row r="886" spans="1:11" ht="14.25">
      <c r="A886" t="s">
        <v>5126</v>
      </c>
      <c r="B886" s="15">
        <v>773010</v>
      </c>
      <c r="C886" t="s">
        <v>3632</v>
      </c>
      <c r="D886" t="s">
        <v>3633</v>
      </c>
      <c r="E886" t="s">
        <v>634</v>
      </c>
      <c r="F886" s="15">
        <v>-95.2</v>
      </c>
      <c r="G886" t="s">
        <v>50</v>
      </c>
      <c r="H886" t="s">
        <v>58</v>
      </c>
      <c r="I886" t="s">
        <v>52</v>
      </c>
      <c r="J886">
        <f>VLOOKUP(B886,自助退!B:F,5,FALSE)</f>
        <v>95.2</v>
      </c>
      <c r="K886" s="40" t="str">
        <f t="shared" si="13"/>
        <v/>
      </c>
    </row>
    <row r="887" spans="1:11" ht="14.25">
      <c r="A887" t="s">
        <v>5127</v>
      </c>
      <c r="B887" s="15">
        <v>773170</v>
      </c>
      <c r="C887" t="s">
        <v>3635</v>
      </c>
      <c r="D887" t="s">
        <v>3636</v>
      </c>
      <c r="E887" t="s">
        <v>635</v>
      </c>
      <c r="F887" s="15">
        <v>-20.22</v>
      </c>
      <c r="G887" t="s">
        <v>50</v>
      </c>
      <c r="H887" t="s">
        <v>61</v>
      </c>
      <c r="I887" t="s">
        <v>52</v>
      </c>
      <c r="J887">
        <f>VLOOKUP(B887,自助退!B:F,5,FALSE)</f>
        <v>20.22</v>
      </c>
      <c r="K887" s="40" t="str">
        <f t="shared" si="13"/>
        <v/>
      </c>
    </row>
    <row r="888" spans="1:11" ht="14.25">
      <c r="A888" t="s">
        <v>5128</v>
      </c>
      <c r="B888" s="15">
        <v>773833</v>
      </c>
      <c r="C888" t="s">
        <v>3638</v>
      </c>
      <c r="D888" t="s">
        <v>3639</v>
      </c>
      <c r="E888" t="s">
        <v>636</v>
      </c>
      <c r="F888" s="15">
        <v>-110.17</v>
      </c>
      <c r="G888" t="s">
        <v>50</v>
      </c>
      <c r="H888" t="s">
        <v>66</v>
      </c>
      <c r="I888" t="s">
        <v>52</v>
      </c>
      <c r="J888">
        <f>VLOOKUP(B888,自助退!B:F,5,FALSE)</f>
        <v>110.17</v>
      </c>
      <c r="K888" s="40" t="str">
        <f t="shared" si="13"/>
        <v/>
      </c>
    </row>
    <row r="889" spans="1:11" ht="14.25">
      <c r="A889" t="s">
        <v>5129</v>
      </c>
      <c r="B889" s="15">
        <v>774127</v>
      </c>
      <c r="C889" t="s">
        <v>3641</v>
      </c>
      <c r="D889" t="s">
        <v>3642</v>
      </c>
      <c r="E889" t="s">
        <v>637</v>
      </c>
      <c r="F889" s="15">
        <v>-700</v>
      </c>
      <c r="G889" t="s">
        <v>50</v>
      </c>
      <c r="H889" t="s">
        <v>56</v>
      </c>
      <c r="I889" t="s">
        <v>52</v>
      </c>
      <c r="J889">
        <f>VLOOKUP(B889,自助退!B:F,5,FALSE)</f>
        <v>700</v>
      </c>
      <c r="K889" s="40" t="str">
        <f t="shared" si="13"/>
        <v/>
      </c>
    </row>
    <row r="890" spans="1:11" ht="14.25">
      <c r="A890" t="s">
        <v>5130</v>
      </c>
      <c r="B890" s="15">
        <v>774315</v>
      </c>
      <c r="C890" t="s">
        <v>3644</v>
      </c>
      <c r="D890" t="s">
        <v>3645</v>
      </c>
      <c r="E890" t="s">
        <v>638</v>
      </c>
      <c r="F890" s="15">
        <v>-569.20000000000005</v>
      </c>
      <c r="G890" t="s">
        <v>50</v>
      </c>
      <c r="H890" t="s">
        <v>68</v>
      </c>
      <c r="I890" t="s">
        <v>52</v>
      </c>
      <c r="J890">
        <f>VLOOKUP(B890,自助退!B:F,5,FALSE)</f>
        <v>569.20000000000005</v>
      </c>
      <c r="K890" s="40" t="str">
        <f t="shared" si="13"/>
        <v/>
      </c>
    </row>
    <row r="891" spans="1:11" ht="14.25">
      <c r="A891" t="s">
        <v>5131</v>
      </c>
      <c r="B891" s="15">
        <v>774371</v>
      </c>
      <c r="C891" t="s">
        <v>3647</v>
      </c>
      <c r="D891" t="s">
        <v>3648</v>
      </c>
      <c r="E891" t="s">
        <v>639</v>
      </c>
      <c r="F891" s="15">
        <v>-496.98</v>
      </c>
      <c r="G891" t="s">
        <v>50</v>
      </c>
      <c r="H891" t="s">
        <v>68</v>
      </c>
      <c r="I891" t="s">
        <v>52</v>
      </c>
      <c r="J891">
        <f>VLOOKUP(B891,自助退!B:F,5,FALSE)</f>
        <v>496.98</v>
      </c>
      <c r="K891" s="40" t="str">
        <f t="shared" si="13"/>
        <v/>
      </c>
    </row>
    <row r="892" spans="1:11" ht="14.25">
      <c r="A892" t="s">
        <v>5132</v>
      </c>
      <c r="B892" s="15">
        <v>775388</v>
      </c>
      <c r="C892" t="s">
        <v>3649</v>
      </c>
      <c r="D892" t="s">
        <v>641</v>
      </c>
      <c r="E892" t="s">
        <v>642</v>
      </c>
      <c r="F892" s="15">
        <v>-434.3</v>
      </c>
      <c r="G892" t="s">
        <v>50</v>
      </c>
      <c r="H892" t="s">
        <v>58</v>
      </c>
      <c r="I892" t="s">
        <v>52</v>
      </c>
      <c r="J892">
        <f>VLOOKUP(B892,自助退!B:F,5,FALSE)</f>
        <v>434.3</v>
      </c>
      <c r="K892" s="40" t="str">
        <f t="shared" si="13"/>
        <v/>
      </c>
    </row>
    <row r="893" spans="1:11" ht="14.25">
      <c r="A893" t="s">
        <v>5133</v>
      </c>
      <c r="B893" s="15">
        <v>775847</v>
      </c>
      <c r="C893" t="s">
        <v>3651</v>
      </c>
      <c r="D893" t="s">
        <v>3652</v>
      </c>
      <c r="E893" t="s">
        <v>643</v>
      </c>
      <c r="F893" s="15">
        <v>-700</v>
      </c>
      <c r="G893" t="s">
        <v>50</v>
      </c>
      <c r="H893" t="s">
        <v>68</v>
      </c>
      <c r="I893" t="s">
        <v>52</v>
      </c>
      <c r="J893">
        <f>VLOOKUP(B893,自助退!B:F,5,FALSE)</f>
        <v>700</v>
      </c>
      <c r="K893" s="40" t="str">
        <f t="shared" si="13"/>
        <v/>
      </c>
    </row>
    <row r="894" spans="1:11" ht="14.25">
      <c r="A894" t="s">
        <v>5134</v>
      </c>
      <c r="B894" s="15">
        <v>777172</v>
      </c>
      <c r="C894" t="s">
        <v>3654</v>
      </c>
      <c r="D894" t="s">
        <v>3655</v>
      </c>
      <c r="E894" t="s">
        <v>644</v>
      </c>
      <c r="F894" s="15">
        <v>-2000</v>
      </c>
      <c r="G894" t="s">
        <v>50</v>
      </c>
      <c r="H894" t="s">
        <v>64</v>
      </c>
      <c r="I894" t="s">
        <v>52</v>
      </c>
      <c r="J894">
        <f>VLOOKUP(B894,自助退!B:F,5,FALSE)</f>
        <v>2000</v>
      </c>
      <c r="K894" s="40" t="str">
        <f t="shared" si="13"/>
        <v/>
      </c>
    </row>
    <row r="895" spans="1:11" ht="14.25">
      <c r="A895" t="s">
        <v>5135</v>
      </c>
      <c r="B895" s="15">
        <v>777208</v>
      </c>
      <c r="C895" t="s">
        <v>3657</v>
      </c>
      <c r="D895" t="s">
        <v>3658</v>
      </c>
      <c r="E895" t="s">
        <v>645</v>
      </c>
      <c r="F895" s="15">
        <v>-604.39</v>
      </c>
      <c r="G895" t="s">
        <v>50</v>
      </c>
      <c r="H895" t="s">
        <v>61</v>
      </c>
      <c r="I895" t="s">
        <v>52</v>
      </c>
      <c r="J895">
        <f>VLOOKUP(B895,自助退!B:F,5,FALSE)</f>
        <v>604.39</v>
      </c>
      <c r="K895" s="40" t="str">
        <f t="shared" si="13"/>
        <v/>
      </c>
    </row>
    <row r="896" spans="1:11" ht="14.25">
      <c r="A896" t="s">
        <v>5136</v>
      </c>
      <c r="B896" s="15">
        <v>777564</v>
      </c>
      <c r="C896" t="s">
        <v>3660</v>
      </c>
      <c r="D896" t="s">
        <v>3661</v>
      </c>
      <c r="E896" t="s">
        <v>646</v>
      </c>
      <c r="F896" s="15">
        <v>-182.32</v>
      </c>
      <c r="G896" t="s">
        <v>50</v>
      </c>
      <c r="H896" t="s">
        <v>72</v>
      </c>
      <c r="I896" t="s">
        <v>52</v>
      </c>
      <c r="J896">
        <f>VLOOKUP(B896,自助退!B:F,5,FALSE)</f>
        <v>182.32</v>
      </c>
      <c r="K896" s="40" t="str">
        <f t="shared" si="13"/>
        <v/>
      </c>
    </row>
    <row r="897" spans="1:11" ht="14.25">
      <c r="A897" t="s">
        <v>5137</v>
      </c>
      <c r="B897" s="15">
        <v>777776</v>
      </c>
      <c r="C897" t="s">
        <v>3663</v>
      </c>
      <c r="D897" t="s">
        <v>3664</v>
      </c>
      <c r="E897" t="s">
        <v>647</v>
      </c>
      <c r="F897" s="15">
        <v>-71.97</v>
      </c>
      <c r="G897" t="s">
        <v>50</v>
      </c>
      <c r="H897" t="s">
        <v>78</v>
      </c>
      <c r="I897" t="s">
        <v>52</v>
      </c>
      <c r="J897">
        <f>VLOOKUP(B897,自助退!B:F,5,FALSE)</f>
        <v>71.97</v>
      </c>
      <c r="K897" s="40" t="str">
        <f t="shared" si="13"/>
        <v/>
      </c>
    </row>
    <row r="898" spans="1:11" ht="14.25">
      <c r="A898" t="s">
        <v>5138</v>
      </c>
      <c r="B898" s="15">
        <v>777907</v>
      </c>
      <c r="C898" t="s">
        <v>3666</v>
      </c>
      <c r="D898" t="s">
        <v>3667</v>
      </c>
      <c r="E898" t="s">
        <v>648</v>
      </c>
      <c r="F898" s="15">
        <v>-502.4</v>
      </c>
      <c r="G898" t="s">
        <v>50</v>
      </c>
      <c r="H898" t="s">
        <v>61</v>
      </c>
      <c r="I898" t="s">
        <v>52</v>
      </c>
      <c r="J898">
        <f>VLOOKUP(B898,自助退!B:F,5,FALSE)</f>
        <v>502.4</v>
      </c>
      <c r="K898" s="40" t="str">
        <f t="shared" si="13"/>
        <v/>
      </c>
    </row>
    <row r="899" spans="1:11" ht="14.25">
      <c r="A899" t="s">
        <v>5139</v>
      </c>
      <c r="B899" s="15">
        <v>778626</v>
      </c>
      <c r="C899" t="s">
        <v>3669</v>
      </c>
      <c r="D899" t="s">
        <v>3670</v>
      </c>
      <c r="E899" t="s">
        <v>649</v>
      </c>
      <c r="F899" s="15">
        <v>-1900</v>
      </c>
      <c r="G899" t="s">
        <v>50</v>
      </c>
      <c r="H899" t="s">
        <v>74</v>
      </c>
      <c r="I899" t="s">
        <v>52</v>
      </c>
      <c r="J899">
        <f>VLOOKUP(B899,自助退!B:F,5,FALSE)</f>
        <v>1900</v>
      </c>
      <c r="K899" s="40" t="str">
        <f t="shared" ref="K899:K962" si="14">IF(J899=F899*-1,"",1)</f>
        <v/>
      </c>
    </row>
    <row r="900" spans="1:11" ht="14.25">
      <c r="A900" t="s">
        <v>5140</v>
      </c>
      <c r="B900" s="15">
        <v>779210</v>
      </c>
      <c r="C900" t="s">
        <v>3672</v>
      </c>
      <c r="D900" t="s">
        <v>3673</v>
      </c>
      <c r="E900" t="s">
        <v>650</v>
      </c>
      <c r="F900" s="15">
        <v>-709</v>
      </c>
      <c r="G900" t="s">
        <v>50</v>
      </c>
      <c r="H900" t="s">
        <v>57</v>
      </c>
      <c r="I900" t="s">
        <v>52</v>
      </c>
      <c r="J900">
        <f>VLOOKUP(B900,自助退!B:F,5,FALSE)</f>
        <v>709</v>
      </c>
      <c r="K900" s="40" t="str">
        <f t="shared" si="14"/>
        <v/>
      </c>
    </row>
    <row r="901" spans="1:11" ht="14.25">
      <c r="A901" t="s">
        <v>5141</v>
      </c>
      <c r="B901" s="15">
        <v>779303</v>
      </c>
      <c r="C901" t="s">
        <v>3675</v>
      </c>
      <c r="D901" t="s">
        <v>3676</v>
      </c>
      <c r="E901" t="s">
        <v>651</v>
      </c>
      <c r="F901" s="15">
        <v>-1072.5</v>
      </c>
      <c r="G901" t="s">
        <v>50</v>
      </c>
      <c r="H901" t="s">
        <v>60</v>
      </c>
      <c r="I901" t="s">
        <v>52</v>
      </c>
      <c r="J901">
        <f>VLOOKUP(B901,自助退!B:F,5,FALSE)</f>
        <v>1072.5</v>
      </c>
      <c r="K901" s="40" t="str">
        <f t="shared" si="14"/>
        <v/>
      </c>
    </row>
    <row r="902" spans="1:11" ht="14.25">
      <c r="A902" t="s">
        <v>5142</v>
      </c>
      <c r="B902" s="15">
        <v>779630</v>
      </c>
      <c r="C902" t="s">
        <v>3678</v>
      </c>
      <c r="D902" t="s">
        <v>3679</v>
      </c>
      <c r="E902" t="s">
        <v>652</v>
      </c>
      <c r="F902" s="15">
        <v>-81.73</v>
      </c>
      <c r="G902" t="s">
        <v>50</v>
      </c>
      <c r="H902" t="s">
        <v>54</v>
      </c>
      <c r="I902" t="s">
        <v>52</v>
      </c>
      <c r="J902">
        <f>VLOOKUP(B902,自助退!B:F,5,FALSE)</f>
        <v>81.73</v>
      </c>
      <c r="K902" s="40" t="str">
        <f t="shared" si="14"/>
        <v/>
      </c>
    </row>
    <row r="903" spans="1:11" ht="14.25">
      <c r="A903" t="s">
        <v>5143</v>
      </c>
      <c r="B903" s="15">
        <v>779931</v>
      </c>
      <c r="C903" t="s">
        <v>3681</v>
      </c>
      <c r="D903" t="s">
        <v>2885</v>
      </c>
      <c r="E903" t="s">
        <v>362</v>
      </c>
      <c r="F903" s="15">
        <v>-83</v>
      </c>
      <c r="G903" t="s">
        <v>50</v>
      </c>
      <c r="H903" t="s">
        <v>63</v>
      </c>
      <c r="I903" t="s">
        <v>52</v>
      </c>
      <c r="J903">
        <f>VLOOKUP(B903,自助退!B:F,5,FALSE)</f>
        <v>83</v>
      </c>
      <c r="K903" s="40" t="str">
        <f t="shared" si="14"/>
        <v/>
      </c>
    </row>
    <row r="904" spans="1:11" ht="14.25">
      <c r="A904" t="s">
        <v>5144</v>
      </c>
      <c r="B904" s="15">
        <v>780084</v>
      </c>
      <c r="C904" t="s">
        <v>3682</v>
      </c>
      <c r="D904" t="s">
        <v>3683</v>
      </c>
      <c r="E904" t="s">
        <v>653</v>
      </c>
      <c r="F904" s="15">
        <v>-200</v>
      </c>
      <c r="G904" t="s">
        <v>50</v>
      </c>
      <c r="H904" t="s">
        <v>74</v>
      </c>
      <c r="I904" t="s">
        <v>52</v>
      </c>
      <c r="J904">
        <f>VLOOKUP(B904,自助退!B:F,5,FALSE)</f>
        <v>200</v>
      </c>
      <c r="K904" s="40" t="str">
        <f t="shared" si="14"/>
        <v/>
      </c>
    </row>
    <row r="905" spans="1:11" ht="14.25">
      <c r="A905" t="s">
        <v>5145</v>
      </c>
      <c r="B905" s="15">
        <v>780689</v>
      </c>
      <c r="C905" t="s">
        <v>3685</v>
      </c>
      <c r="D905" t="s">
        <v>3686</v>
      </c>
      <c r="E905" t="s">
        <v>654</v>
      </c>
      <c r="F905" s="15">
        <v>-3000</v>
      </c>
      <c r="G905" t="s">
        <v>50</v>
      </c>
      <c r="H905" t="s">
        <v>53</v>
      </c>
      <c r="I905" t="s">
        <v>52</v>
      </c>
      <c r="J905">
        <f>VLOOKUP(B905,自助退!B:F,5,FALSE)</f>
        <v>3000</v>
      </c>
      <c r="K905" s="40" t="str">
        <f t="shared" si="14"/>
        <v/>
      </c>
    </row>
    <row r="906" spans="1:11" ht="14.25">
      <c r="A906" t="s">
        <v>5146</v>
      </c>
      <c r="B906" s="15">
        <v>781082</v>
      </c>
      <c r="C906" t="s">
        <v>3688</v>
      </c>
      <c r="D906" t="s">
        <v>3689</v>
      </c>
      <c r="E906" t="s">
        <v>655</v>
      </c>
      <c r="F906" s="15">
        <v>-540.82000000000005</v>
      </c>
      <c r="G906" t="s">
        <v>50</v>
      </c>
      <c r="H906" t="s">
        <v>73</v>
      </c>
      <c r="I906" t="s">
        <v>52</v>
      </c>
      <c r="J906">
        <f>VLOOKUP(B906,自助退!B:F,5,FALSE)</f>
        <v>540.82000000000005</v>
      </c>
      <c r="K906" s="40" t="str">
        <f t="shared" si="14"/>
        <v/>
      </c>
    </row>
    <row r="907" spans="1:11" ht="14.25">
      <c r="A907" t="s">
        <v>5147</v>
      </c>
      <c r="B907" s="15">
        <v>781107</v>
      </c>
      <c r="C907" t="s">
        <v>3691</v>
      </c>
      <c r="D907" t="s">
        <v>3692</v>
      </c>
      <c r="E907" t="s">
        <v>656</v>
      </c>
      <c r="F907" s="15">
        <v>-13.52</v>
      </c>
      <c r="G907" t="s">
        <v>50</v>
      </c>
      <c r="H907" t="s">
        <v>74</v>
      </c>
      <c r="I907" t="s">
        <v>52</v>
      </c>
      <c r="J907">
        <f>VLOOKUP(B907,自助退!B:F,5,FALSE)</f>
        <v>13.52</v>
      </c>
      <c r="K907" s="40" t="str">
        <f t="shared" si="14"/>
        <v/>
      </c>
    </row>
    <row r="908" spans="1:11" ht="14.25">
      <c r="A908" t="s">
        <v>5148</v>
      </c>
      <c r="B908" s="15">
        <v>781303</v>
      </c>
      <c r="C908" t="s">
        <v>3694</v>
      </c>
      <c r="D908" t="s">
        <v>3695</v>
      </c>
      <c r="E908" t="s">
        <v>657</v>
      </c>
      <c r="F908" s="15">
        <v>-290.13</v>
      </c>
      <c r="G908" t="s">
        <v>50</v>
      </c>
      <c r="H908" t="s">
        <v>57</v>
      </c>
      <c r="I908" t="s">
        <v>52</v>
      </c>
      <c r="J908">
        <f>VLOOKUP(B908,自助退!B:F,5,FALSE)</f>
        <v>290.13</v>
      </c>
      <c r="K908" s="40" t="str">
        <f t="shared" si="14"/>
        <v/>
      </c>
    </row>
    <row r="909" spans="1:11" ht="14.25">
      <c r="A909" t="s">
        <v>5149</v>
      </c>
      <c r="B909" s="15">
        <v>781461</v>
      </c>
      <c r="C909" t="s">
        <v>3697</v>
      </c>
      <c r="D909" t="s">
        <v>3698</v>
      </c>
      <c r="E909" t="s">
        <v>658</v>
      </c>
      <c r="F909" s="15">
        <v>-600</v>
      </c>
      <c r="G909" t="s">
        <v>50</v>
      </c>
      <c r="H909" t="s">
        <v>74</v>
      </c>
      <c r="I909" t="s">
        <v>52</v>
      </c>
      <c r="J909">
        <f>VLOOKUP(B909,自助退!B:F,5,FALSE)</f>
        <v>600</v>
      </c>
      <c r="K909" s="40" t="str">
        <f t="shared" si="14"/>
        <v/>
      </c>
    </row>
    <row r="910" spans="1:11" ht="14.25">
      <c r="A910" t="s">
        <v>5150</v>
      </c>
      <c r="B910" s="15">
        <v>781883</v>
      </c>
      <c r="C910" t="s">
        <v>3700</v>
      </c>
      <c r="D910" t="s">
        <v>3701</v>
      </c>
      <c r="E910" t="s">
        <v>659</v>
      </c>
      <c r="F910" s="15">
        <v>-193.08</v>
      </c>
      <c r="G910" t="s">
        <v>50</v>
      </c>
      <c r="H910" t="s">
        <v>77</v>
      </c>
      <c r="I910" t="s">
        <v>52</v>
      </c>
      <c r="J910">
        <f>VLOOKUP(B910,自助退!B:F,5,FALSE)</f>
        <v>193.08</v>
      </c>
      <c r="K910" s="40" t="str">
        <f t="shared" si="14"/>
        <v/>
      </c>
    </row>
    <row r="911" spans="1:11" ht="14.25">
      <c r="A911" t="s">
        <v>5151</v>
      </c>
      <c r="B911" s="15">
        <v>782302</v>
      </c>
      <c r="C911" t="s">
        <v>3703</v>
      </c>
      <c r="D911" t="s">
        <v>3704</v>
      </c>
      <c r="E911" t="s">
        <v>660</v>
      </c>
      <c r="F911" s="15">
        <v>-100</v>
      </c>
      <c r="G911" t="s">
        <v>50</v>
      </c>
      <c r="H911" t="s">
        <v>61</v>
      </c>
      <c r="I911" t="s">
        <v>52</v>
      </c>
      <c r="J911">
        <f>VLOOKUP(B911,自助退!B:F,5,FALSE)</f>
        <v>100</v>
      </c>
      <c r="K911" s="40" t="str">
        <f t="shared" si="14"/>
        <v/>
      </c>
    </row>
    <row r="912" spans="1:11" ht="14.25">
      <c r="A912" t="s">
        <v>5152</v>
      </c>
      <c r="B912" s="15">
        <v>782444</v>
      </c>
      <c r="C912" t="s">
        <v>3706</v>
      </c>
      <c r="D912" t="s">
        <v>3707</v>
      </c>
      <c r="E912" t="s">
        <v>661</v>
      </c>
      <c r="F912" s="15">
        <v>-500</v>
      </c>
      <c r="G912" t="s">
        <v>50</v>
      </c>
      <c r="H912" t="s">
        <v>77</v>
      </c>
      <c r="I912" t="s">
        <v>52</v>
      </c>
      <c r="J912">
        <f>VLOOKUP(B912,自助退!B:F,5,FALSE)</f>
        <v>500</v>
      </c>
      <c r="K912" s="40" t="str">
        <f t="shared" si="14"/>
        <v/>
      </c>
    </row>
    <row r="913" spans="1:11" ht="14.25">
      <c r="A913" t="s">
        <v>5153</v>
      </c>
      <c r="B913" s="15">
        <v>782455</v>
      </c>
      <c r="C913" t="s">
        <v>3709</v>
      </c>
      <c r="D913" t="s">
        <v>3710</v>
      </c>
      <c r="E913" t="s">
        <v>662</v>
      </c>
      <c r="F913" s="15">
        <v>-500</v>
      </c>
      <c r="G913" t="s">
        <v>50</v>
      </c>
      <c r="H913" t="s">
        <v>77</v>
      </c>
      <c r="I913" t="s">
        <v>52</v>
      </c>
      <c r="J913">
        <f>VLOOKUP(B913,自助退!B:F,5,FALSE)</f>
        <v>500</v>
      </c>
      <c r="K913" s="40" t="str">
        <f t="shared" si="14"/>
        <v/>
      </c>
    </row>
    <row r="914" spans="1:11" ht="14.25">
      <c r="A914" t="s">
        <v>5154</v>
      </c>
      <c r="B914" s="15">
        <v>782502</v>
      </c>
      <c r="C914" t="s">
        <v>3711</v>
      </c>
      <c r="D914" t="s">
        <v>3712</v>
      </c>
      <c r="E914" t="s">
        <v>663</v>
      </c>
      <c r="F914" s="15">
        <v>-1658.74</v>
      </c>
      <c r="G914" t="s">
        <v>50</v>
      </c>
      <c r="H914" t="s">
        <v>67</v>
      </c>
      <c r="I914" t="s">
        <v>52</v>
      </c>
      <c r="J914">
        <f>VLOOKUP(B914,自助退!B:F,5,FALSE)</f>
        <v>1658.74</v>
      </c>
      <c r="K914" s="40" t="str">
        <f t="shared" si="14"/>
        <v/>
      </c>
    </row>
    <row r="915" spans="1:11" ht="14.25">
      <c r="A915" t="s">
        <v>5155</v>
      </c>
      <c r="B915" s="15">
        <v>782601</v>
      </c>
      <c r="C915" t="s">
        <v>3714</v>
      </c>
      <c r="D915" t="s">
        <v>3715</v>
      </c>
      <c r="E915" t="s">
        <v>664</v>
      </c>
      <c r="F915" s="15">
        <v>-531.5</v>
      </c>
      <c r="G915" t="s">
        <v>50</v>
      </c>
      <c r="H915" t="s">
        <v>62</v>
      </c>
      <c r="I915" t="s">
        <v>52</v>
      </c>
      <c r="J915">
        <f>VLOOKUP(B915,自助退!B:F,5,FALSE)</f>
        <v>531.5</v>
      </c>
      <c r="K915" s="40" t="str">
        <f t="shared" si="14"/>
        <v/>
      </c>
    </row>
    <row r="916" spans="1:11" ht="14.25">
      <c r="A916" t="s">
        <v>5156</v>
      </c>
      <c r="B916" s="15">
        <v>782672</v>
      </c>
      <c r="C916" t="s">
        <v>3717</v>
      </c>
      <c r="D916" t="s">
        <v>3718</v>
      </c>
      <c r="E916" t="s">
        <v>665</v>
      </c>
      <c r="F916" s="15">
        <v>-400</v>
      </c>
      <c r="G916" t="s">
        <v>50</v>
      </c>
      <c r="H916" t="s">
        <v>63</v>
      </c>
      <c r="I916" t="s">
        <v>52</v>
      </c>
      <c r="J916">
        <f>VLOOKUP(B916,自助退!B:F,5,FALSE)</f>
        <v>400</v>
      </c>
      <c r="K916" s="40" t="str">
        <f t="shared" si="14"/>
        <v/>
      </c>
    </row>
    <row r="917" spans="1:11" ht="14.25">
      <c r="A917" t="s">
        <v>5157</v>
      </c>
      <c r="B917" s="15">
        <v>782884</v>
      </c>
      <c r="C917" t="s">
        <v>3720</v>
      </c>
      <c r="D917" t="s">
        <v>2778</v>
      </c>
      <c r="E917" t="s">
        <v>329</v>
      </c>
      <c r="F917" s="15">
        <v>-252</v>
      </c>
      <c r="G917" t="s">
        <v>50</v>
      </c>
      <c r="H917" t="s">
        <v>68</v>
      </c>
      <c r="I917" t="s">
        <v>52</v>
      </c>
      <c r="J917">
        <f>VLOOKUP(B917,自助退!B:F,5,FALSE)</f>
        <v>252</v>
      </c>
      <c r="K917" s="40" t="str">
        <f t="shared" si="14"/>
        <v/>
      </c>
    </row>
    <row r="918" spans="1:11" ht="14.25">
      <c r="A918" t="s">
        <v>5158</v>
      </c>
      <c r="B918" s="15">
        <v>783448</v>
      </c>
      <c r="C918" t="s">
        <v>3721</v>
      </c>
      <c r="D918" t="s">
        <v>3722</v>
      </c>
      <c r="E918" t="s">
        <v>666</v>
      </c>
      <c r="F918" s="15">
        <v>-300</v>
      </c>
      <c r="G918" t="s">
        <v>50</v>
      </c>
      <c r="H918" t="s">
        <v>57</v>
      </c>
      <c r="I918" t="s">
        <v>52</v>
      </c>
      <c r="J918">
        <f>VLOOKUP(B918,自助退!B:F,5,FALSE)</f>
        <v>300</v>
      </c>
      <c r="K918" s="40" t="str">
        <f t="shared" si="14"/>
        <v/>
      </c>
    </row>
    <row r="919" spans="1:11" ht="14.25">
      <c r="A919" t="s">
        <v>5159</v>
      </c>
      <c r="B919" s="15">
        <v>784530</v>
      </c>
      <c r="C919" t="s">
        <v>3724</v>
      </c>
      <c r="D919" t="s">
        <v>3725</v>
      </c>
      <c r="E919" t="s">
        <v>667</v>
      </c>
      <c r="F919" s="15">
        <v>-840.5</v>
      </c>
      <c r="G919" t="s">
        <v>50</v>
      </c>
      <c r="H919" t="s">
        <v>80</v>
      </c>
      <c r="I919" t="s">
        <v>52</v>
      </c>
      <c r="J919">
        <f>VLOOKUP(B919,自助退!B:F,5,FALSE)</f>
        <v>840.5</v>
      </c>
      <c r="K919" s="40" t="str">
        <f t="shared" si="14"/>
        <v/>
      </c>
    </row>
    <row r="920" spans="1:11" ht="14.25">
      <c r="A920" t="s">
        <v>5160</v>
      </c>
      <c r="B920" s="15">
        <v>785016</v>
      </c>
      <c r="C920" t="s">
        <v>3727</v>
      </c>
      <c r="D920" t="s">
        <v>3728</v>
      </c>
      <c r="E920" t="s">
        <v>668</v>
      </c>
      <c r="F920" s="15">
        <v>-280</v>
      </c>
      <c r="G920" t="s">
        <v>50</v>
      </c>
      <c r="H920" t="s">
        <v>57</v>
      </c>
      <c r="I920" t="s">
        <v>52</v>
      </c>
      <c r="J920">
        <f>VLOOKUP(B920,自助退!B:F,5,FALSE)</f>
        <v>280</v>
      </c>
      <c r="K920" s="40" t="str">
        <f t="shared" si="14"/>
        <v/>
      </c>
    </row>
    <row r="921" spans="1:11" ht="14.25">
      <c r="A921" t="s">
        <v>5161</v>
      </c>
      <c r="B921" s="15">
        <v>785300</v>
      </c>
      <c r="C921" t="s">
        <v>3730</v>
      </c>
      <c r="D921" t="s">
        <v>3731</v>
      </c>
      <c r="E921" t="s">
        <v>669</v>
      </c>
      <c r="F921" s="15">
        <v>-745</v>
      </c>
      <c r="G921" t="s">
        <v>50</v>
      </c>
      <c r="H921" t="s">
        <v>69</v>
      </c>
      <c r="I921" t="s">
        <v>52</v>
      </c>
      <c r="J921">
        <f>VLOOKUP(B921,自助退!B:F,5,FALSE)</f>
        <v>745</v>
      </c>
      <c r="K921" s="40" t="str">
        <f t="shared" si="14"/>
        <v/>
      </c>
    </row>
    <row r="922" spans="1:11" ht="14.25">
      <c r="A922" t="s">
        <v>5162</v>
      </c>
      <c r="B922" s="15">
        <v>785321</v>
      </c>
      <c r="C922" t="s">
        <v>3733</v>
      </c>
      <c r="D922" t="s">
        <v>3734</v>
      </c>
      <c r="E922" t="s">
        <v>670</v>
      </c>
      <c r="F922" s="15">
        <v>-400</v>
      </c>
      <c r="G922" t="s">
        <v>50</v>
      </c>
      <c r="H922" t="s">
        <v>74</v>
      </c>
      <c r="I922" t="s">
        <v>52</v>
      </c>
      <c r="J922">
        <f>VLOOKUP(B922,自助退!B:F,5,FALSE)</f>
        <v>400</v>
      </c>
      <c r="K922" s="40" t="str">
        <f t="shared" si="14"/>
        <v/>
      </c>
    </row>
    <row r="923" spans="1:11" ht="14.25">
      <c r="A923" t="s">
        <v>5163</v>
      </c>
      <c r="B923" s="15">
        <v>788033</v>
      </c>
      <c r="C923" t="s">
        <v>3736</v>
      </c>
      <c r="D923" t="s">
        <v>3737</v>
      </c>
      <c r="E923" t="s">
        <v>253</v>
      </c>
      <c r="F923" s="15">
        <v>-431.98</v>
      </c>
      <c r="G923" t="s">
        <v>50</v>
      </c>
      <c r="H923" t="s">
        <v>63</v>
      </c>
      <c r="I923" t="s">
        <v>52</v>
      </c>
      <c r="J923">
        <f>VLOOKUP(B923,自助退!B:F,5,FALSE)</f>
        <v>431.98</v>
      </c>
      <c r="K923" s="40" t="str">
        <f t="shared" si="14"/>
        <v/>
      </c>
    </row>
    <row r="924" spans="1:11" ht="14.25">
      <c r="A924" t="s">
        <v>5164</v>
      </c>
      <c r="B924" s="15">
        <v>788654</v>
      </c>
      <c r="C924" t="s">
        <v>3739</v>
      </c>
      <c r="D924" t="s">
        <v>3740</v>
      </c>
      <c r="E924" t="s">
        <v>671</v>
      </c>
      <c r="F924" s="15">
        <v>-500</v>
      </c>
      <c r="G924" t="s">
        <v>50</v>
      </c>
      <c r="H924" t="s">
        <v>187</v>
      </c>
      <c r="I924" t="s">
        <v>52</v>
      </c>
      <c r="J924">
        <f>VLOOKUP(B924,自助退!B:F,5,FALSE)</f>
        <v>500</v>
      </c>
      <c r="K924" s="40" t="str">
        <f t="shared" si="14"/>
        <v/>
      </c>
    </row>
    <row r="925" spans="1:11" ht="14.25">
      <c r="A925" t="s">
        <v>5165</v>
      </c>
      <c r="B925" s="15">
        <v>788909</v>
      </c>
      <c r="C925" t="s">
        <v>3742</v>
      </c>
      <c r="D925" t="s">
        <v>3740</v>
      </c>
      <c r="E925" t="s">
        <v>671</v>
      </c>
      <c r="F925" s="15">
        <v>-10</v>
      </c>
      <c r="G925" t="s">
        <v>50</v>
      </c>
      <c r="H925" t="s">
        <v>187</v>
      </c>
      <c r="I925" t="s">
        <v>52</v>
      </c>
      <c r="J925">
        <f>VLOOKUP(B925,自助退!B:F,5,FALSE)</f>
        <v>10</v>
      </c>
      <c r="K925" s="40" t="str">
        <f t="shared" si="14"/>
        <v/>
      </c>
    </row>
    <row r="926" spans="1:11" ht="14.25">
      <c r="A926" t="s">
        <v>5166</v>
      </c>
      <c r="B926" s="15">
        <v>789067</v>
      </c>
      <c r="C926" t="s">
        <v>3743</v>
      </c>
      <c r="D926" t="s">
        <v>3744</v>
      </c>
      <c r="E926" t="s">
        <v>672</v>
      </c>
      <c r="F926" s="15">
        <v>-27</v>
      </c>
      <c r="G926" t="s">
        <v>50</v>
      </c>
      <c r="H926" t="s">
        <v>62</v>
      </c>
      <c r="I926" t="s">
        <v>52</v>
      </c>
      <c r="J926">
        <f>VLOOKUP(B926,自助退!B:F,5,FALSE)</f>
        <v>27</v>
      </c>
      <c r="K926" s="40" t="str">
        <f t="shared" si="14"/>
        <v/>
      </c>
    </row>
    <row r="927" spans="1:11" ht="14.25">
      <c r="A927" t="s">
        <v>5167</v>
      </c>
      <c r="B927" s="15">
        <v>789487</v>
      </c>
      <c r="C927" t="s">
        <v>3746</v>
      </c>
      <c r="D927" t="s">
        <v>3747</v>
      </c>
      <c r="E927" t="s">
        <v>673</v>
      </c>
      <c r="F927" s="15">
        <v>-286.39999999999998</v>
      </c>
      <c r="G927" t="s">
        <v>50</v>
      </c>
      <c r="H927" t="s">
        <v>66</v>
      </c>
      <c r="I927" t="s">
        <v>52</v>
      </c>
      <c r="J927">
        <f>VLOOKUP(B927,自助退!B:F,5,FALSE)</f>
        <v>286.39999999999998</v>
      </c>
      <c r="K927" s="40" t="str">
        <f t="shared" si="14"/>
        <v/>
      </c>
    </row>
    <row r="928" spans="1:11" ht="14.25">
      <c r="A928" t="s">
        <v>5168</v>
      </c>
      <c r="B928" s="15">
        <v>789559</v>
      </c>
      <c r="C928" t="s">
        <v>3749</v>
      </c>
      <c r="D928" t="s">
        <v>3750</v>
      </c>
      <c r="E928" t="s">
        <v>674</v>
      </c>
      <c r="F928" s="15">
        <v>-29.5</v>
      </c>
      <c r="G928" t="s">
        <v>50</v>
      </c>
      <c r="H928" t="s">
        <v>60</v>
      </c>
      <c r="I928" t="s">
        <v>52</v>
      </c>
      <c r="J928">
        <f>VLOOKUP(B928,自助退!B:F,5,FALSE)</f>
        <v>29.5</v>
      </c>
      <c r="K928" s="40" t="str">
        <f t="shared" si="14"/>
        <v/>
      </c>
    </row>
    <row r="929" spans="1:11" ht="14.25">
      <c r="A929" t="s">
        <v>5169</v>
      </c>
      <c r="B929" s="15">
        <v>790377</v>
      </c>
      <c r="C929" t="s">
        <v>3752</v>
      </c>
      <c r="D929" t="s">
        <v>3753</v>
      </c>
      <c r="E929" t="s">
        <v>676</v>
      </c>
      <c r="F929" s="15">
        <v>-290</v>
      </c>
      <c r="G929" t="s">
        <v>50</v>
      </c>
      <c r="H929" t="s">
        <v>67</v>
      </c>
      <c r="I929" t="s">
        <v>52</v>
      </c>
      <c r="J929">
        <f>VLOOKUP(B929,自助退!B:F,5,FALSE)</f>
        <v>290</v>
      </c>
      <c r="K929" s="40" t="str">
        <f t="shared" si="14"/>
        <v/>
      </c>
    </row>
    <row r="930" spans="1:11" ht="14.25">
      <c r="A930" t="s">
        <v>5170</v>
      </c>
      <c r="B930" s="15">
        <v>790452</v>
      </c>
      <c r="C930" t="s">
        <v>3755</v>
      </c>
      <c r="D930" t="s">
        <v>3756</v>
      </c>
      <c r="E930" t="s">
        <v>677</v>
      </c>
      <c r="F930" s="15">
        <v>-44.5</v>
      </c>
      <c r="G930" t="s">
        <v>50</v>
      </c>
      <c r="H930" t="s">
        <v>62</v>
      </c>
      <c r="I930" t="s">
        <v>52</v>
      </c>
      <c r="J930">
        <f>VLOOKUP(B930,自助退!B:F,5,FALSE)</f>
        <v>44.5</v>
      </c>
      <c r="K930" s="40" t="str">
        <f t="shared" si="14"/>
        <v/>
      </c>
    </row>
    <row r="931" spans="1:11" ht="14.25">
      <c r="A931" t="s">
        <v>5171</v>
      </c>
      <c r="B931" s="15">
        <v>790512</v>
      </c>
      <c r="C931" t="s">
        <v>3758</v>
      </c>
      <c r="D931" t="s">
        <v>3759</v>
      </c>
      <c r="E931" t="s">
        <v>244</v>
      </c>
      <c r="F931" s="15">
        <v>-4886</v>
      </c>
      <c r="G931" t="s">
        <v>50</v>
      </c>
      <c r="H931" t="s">
        <v>231</v>
      </c>
      <c r="I931" t="s">
        <v>52</v>
      </c>
      <c r="J931">
        <f>VLOOKUP(B931,自助退!B:F,5,FALSE)</f>
        <v>4886</v>
      </c>
      <c r="K931" s="40" t="str">
        <f t="shared" si="14"/>
        <v/>
      </c>
    </row>
    <row r="932" spans="1:11" ht="14.25">
      <c r="A932" t="s">
        <v>5172</v>
      </c>
      <c r="B932" s="15">
        <v>790839</v>
      </c>
      <c r="C932" t="s">
        <v>3761</v>
      </c>
      <c r="D932" t="s">
        <v>3762</v>
      </c>
      <c r="E932" t="s">
        <v>678</v>
      </c>
      <c r="F932" s="15">
        <v>-120.92</v>
      </c>
      <c r="G932" t="s">
        <v>50</v>
      </c>
      <c r="H932" t="s">
        <v>187</v>
      </c>
      <c r="I932" t="s">
        <v>52</v>
      </c>
      <c r="J932">
        <f>VLOOKUP(B932,自助退!B:F,5,FALSE)</f>
        <v>120.92</v>
      </c>
      <c r="K932" s="40" t="str">
        <f t="shared" si="14"/>
        <v/>
      </c>
    </row>
    <row r="933" spans="1:11" ht="14.25">
      <c r="A933" t="s">
        <v>5173</v>
      </c>
      <c r="B933" s="15">
        <v>790992</v>
      </c>
      <c r="C933" t="s">
        <v>3764</v>
      </c>
      <c r="D933" t="s">
        <v>3765</v>
      </c>
      <c r="E933" t="s">
        <v>679</v>
      </c>
      <c r="F933" s="15">
        <v>-246.5</v>
      </c>
      <c r="G933" t="s">
        <v>50</v>
      </c>
      <c r="H933" t="s">
        <v>79</v>
      </c>
      <c r="I933" t="s">
        <v>52</v>
      </c>
      <c r="J933">
        <f>VLOOKUP(B933,自助退!B:F,5,FALSE)</f>
        <v>246.5</v>
      </c>
      <c r="K933" s="40" t="str">
        <f t="shared" si="14"/>
        <v/>
      </c>
    </row>
    <row r="934" spans="1:11" ht="14.25">
      <c r="A934" t="s">
        <v>5174</v>
      </c>
      <c r="B934" s="15">
        <v>791110</v>
      </c>
      <c r="C934" t="s">
        <v>3767</v>
      </c>
      <c r="D934" t="s">
        <v>3768</v>
      </c>
      <c r="E934" t="s">
        <v>680</v>
      </c>
      <c r="F934" s="15">
        <v>-1342.14</v>
      </c>
      <c r="G934" t="s">
        <v>50</v>
      </c>
      <c r="H934" t="s">
        <v>187</v>
      </c>
      <c r="I934" t="s">
        <v>52</v>
      </c>
      <c r="J934">
        <f>VLOOKUP(B934,自助退!B:F,5,FALSE)</f>
        <v>1342.14</v>
      </c>
      <c r="K934" s="40" t="str">
        <f t="shared" si="14"/>
        <v/>
      </c>
    </row>
    <row r="935" spans="1:11" ht="14.25">
      <c r="A935" t="s">
        <v>5175</v>
      </c>
      <c r="B935" s="15">
        <v>791469</v>
      </c>
      <c r="C935" t="s">
        <v>3770</v>
      </c>
      <c r="D935" t="s">
        <v>3771</v>
      </c>
      <c r="E935" t="s">
        <v>681</v>
      </c>
      <c r="F935" s="15">
        <v>-12.5</v>
      </c>
      <c r="G935" t="s">
        <v>50</v>
      </c>
      <c r="H935" t="s">
        <v>78</v>
      </c>
      <c r="I935" t="s">
        <v>52</v>
      </c>
      <c r="J935">
        <f>VLOOKUP(B935,自助退!B:F,5,FALSE)</f>
        <v>12.5</v>
      </c>
      <c r="K935" s="40" t="str">
        <f t="shared" si="14"/>
        <v/>
      </c>
    </row>
    <row r="936" spans="1:11" ht="14.25">
      <c r="A936" t="s">
        <v>5176</v>
      </c>
      <c r="B936" s="15">
        <v>791470</v>
      </c>
      <c r="C936" t="s">
        <v>3773</v>
      </c>
      <c r="D936" t="s">
        <v>3774</v>
      </c>
      <c r="E936" t="s">
        <v>682</v>
      </c>
      <c r="F936" s="15">
        <v>-300</v>
      </c>
      <c r="G936" t="s">
        <v>50</v>
      </c>
      <c r="H936" t="s">
        <v>77</v>
      </c>
      <c r="I936" t="s">
        <v>52</v>
      </c>
      <c r="J936">
        <f>VLOOKUP(B936,自助退!B:F,5,FALSE)</f>
        <v>300</v>
      </c>
      <c r="K936" s="40" t="str">
        <f t="shared" si="14"/>
        <v/>
      </c>
    </row>
    <row r="937" spans="1:11" ht="14.25">
      <c r="A937" t="s">
        <v>5177</v>
      </c>
      <c r="B937" s="15">
        <v>791686</v>
      </c>
      <c r="C937" t="s">
        <v>3776</v>
      </c>
      <c r="D937" t="s">
        <v>683</v>
      </c>
      <c r="E937" t="s">
        <v>684</v>
      </c>
      <c r="F937" s="15">
        <v>-146.5</v>
      </c>
      <c r="G937" t="s">
        <v>50</v>
      </c>
      <c r="H937" t="s">
        <v>60</v>
      </c>
      <c r="I937" t="s">
        <v>52</v>
      </c>
      <c r="J937">
        <f>VLOOKUP(B937,自助退!B:F,5,FALSE)</f>
        <v>146.5</v>
      </c>
      <c r="K937" s="40" t="str">
        <f t="shared" si="14"/>
        <v/>
      </c>
    </row>
    <row r="938" spans="1:11" ht="14.25">
      <c r="A938" t="s">
        <v>5178</v>
      </c>
      <c r="B938" s="15">
        <v>791786</v>
      </c>
      <c r="C938" t="s">
        <v>3778</v>
      </c>
      <c r="D938" t="s">
        <v>3779</v>
      </c>
      <c r="E938" t="s">
        <v>685</v>
      </c>
      <c r="F938" s="15">
        <v>-63</v>
      </c>
      <c r="G938" t="s">
        <v>50</v>
      </c>
      <c r="H938" t="s">
        <v>79</v>
      </c>
      <c r="I938" t="s">
        <v>52</v>
      </c>
      <c r="J938">
        <f>VLOOKUP(B938,自助退!B:F,5,FALSE)</f>
        <v>63</v>
      </c>
      <c r="K938" s="40" t="str">
        <f t="shared" si="14"/>
        <v/>
      </c>
    </row>
    <row r="939" spans="1:11" ht="14.25">
      <c r="A939" t="s">
        <v>5179</v>
      </c>
      <c r="B939" s="15">
        <v>791849</v>
      </c>
      <c r="C939" t="s">
        <v>3781</v>
      </c>
      <c r="D939" t="s">
        <v>3782</v>
      </c>
      <c r="E939" t="s">
        <v>686</v>
      </c>
      <c r="F939" s="15">
        <v>-142</v>
      </c>
      <c r="G939" t="s">
        <v>50</v>
      </c>
      <c r="H939" t="s">
        <v>65</v>
      </c>
      <c r="I939" t="s">
        <v>52</v>
      </c>
      <c r="J939">
        <f>VLOOKUP(B939,自助退!B:F,5,FALSE)</f>
        <v>142</v>
      </c>
      <c r="K939" s="40" t="str">
        <f t="shared" si="14"/>
        <v/>
      </c>
    </row>
    <row r="940" spans="1:11" ht="14.25">
      <c r="A940" t="s">
        <v>5180</v>
      </c>
      <c r="B940" s="15">
        <v>792020</v>
      </c>
      <c r="C940" t="s">
        <v>3784</v>
      </c>
      <c r="D940" t="s">
        <v>687</v>
      </c>
      <c r="E940" t="s">
        <v>688</v>
      </c>
      <c r="F940" s="15">
        <v>-437</v>
      </c>
      <c r="G940" t="s">
        <v>50</v>
      </c>
      <c r="H940" t="s">
        <v>78</v>
      </c>
      <c r="I940" t="s">
        <v>52</v>
      </c>
      <c r="J940">
        <f>VLOOKUP(B940,自助退!B:F,5,FALSE)</f>
        <v>437</v>
      </c>
      <c r="K940" s="40" t="str">
        <f t="shared" si="14"/>
        <v/>
      </c>
    </row>
    <row r="941" spans="1:11" ht="14.25">
      <c r="A941" t="s">
        <v>5181</v>
      </c>
      <c r="B941" s="15">
        <v>792026</v>
      </c>
      <c r="C941" t="s">
        <v>3786</v>
      </c>
      <c r="D941" t="s">
        <v>3787</v>
      </c>
      <c r="E941" t="s">
        <v>689</v>
      </c>
      <c r="F941" s="15">
        <v>-100</v>
      </c>
      <c r="G941" t="s">
        <v>50</v>
      </c>
      <c r="H941" t="s">
        <v>74</v>
      </c>
      <c r="I941" t="s">
        <v>52</v>
      </c>
      <c r="J941">
        <f>VLOOKUP(B941,自助退!B:F,5,FALSE)</f>
        <v>100</v>
      </c>
      <c r="K941" s="40" t="str">
        <f t="shared" si="14"/>
        <v/>
      </c>
    </row>
    <row r="942" spans="1:11" ht="14.25">
      <c r="A942" t="s">
        <v>5182</v>
      </c>
      <c r="B942" s="15">
        <v>792063</v>
      </c>
      <c r="C942" t="s">
        <v>3789</v>
      </c>
      <c r="D942" t="s">
        <v>3790</v>
      </c>
      <c r="E942" t="s">
        <v>584</v>
      </c>
      <c r="F942" s="15">
        <v>-11.11</v>
      </c>
      <c r="G942" t="s">
        <v>50</v>
      </c>
      <c r="H942" t="s">
        <v>54</v>
      </c>
      <c r="I942" t="s">
        <v>52</v>
      </c>
      <c r="J942">
        <f>VLOOKUP(B942,自助退!B:F,5,FALSE)</f>
        <v>11.11</v>
      </c>
      <c r="K942" s="40" t="str">
        <f t="shared" si="14"/>
        <v/>
      </c>
    </row>
    <row r="943" spans="1:11" ht="14.25">
      <c r="A943" t="s">
        <v>5183</v>
      </c>
      <c r="B943" s="15">
        <v>792562</v>
      </c>
      <c r="C943" t="s">
        <v>3792</v>
      </c>
      <c r="D943" t="s">
        <v>3793</v>
      </c>
      <c r="E943" t="s">
        <v>690</v>
      </c>
      <c r="F943" s="15">
        <v>-400</v>
      </c>
      <c r="G943" t="s">
        <v>50</v>
      </c>
      <c r="H943" t="s">
        <v>68</v>
      </c>
      <c r="I943" t="s">
        <v>52</v>
      </c>
      <c r="J943">
        <f>VLOOKUP(B943,自助退!B:F,5,FALSE)</f>
        <v>400</v>
      </c>
      <c r="K943" s="40" t="str">
        <f t="shared" si="14"/>
        <v/>
      </c>
    </row>
    <row r="944" spans="1:11" ht="14.25">
      <c r="A944" t="s">
        <v>5184</v>
      </c>
      <c r="B944" s="15">
        <v>792910</v>
      </c>
      <c r="C944" t="s">
        <v>3795</v>
      </c>
      <c r="D944" t="s">
        <v>3796</v>
      </c>
      <c r="E944" t="s">
        <v>691</v>
      </c>
      <c r="F944" s="15">
        <v>-500</v>
      </c>
      <c r="G944" t="s">
        <v>50</v>
      </c>
      <c r="H944" t="s">
        <v>61</v>
      </c>
      <c r="I944" t="s">
        <v>52</v>
      </c>
      <c r="J944">
        <f>VLOOKUP(B944,自助退!B:F,5,FALSE)</f>
        <v>500</v>
      </c>
      <c r="K944" s="40" t="str">
        <f t="shared" si="14"/>
        <v/>
      </c>
    </row>
    <row r="945" spans="1:11" ht="14.25">
      <c r="A945" t="s">
        <v>5185</v>
      </c>
      <c r="B945" s="15">
        <v>792996</v>
      </c>
      <c r="C945" t="s">
        <v>3798</v>
      </c>
      <c r="D945" t="s">
        <v>3799</v>
      </c>
      <c r="E945" t="s">
        <v>692</v>
      </c>
      <c r="F945" s="15">
        <v>-473.76</v>
      </c>
      <c r="G945" t="s">
        <v>50</v>
      </c>
      <c r="H945" t="s">
        <v>60</v>
      </c>
      <c r="I945" t="s">
        <v>52</v>
      </c>
      <c r="J945">
        <f>VLOOKUP(B945,自助退!B:F,5,FALSE)</f>
        <v>473.76</v>
      </c>
      <c r="K945" s="40" t="str">
        <f t="shared" si="14"/>
        <v/>
      </c>
    </row>
    <row r="946" spans="1:11" ht="14.25">
      <c r="A946" t="s">
        <v>5186</v>
      </c>
      <c r="B946" s="15">
        <v>793029</v>
      </c>
      <c r="C946" t="s">
        <v>3801</v>
      </c>
      <c r="D946" t="s">
        <v>3802</v>
      </c>
      <c r="E946" t="s">
        <v>482</v>
      </c>
      <c r="F946" s="15">
        <v>-96</v>
      </c>
      <c r="G946" t="s">
        <v>50</v>
      </c>
      <c r="H946" t="s">
        <v>237</v>
      </c>
      <c r="I946" t="s">
        <v>52</v>
      </c>
      <c r="J946">
        <f>VLOOKUP(B946,自助退!B:F,5,FALSE)</f>
        <v>96</v>
      </c>
      <c r="K946" s="40" t="str">
        <f t="shared" si="14"/>
        <v/>
      </c>
    </row>
    <row r="947" spans="1:11" ht="14.25">
      <c r="A947" t="s">
        <v>5187</v>
      </c>
      <c r="B947" s="15">
        <v>793334</v>
      </c>
      <c r="C947" t="s">
        <v>3804</v>
      </c>
      <c r="D947" t="s">
        <v>3805</v>
      </c>
      <c r="E947" t="s">
        <v>693</v>
      </c>
      <c r="F947" s="15">
        <v>-81.5</v>
      </c>
      <c r="G947" t="s">
        <v>50</v>
      </c>
      <c r="H947" t="s">
        <v>74</v>
      </c>
      <c r="I947" t="s">
        <v>52</v>
      </c>
      <c r="J947">
        <f>VLOOKUP(B947,自助退!B:F,5,FALSE)</f>
        <v>81.5</v>
      </c>
      <c r="K947" s="40" t="str">
        <f t="shared" si="14"/>
        <v/>
      </c>
    </row>
    <row r="948" spans="1:11" ht="14.25">
      <c r="A948" t="s">
        <v>5188</v>
      </c>
      <c r="B948" s="15">
        <v>793339</v>
      </c>
      <c r="C948" t="s">
        <v>3807</v>
      </c>
      <c r="D948" t="s">
        <v>3808</v>
      </c>
      <c r="E948" t="s">
        <v>694</v>
      </c>
      <c r="F948" s="15">
        <v>-770.87</v>
      </c>
      <c r="G948" t="s">
        <v>50</v>
      </c>
      <c r="H948" t="s">
        <v>54</v>
      </c>
      <c r="I948" t="s">
        <v>52</v>
      </c>
      <c r="J948">
        <f>VLOOKUP(B948,自助退!B:F,5,FALSE)</f>
        <v>770.87</v>
      </c>
      <c r="K948" s="40" t="str">
        <f t="shared" si="14"/>
        <v/>
      </c>
    </row>
    <row r="949" spans="1:11" ht="14.25">
      <c r="A949" t="s">
        <v>5189</v>
      </c>
      <c r="B949" s="15">
        <v>793344</v>
      </c>
      <c r="C949" t="s">
        <v>3810</v>
      </c>
      <c r="D949" t="s">
        <v>3811</v>
      </c>
      <c r="E949" t="s">
        <v>695</v>
      </c>
      <c r="F949" s="15">
        <v>-1512.5</v>
      </c>
      <c r="G949" t="s">
        <v>50</v>
      </c>
      <c r="H949" t="s">
        <v>76</v>
      </c>
      <c r="I949" t="s">
        <v>52</v>
      </c>
      <c r="J949">
        <f>VLOOKUP(B949,自助退!B:F,5,FALSE)</f>
        <v>1512.5</v>
      </c>
      <c r="K949" s="40" t="str">
        <f t="shared" si="14"/>
        <v/>
      </c>
    </row>
    <row r="950" spans="1:11" ht="14.25">
      <c r="A950" t="s">
        <v>5190</v>
      </c>
      <c r="B950" s="15">
        <v>793620</v>
      </c>
      <c r="C950" t="s">
        <v>3813</v>
      </c>
      <c r="D950" t="s">
        <v>696</v>
      </c>
      <c r="E950" t="s">
        <v>697</v>
      </c>
      <c r="F950" s="15">
        <v>-189.72</v>
      </c>
      <c r="G950" t="s">
        <v>50</v>
      </c>
      <c r="H950" t="s">
        <v>81</v>
      </c>
      <c r="I950" t="s">
        <v>52</v>
      </c>
      <c r="J950">
        <f>VLOOKUP(B950,自助退!B:F,5,FALSE)</f>
        <v>189.72</v>
      </c>
      <c r="K950" s="40" t="str">
        <f t="shared" si="14"/>
        <v/>
      </c>
    </row>
    <row r="951" spans="1:11" ht="14.25">
      <c r="A951" t="s">
        <v>5191</v>
      </c>
      <c r="B951" s="15">
        <v>793695</v>
      </c>
      <c r="C951" t="s">
        <v>3815</v>
      </c>
      <c r="D951" t="s">
        <v>3816</v>
      </c>
      <c r="E951" t="s">
        <v>698</v>
      </c>
      <c r="F951" s="15">
        <v>-106</v>
      </c>
      <c r="G951" t="s">
        <v>50</v>
      </c>
      <c r="H951" t="s">
        <v>62</v>
      </c>
      <c r="I951" t="s">
        <v>52</v>
      </c>
      <c r="J951">
        <f>VLOOKUP(B951,自助退!B:F,5,FALSE)</f>
        <v>106</v>
      </c>
      <c r="K951" s="40" t="str">
        <f t="shared" si="14"/>
        <v/>
      </c>
    </row>
    <row r="952" spans="1:11" ht="14.25">
      <c r="A952" t="s">
        <v>5192</v>
      </c>
      <c r="B952" s="15">
        <v>794115</v>
      </c>
      <c r="C952" t="s">
        <v>3818</v>
      </c>
      <c r="D952" t="s">
        <v>3819</v>
      </c>
      <c r="E952" t="s">
        <v>699</v>
      </c>
      <c r="F952" s="15">
        <v>-2618.52</v>
      </c>
      <c r="G952" t="s">
        <v>50</v>
      </c>
      <c r="H952" t="s">
        <v>63</v>
      </c>
      <c r="I952" t="s">
        <v>52</v>
      </c>
      <c r="J952">
        <f>VLOOKUP(B952,自助退!B:F,5,FALSE)</f>
        <v>2618.52</v>
      </c>
      <c r="K952" s="40" t="str">
        <f t="shared" si="14"/>
        <v/>
      </c>
    </row>
    <row r="953" spans="1:11" ht="14.25">
      <c r="A953" t="s">
        <v>5193</v>
      </c>
      <c r="B953" s="15">
        <v>794192</v>
      </c>
      <c r="C953" t="s">
        <v>3821</v>
      </c>
      <c r="D953" t="s">
        <v>3822</v>
      </c>
      <c r="E953" t="s">
        <v>700</v>
      </c>
      <c r="F953" s="15">
        <v>-79.069999999999993</v>
      </c>
      <c r="G953" t="s">
        <v>50</v>
      </c>
      <c r="H953" t="s">
        <v>67</v>
      </c>
      <c r="I953" t="s">
        <v>52</v>
      </c>
      <c r="J953">
        <f>VLOOKUP(B953,自助退!B:F,5,FALSE)</f>
        <v>79.069999999999993</v>
      </c>
      <c r="K953" s="40" t="str">
        <f t="shared" si="14"/>
        <v/>
      </c>
    </row>
    <row r="954" spans="1:11" ht="14.25">
      <c r="A954" t="s">
        <v>5194</v>
      </c>
      <c r="B954" s="15">
        <v>794255</v>
      </c>
      <c r="C954" t="s">
        <v>3824</v>
      </c>
      <c r="D954" t="s">
        <v>3825</v>
      </c>
      <c r="E954" t="s">
        <v>701</v>
      </c>
      <c r="F954" s="15">
        <v>-4600</v>
      </c>
      <c r="G954" t="s">
        <v>50</v>
      </c>
      <c r="H954" t="s">
        <v>67</v>
      </c>
      <c r="I954" t="s">
        <v>52</v>
      </c>
      <c r="J954">
        <f>VLOOKUP(B954,自助退!B:F,5,FALSE)</f>
        <v>4600</v>
      </c>
      <c r="K954" s="40" t="str">
        <f t="shared" si="14"/>
        <v/>
      </c>
    </row>
    <row r="955" spans="1:11" ht="14.25">
      <c r="A955" t="s">
        <v>5195</v>
      </c>
      <c r="B955" s="15">
        <v>794262</v>
      </c>
      <c r="C955" t="s">
        <v>3827</v>
      </c>
      <c r="D955" t="s">
        <v>3828</v>
      </c>
      <c r="E955" t="s">
        <v>702</v>
      </c>
      <c r="F955" s="15">
        <v>-1852.5</v>
      </c>
      <c r="G955" t="s">
        <v>50</v>
      </c>
      <c r="H955" t="s">
        <v>71</v>
      </c>
      <c r="I955" t="s">
        <v>52</v>
      </c>
      <c r="J955">
        <f>VLOOKUP(B955,自助退!B:F,5,FALSE)</f>
        <v>1852.5</v>
      </c>
      <c r="K955" s="40" t="str">
        <f t="shared" si="14"/>
        <v/>
      </c>
    </row>
    <row r="956" spans="1:11" ht="14.25">
      <c r="A956" t="s">
        <v>5196</v>
      </c>
      <c r="B956" s="15">
        <v>794296</v>
      </c>
      <c r="C956" t="s">
        <v>3830</v>
      </c>
      <c r="D956" t="s">
        <v>3831</v>
      </c>
      <c r="E956" t="s">
        <v>703</v>
      </c>
      <c r="F956" s="15">
        <v>-357.5</v>
      </c>
      <c r="G956" t="s">
        <v>50</v>
      </c>
      <c r="H956" t="s">
        <v>61</v>
      </c>
      <c r="I956" t="s">
        <v>52</v>
      </c>
      <c r="J956">
        <f>VLOOKUP(B956,自助退!B:F,5,FALSE)</f>
        <v>357.5</v>
      </c>
      <c r="K956" s="40" t="str">
        <f t="shared" si="14"/>
        <v/>
      </c>
    </row>
    <row r="957" spans="1:11" ht="14.25">
      <c r="A957" t="s">
        <v>5197</v>
      </c>
      <c r="B957" s="15">
        <v>794374</v>
      </c>
      <c r="C957" t="s">
        <v>3833</v>
      </c>
      <c r="D957" t="s">
        <v>3834</v>
      </c>
      <c r="E957" t="s">
        <v>704</v>
      </c>
      <c r="F957" s="15">
        <v>-55.5</v>
      </c>
      <c r="G957" t="s">
        <v>50</v>
      </c>
      <c r="H957" t="s">
        <v>64</v>
      </c>
      <c r="I957" t="s">
        <v>52</v>
      </c>
      <c r="J957">
        <f>VLOOKUP(B957,自助退!B:F,5,FALSE)</f>
        <v>55.5</v>
      </c>
      <c r="K957" s="40" t="str">
        <f t="shared" si="14"/>
        <v/>
      </c>
    </row>
    <row r="958" spans="1:11" ht="14.25">
      <c r="A958" t="s">
        <v>5198</v>
      </c>
      <c r="B958" s="15">
        <v>794482</v>
      </c>
      <c r="C958" t="s">
        <v>3836</v>
      </c>
      <c r="D958" t="s">
        <v>3837</v>
      </c>
      <c r="E958" t="s">
        <v>705</v>
      </c>
      <c r="F958" s="15">
        <v>-4.8899999999999997</v>
      </c>
      <c r="G958" t="s">
        <v>50</v>
      </c>
      <c r="H958" t="s">
        <v>54</v>
      </c>
      <c r="I958" t="s">
        <v>52</v>
      </c>
      <c r="J958">
        <f>VLOOKUP(B958,自助退!B:F,5,FALSE)</f>
        <v>4.8899999999999997</v>
      </c>
      <c r="K958" s="40" t="str">
        <f t="shared" si="14"/>
        <v/>
      </c>
    </row>
    <row r="959" spans="1:11" ht="14.25">
      <c r="A959" t="s">
        <v>5199</v>
      </c>
      <c r="B959" s="15">
        <v>794635</v>
      </c>
      <c r="C959" t="s">
        <v>3839</v>
      </c>
      <c r="D959" t="s">
        <v>3840</v>
      </c>
      <c r="E959" t="s">
        <v>706</v>
      </c>
      <c r="F959" s="15">
        <v>-956.64</v>
      </c>
      <c r="G959" t="s">
        <v>50</v>
      </c>
      <c r="H959" t="s">
        <v>71</v>
      </c>
      <c r="I959" t="s">
        <v>52</v>
      </c>
      <c r="J959">
        <f>VLOOKUP(B959,自助退!B:F,5,FALSE)</f>
        <v>956.64</v>
      </c>
      <c r="K959" s="40" t="str">
        <f t="shared" si="14"/>
        <v/>
      </c>
    </row>
    <row r="960" spans="1:11" ht="14.25">
      <c r="A960" t="s">
        <v>5200</v>
      </c>
      <c r="B960" s="15">
        <v>794735</v>
      </c>
      <c r="C960" t="s">
        <v>3842</v>
      </c>
      <c r="D960" t="s">
        <v>3843</v>
      </c>
      <c r="E960" t="s">
        <v>707</v>
      </c>
      <c r="F960" s="15">
        <v>-500</v>
      </c>
      <c r="G960" t="s">
        <v>50</v>
      </c>
      <c r="H960" t="s">
        <v>72</v>
      </c>
      <c r="I960" t="s">
        <v>52</v>
      </c>
      <c r="J960">
        <f>VLOOKUP(B960,自助退!B:F,5,FALSE)</f>
        <v>500</v>
      </c>
      <c r="K960" s="40" t="str">
        <f t="shared" si="14"/>
        <v/>
      </c>
    </row>
    <row r="961" spans="1:11" ht="14.25">
      <c r="A961" t="s">
        <v>5201</v>
      </c>
      <c r="B961" s="15">
        <v>794754</v>
      </c>
      <c r="C961" t="s">
        <v>3845</v>
      </c>
      <c r="D961" t="s">
        <v>3843</v>
      </c>
      <c r="E961" t="s">
        <v>707</v>
      </c>
      <c r="F961" s="15">
        <v>-200</v>
      </c>
      <c r="G961" t="s">
        <v>50</v>
      </c>
      <c r="H961" t="s">
        <v>72</v>
      </c>
      <c r="I961" t="s">
        <v>52</v>
      </c>
      <c r="J961">
        <f>VLOOKUP(B961,自助退!B:F,5,FALSE)</f>
        <v>200</v>
      </c>
      <c r="K961" s="40" t="str">
        <f t="shared" si="14"/>
        <v/>
      </c>
    </row>
    <row r="962" spans="1:11" ht="14.25">
      <c r="A962" t="s">
        <v>5202</v>
      </c>
      <c r="B962" s="15">
        <v>794763</v>
      </c>
      <c r="C962" t="s">
        <v>3846</v>
      </c>
      <c r="D962" t="s">
        <v>3847</v>
      </c>
      <c r="E962" t="s">
        <v>708</v>
      </c>
      <c r="F962" s="15">
        <v>-1100</v>
      </c>
      <c r="G962" t="s">
        <v>50</v>
      </c>
      <c r="H962" t="s">
        <v>73</v>
      </c>
      <c r="I962" t="s">
        <v>52</v>
      </c>
      <c r="J962">
        <f>VLOOKUP(B962,自助退!B:F,5,FALSE)</f>
        <v>1100</v>
      </c>
      <c r="K962" s="40" t="str">
        <f t="shared" si="14"/>
        <v/>
      </c>
    </row>
    <row r="963" spans="1:11" ht="14.25">
      <c r="A963" t="s">
        <v>5203</v>
      </c>
      <c r="B963" s="15">
        <v>794877</v>
      </c>
      <c r="C963" t="s">
        <v>3849</v>
      </c>
      <c r="D963" t="s">
        <v>3850</v>
      </c>
      <c r="E963" t="s">
        <v>710</v>
      </c>
      <c r="F963" s="15">
        <v>-200</v>
      </c>
      <c r="G963" t="s">
        <v>50</v>
      </c>
      <c r="H963" t="s">
        <v>66</v>
      </c>
      <c r="I963" t="s">
        <v>52</v>
      </c>
      <c r="J963">
        <f>VLOOKUP(B963,自助退!B:F,5,FALSE)</f>
        <v>200</v>
      </c>
      <c r="K963" s="40" t="str">
        <f t="shared" ref="K963:K1026" si="15">IF(J963=F963*-1,"",1)</f>
        <v/>
      </c>
    </row>
    <row r="964" spans="1:11" ht="14.25">
      <c r="A964" t="s">
        <v>5204</v>
      </c>
      <c r="B964" s="15">
        <v>794878</v>
      </c>
      <c r="C964" t="s">
        <v>3852</v>
      </c>
      <c r="D964" t="s">
        <v>3853</v>
      </c>
      <c r="E964" t="s">
        <v>709</v>
      </c>
      <c r="F964" s="15">
        <v>-507.5</v>
      </c>
      <c r="G964" t="s">
        <v>50</v>
      </c>
      <c r="H964" t="s">
        <v>234</v>
      </c>
      <c r="I964" t="s">
        <v>52</v>
      </c>
      <c r="J964">
        <f>VLOOKUP(B964,自助退!B:F,5,FALSE)</f>
        <v>507.5</v>
      </c>
      <c r="K964" s="40" t="str">
        <f t="shared" si="15"/>
        <v/>
      </c>
    </row>
    <row r="965" spans="1:11" ht="14.25">
      <c r="A965" t="s">
        <v>5205</v>
      </c>
      <c r="B965" s="15">
        <v>796492</v>
      </c>
      <c r="C965" t="s">
        <v>3855</v>
      </c>
      <c r="D965" t="s">
        <v>3856</v>
      </c>
      <c r="E965" t="s">
        <v>711</v>
      </c>
      <c r="F965" s="15">
        <v>-500</v>
      </c>
      <c r="G965" t="s">
        <v>50</v>
      </c>
      <c r="H965" t="s">
        <v>74</v>
      </c>
      <c r="I965" t="s">
        <v>52</v>
      </c>
      <c r="J965">
        <f>VLOOKUP(B965,自助退!B:F,5,FALSE)</f>
        <v>500</v>
      </c>
      <c r="K965" s="40" t="str">
        <f t="shared" si="15"/>
        <v/>
      </c>
    </row>
    <row r="966" spans="1:11" ht="14.25">
      <c r="A966" t="s">
        <v>5206</v>
      </c>
      <c r="B966" s="15">
        <v>796513</v>
      </c>
      <c r="C966" t="s">
        <v>3858</v>
      </c>
      <c r="D966" t="s">
        <v>3859</v>
      </c>
      <c r="E966" t="s">
        <v>712</v>
      </c>
      <c r="F966" s="15">
        <v>-4500</v>
      </c>
      <c r="G966" t="s">
        <v>50</v>
      </c>
      <c r="H966" t="s">
        <v>74</v>
      </c>
      <c r="I966" t="s">
        <v>52</v>
      </c>
      <c r="J966">
        <f>VLOOKUP(B966,自助退!B:F,5,FALSE)</f>
        <v>4500</v>
      </c>
      <c r="K966" s="40" t="str">
        <f t="shared" si="15"/>
        <v/>
      </c>
    </row>
    <row r="967" spans="1:11" ht="14.25">
      <c r="A967" t="s">
        <v>5207</v>
      </c>
      <c r="B967" s="15">
        <v>798333</v>
      </c>
      <c r="C967" t="s">
        <v>3860</v>
      </c>
      <c r="D967" t="s">
        <v>3861</v>
      </c>
      <c r="E967" t="s">
        <v>713</v>
      </c>
      <c r="F967" s="15">
        <v>-132.46</v>
      </c>
      <c r="G967" t="s">
        <v>50</v>
      </c>
      <c r="H967" t="s">
        <v>79</v>
      </c>
      <c r="I967" t="s">
        <v>52</v>
      </c>
      <c r="J967">
        <f>VLOOKUP(B967,自助退!B:F,5,FALSE)</f>
        <v>132.46</v>
      </c>
      <c r="K967" s="40" t="str">
        <f t="shared" si="15"/>
        <v/>
      </c>
    </row>
    <row r="968" spans="1:11" ht="14.25">
      <c r="A968" t="s">
        <v>5208</v>
      </c>
      <c r="B968" s="15">
        <v>799323</v>
      </c>
      <c r="C968" t="s">
        <v>3863</v>
      </c>
      <c r="D968" t="s">
        <v>3864</v>
      </c>
      <c r="E968" t="s">
        <v>263</v>
      </c>
      <c r="F968" s="15">
        <v>-7.78</v>
      </c>
      <c r="G968" t="s">
        <v>50</v>
      </c>
      <c r="H968" t="s">
        <v>160</v>
      </c>
      <c r="I968" t="s">
        <v>52</v>
      </c>
      <c r="J968">
        <f>VLOOKUP(B968,自助退!B:F,5,FALSE)</f>
        <v>7.78</v>
      </c>
      <c r="K968" s="40" t="str">
        <f t="shared" si="15"/>
        <v/>
      </c>
    </row>
    <row r="969" spans="1:11" ht="14.25">
      <c r="A969" t="s">
        <v>5209</v>
      </c>
      <c r="B969" s="15">
        <v>801104</v>
      </c>
      <c r="C969" t="s">
        <v>3866</v>
      </c>
      <c r="D969" t="s">
        <v>3867</v>
      </c>
      <c r="E969" t="s">
        <v>715</v>
      </c>
      <c r="F969" s="15">
        <v>-248</v>
      </c>
      <c r="G969" t="s">
        <v>50</v>
      </c>
      <c r="H969" t="s">
        <v>58</v>
      </c>
      <c r="I969" t="s">
        <v>52</v>
      </c>
      <c r="J969">
        <f>VLOOKUP(B969,自助退!B:F,5,FALSE)</f>
        <v>248</v>
      </c>
      <c r="K969" s="40" t="str">
        <f t="shared" si="15"/>
        <v/>
      </c>
    </row>
    <row r="970" spans="1:11" ht="14.25">
      <c r="A970" t="s">
        <v>5210</v>
      </c>
      <c r="B970" s="15">
        <v>803197</v>
      </c>
      <c r="C970" t="s">
        <v>3869</v>
      </c>
      <c r="D970" t="s">
        <v>3870</v>
      </c>
      <c r="E970" t="s">
        <v>716</v>
      </c>
      <c r="F970" s="15">
        <v>-303</v>
      </c>
      <c r="G970" t="s">
        <v>50</v>
      </c>
      <c r="H970" t="s">
        <v>84</v>
      </c>
      <c r="I970" t="s">
        <v>52</v>
      </c>
      <c r="J970">
        <f>VLOOKUP(B970,自助退!B:F,5,FALSE)</f>
        <v>303</v>
      </c>
      <c r="K970" s="40" t="str">
        <f t="shared" si="15"/>
        <v/>
      </c>
    </row>
    <row r="971" spans="1:11" ht="14.25">
      <c r="A971" t="s">
        <v>5211</v>
      </c>
      <c r="B971" s="15">
        <v>803341</v>
      </c>
      <c r="C971" t="s">
        <v>3872</v>
      </c>
      <c r="D971" t="s">
        <v>3873</v>
      </c>
      <c r="E971" t="s">
        <v>717</v>
      </c>
      <c r="F971" s="15">
        <v>-500</v>
      </c>
      <c r="G971" t="s">
        <v>50</v>
      </c>
      <c r="H971" t="s">
        <v>62</v>
      </c>
      <c r="I971" t="s">
        <v>52</v>
      </c>
      <c r="J971">
        <f>VLOOKUP(B971,自助退!B:F,5,FALSE)</f>
        <v>500</v>
      </c>
      <c r="K971" s="40" t="str">
        <f t="shared" si="15"/>
        <v/>
      </c>
    </row>
    <row r="972" spans="1:11" ht="14.25">
      <c r="A972" t="s">
        <v>5212</v>
      </c>
      <c r="B972" s="15">
        <v>804838</v>
      </c>
      <c r="C972" t="s">
        <v>3875</v>
      </c>
      <c r="D972" t="s">
        <v>3876</v>
      </c>
      <c r="E972" t="s">
        <v>718</v>
      </c>
      <c r="F972" s="15">
        <v>-615.20000000000005</v>
      </c>
      <c r="G972" t="s">
        <v>50</v>
      </c>
      <c r="H972" t="s">
        <v>58</v>
      </c>
      <c r="I972" t="s">
        <v>52</v>
      </c>
      <c r="J972">
        <f>VLOOKUP(B972,自助退!B:F,5,FALSE)</f>
        <v>615.20000000000005</v>
      </c>
      <c r="K972" s="40" t="str">
        <f t="shared" si="15"/>
        <v/>
      </c>
    </row>
    <row r="973" spans="1:11" ht="14.25">
      <c r="A973" t="s">
        <v>5213</v>
      </c>
      <c r="B973" s="15">
        <v>805138</v>
      </c>
      <c r="C973" t="s">
        <v>3878</v>
      </c>
      <c r="D973" t="s">
        <v>3879</v>
      </c>
      <c r="E973" t="s">
        <v>555</v>
      </c>
      <c r="F973" s="15">
        <v>-1902.32</v>
      </c>
      <c r="G973" t="s">
        <v>50</v>
      </c>
      <c r="H973" t="s">
        <v>60</v>
      </c>
      <c r="I973" t="s">
        <v>52</v>
      </c>
      <c r="J973">
        <f>VLOOKUP(B973,自助退!B:F,5,FALSE)</f>
        <v>1902.32</v>
      </c>
      <c r="K973" s="40" t="str">
        <f t="shared" si="15"/>
        <v/>
      </c>
    </row>
    <row r="974" spans="1:11" ht="14.25">
      <c r="A974" t="s">
        <v>5214</v>
      </c>
      <c r="B974" s="15">
        <v>805193</v>
      </c>
      <c r="C974" t="s">
        <v>3881</v>
      </c>
      <c r="D974" t="s">
        <v>3882</v>
      </c>
      <c r="E974" t="s">
        <v>719</v>
      </c>
      <c r="F974" s="15">
        <v>-47</v>
      </c>
      <c r="G974" t="s">
        <v>50</v>
      </c>
      <c r="H974" t="s">
        <v>69</v>
      </c>
      <c r="I974" t="s">
        <v>52</v>
      </c>
      <c r="J974">
        <f>VLOOKUP(B974,自助退!B:F,5,FALSE)</f>
        <v>47</v>
      </c>
      <c r="K974" s="40" t="str">
        <f t="shared" si="15"/>
        <v/>
      </c>
    </row>
    <row r="975" spans="1:11" ht="14.25">
      <c r="A975" t="s">
        <v>5215</v>
      </c>
      <c r="B975" s="15">
        <v>805583</v>
      </c>
      <c r="C975" t="s">
        <v>3884</v>
      </c>
      <c r="D975" t="s">
        <v>3885</v>
      </c>
      <c r="E975" t="s">
        <v>720</v>
      </c>
      <c r="F975" s="15">
        <v>-5600</v>
      </c>
      <c r="G975" t="s">
        <v>50</v>
      </c>
      <c r="H975" t="s">
        <v>53</v>
      </c>
      <c r="I975" t="s">
        <v>52</v>
      </c>
      <c r="J975">
        <f>VLOOKUP(B975,自助退!B:F,5,FALSE)</f>
        <v>5600</v>
      </c>
      <c r="K975" s="40" t="str">
        <f t="shared" si="15"/>
        <v/>
      </c>
    </row>
    <row r="976" spans="1:11" ht="14.25">
      <c r="A976" t="s">
        <v>5216</v>
      </c>
      <c r="B976" s="15">
        <v>805895</v>
      </c>
      <c r="C976" t="s">
        <v>3887</v>
      </c>
      <c r="D976" t="s">
        <v>3888</v>
      </c>
      <c r="E976" t="s">
        <v>721</v>
      </c>
      <c r="F976" s="15">
        <v>-1040.44</v>
      </c>
      <c r="G976" t="s">
        <v>50</v>
      </c>
      <c r="H976" t="s">
        <v>74</v>
      </c>
      <c r="I976" t="s">
        <v>52</v>
      </c>
      <c r="J976">
        <f>VLOOKUP(B976,自助退!B:F,5,FALSE)</f>
        <v>1040.44</v>
      </c>
      <c r="K976" s="40" t="str">
        <f t="shared" si="15"/>
        <v/>
      </c>
    </row>
    <row r="977" spans="1:11" ht="14.25">
      <c r="A977" t="s">
        <v>5217</v>
      </c>
      <c r="B977" s="15">
        <v>806064</v>
      </c>
      <c r="C977" t="s">
        <v>3890</v>
      </c>
      <c r="D977" t="s">
        <v>722</v>
      </c>
      <c r="E977" t="s">
        <v>723</v>
      </c>
      <c r="F977" s="15">
        <v>-1000</v>
      </c>
      <c r="G977" t="s">
        <v>50</v>
      </c>
      <c r="H977" t="s">
        <v>72</v>
      </c>
      <c r="I977" t="s">
        <v>52</v>
      </c>
      <c r="J977">
        <f>VLOOKUP(B977,自助退!B:F,5,FALSE)</f>
        <v>1000</v>
      </c>
      <c r="K977" s="40" t="str">
        <f t="shared" si="15"/>
        <v/>
      </c>
    </row>
    <row r="978" spans="1:11" ht="14.25">
      <c r="A978" t="s">
        <v>5218</v>
      </c>
      <c r="B978" s="15">
        <v>807232</v>
      </c>
      <c r="C978" t="s">
        <v>3892</v>
      </c>
      <c r="D978" t="s">
        <v>725</v>
      </c>
      <c r="E978" t="s">
        <v>726</v>
      </c>
      <c r="F978" s="15">
        <v>-2500</v>
      </c>
      <c r="G978" t="s">
        <v>50</v>
      </c>
      <c r="H978" t="s">
        <v>69</v>
      </c>
      <c r="I978" t="s">
        <v>52</v>
      </c>
      <c r="J978">
        <f>VLOOKUP(B978,自助退!B:F,5,FALSE)</f>
        <v>2500</v>
      </c>
      <c r="K978" s="40" t="str">
        <f t="shared" si="15"/>
        <v/>
      </c>
    </row>
    <row r="979" spans="1:11" ht="14.25">
      <c r="A979" t="s">
        <v>5219</v>
      </c>
      <c r="B979" s="15">
        <v>807392</v>
      </c>
      <c r="C979" t="s">
        <v>3894</v>
      </c>
      <c r="D979" t="s">
        <v>727</v>
      </c>
      <c r="E979" t="s">
        <v>728</v>
      </c>
      <c r="F979" s="15">
        <v>-180</v>
      </c>
      <c r="G979" t="s">
        <v>50</v>
      </c>
      <c r="H979" t="s">
        <v>67</v>
      </c>
      <c r="I979" t="s">
        <v>52</v>
      </c>
      <c r="J979">
        <f>VLOOKUP(B979,自助退!B:F,5,FALSE)</f>
        <v>180</v>
      </c>
      <c r="K979" s="40" t="str">
        <f t="shared" si="15"/>
        <v/>
      </c>
    </row>
    <row r="980" spans="1:11" ht="14.25">
      <c r="A980" t="s">
        <v>5220</v>
      </c>
      <c r="B980" s="15">
        <v>807518</v>
      </c>
      <c r="C980" t="s">
        <v>3896</v>
      </c>
      <c r="D980" t="s">
        <v>3897</v>
      </c>
      <c r="E980" t="s">
        <v>729</v>
      </c>
      <c r="F980" s="15">
        <v>-100</v>
      </c>
      <c r="G980" t="s">
        <v>50</v>
      </c>
      <c r="H980" t="s">
        <v>65</v>
      </c>
      <c r="I980" t="s">
        <v>52</v>
      </c>
      <c r="J980">
        <f>VLOOKUP(B980,自助退!B:F,5,FALSE)</f>
        <v>100</v>
      </c>
      <c r="K980" s="40" t="str">
        <f t="shared" si="15"/>
        <v/>
      </c>
    </row>
    <row r="981" spans="1:11" ht="14.25">
      <c r="A981" t="s">
        <v>5221</v>
      </c>
      <c r="B981" s="15">
        <v>808007</v>
      </c>
      <c r="C981" t="s">
        <v>3899</v>
      </c>
      <c r="D981" t="s">
        <v>3900</v>
      </c>
      <c r="E981" t="s">
        <v>730</v>
      </c>
      <c r="F981" s="15">
        <v>-115.2</v>
      </c>
      <c r="G981" t="s">
        <v>50</v>
      </c>
      <c r="H981" t="s">
        <v>58</v>
      </c>
      <c r="I981" t="s">
        <v>52</v>
      </c>
      <c r="J981">
        <f>VLOOKUP(B981,自助退!B:F,5,FALSE)</f>
        <v>115.2</v>
      </c>
      <c r="K981" s="40" t="str">
        <f t="shared" si="15"/>
        <v/>
      </c>
    </row>
    <row r="982" spans="1:11" ht="14.25">
      <c r="A982" t="s">
        <v>5222</v>
      </c>
      <c r="B982" s="15">
        <v>808771</v>
      </c>
      <c r="C982" t="s">
        <v>3902</v>
      </c>
      <c r="D982" t="s">
        <v>3903</v>
      </c>
      <c r="E982" t="s">
        <v>731</v>
      </c>
      <c r="F982" s="15">
        <v>-403.5</v>
      </c>
      <c r="G982" t="s">
        <v>50</v>
      </c>
      <c r="H982" t="s">
        <v>68</v>
      </c>
      <c r="I982" t="s">
        <v>52</v>
      </c>
      <c r="J982">
        <f>VLOOKUP(B982,自助退!B:F,5,FALSE)</f>
        <v>403.5</v>
      </c>
      <c r="K982" s="40" t="str">
        <f t="shared" si="15"/>
        <v/>
      </c>
    </row>
    <row r="983" spans="1:11" ht="14.25">
      <c r="A983" t="s">
        <v>5223</v>
      </c>
      <c r="B983" s="15">
        <v>808816</v>
      </c>
      <c r="C983" t="s">
        <v>3905</v>
      </c>
      <c r="D983" t="s">
        <v>3906</v>
      </c>
      <c r="E983" t="s">
        <v>732</v>
      </c>
      <c r="F983" s="15">
        <v>-300</v>
      </c>
      <c r="G983" t="s">
        <v>50</v>
      </c>
      <c r="H983" t="s">
        <v>51</v>
      </c>
      <c r="I983" t="s">
        <v>52</v>
      </c>
      <c r="J983">
        <f>VLOOKUP(B983,自助退!B:F,5,FALSE)</f>
        <v>300</v>
      </c>
      <c r="K983" s="40" t="str">
        <f t="shared" si="15"/>
        <v/>
      </c>
    </row>
    <row r="984" spans="1:11" ht="14.25">
      <c r="A984" t="s">
        <v>5224</v>
      </c>
      <c r="B984" s="15">
        <v>808889</v>
      </c>
      <c r="C984" t="s">
        <v>3908</v>
      </c>
      <c r="D984" t="s">
        <v>3909</v>
      </c>
      <c r="E984" t="s">
        <v>733</v>
      </c>
      <c r="F984" s="15">
        <v>-1500</v>
      </c>
      <c r="G984" t="s">
        <v>50</v>
      </c>
      <c r="H984" t="s">
        <v>71</v>
      </c>
      <c r="I984" t="s">
        <v>52</v>
      </c>
      <c r="J984">
        <f>VLOOKUP(B984,自助退!B:F,5,FALSE)</f>
        <v>1500</v>
      </c>
      <c r="K984" s="40" t="str">
        <f t="shared" si="15"/>
        <v/>
      </c>
    </row>
    <row r="985" spans="1:11" ht="14.25">
      <c r="A985" t="s">
        <v>5225</v>
      </c>
      <c r="B985" s="15">
        <v>809519</v>
      </c>
      <c r="C985" t="s">
        <v>3911</v>
      </c>
      <c r="D985" t="s">
        <v>3912</v>
      </c>
      <c r="E985" t="s">
        <v>175</v>
      </c>
      <c r="F985" s="15">
        <v>-385.84</v>
      </c>
      <c r="G985" t="s">
        <v>50</v>
      </c>
      <c r="H985" t="s">
        <v>77</v>
      </c>
      <c r="I985" t="s">
        <v>52</v>
      </c>
      <c r="J985">
        <f>VLOOKUP(B985,自助退!B:F,5,FALSE)</f>
        <v>385.84</v>
      </c>
      <c r="K985" s="40" t="str">
        <f t="shared" si="15"/>
        <v/>
      </c>
    </row>
    <row r="986" spans="1:11" ht="14.25">
      <c r="A986" t="s">
        <v>5226</v>
      </c>
      <c r="B986" s="15">
        <v>809661</v>
      </c>
      <c r="C986" t="s">
        <v>3914</v>
      </c>
      <c r="D986" t="s">
        <v>3915</v>
      </c>
      <c r="E986" t="s">
        <v>734</v>
      </c>
      <c r="F986" s="15">
        <v>-263.2</v>
      </c>
      <c r="G986" t="s">
        <v>50</v>
      </c>
      <c r="H986" t="s">
        <v>55</v>
      </c>
      <c r="I986" t="s">
        <v>52</v>
      </c>
      <c r="J986">
        <f>VLOOKUP(B986,自助退!B:F,5,FALSE)</f>
        <v>263.2</v>
      </c>
      <c r="K986" s="40" t="str">
        <f t="shared" si="15"/>
        <v/>
      </c>
    </row>
    <row r="987" spans="1:11" ht="14.25">
      <c r="A987" t="s">
        <v>5227</v>
      </c>
      <c r="B987" s="15">
        <v>811180</v>
      </c>
      <c r="C987" t="s">
        <v>3917</v>
      </c>
      <c r="D987" t="s">
        <v>3918</v>
      </c>
      <c r="E987" t="s">
        <v>735</v>
      </c>
      <c r="F987" s="15">
        <v>-8904.84</v>
      </c>
      <c r="G987" t="s">
        <v>50</v>
      </c>
      <c r="H987" t="s">
        <v>74</v>
      </c>
      <c r="I987" t="s">
        <v>52</v>
      </c>
      <c r="J987">
        <f>VLOOKUP(B987,自助退!B:F,5,FALSE)</f>
        <v>8904.84</v>
      </c>
      <c r="K987" s="40" t="str">
        <f t="shared" si="15"/>
        <v/>
      </c>
    </row>
    <row r="988" spans="1:11" ht="14.25">
      <c r="A988" t="s">
        <v>5228</v>
      </c>
      <c r="B988" s="15">
        <v>811490</v>
      </c>
      <c r="C988" t="s">
        <v>3920</v>
      </c>
      <c r="D988" t="s">
        <v>3921</v>
      </c>
      <c r="E988" t="s">
        <v>247</v>
      </c>
      <c r="F988" s="15">
        <v>-369</v>
      </c>
      <c r="G988" t="s">
        <v>50</v>
      </c>
      <c r="H988" t="s">
        <v>68</v>
      </c>
      <c r="I988" t="s">
        <v>52</v>
      </c>
      <c r="J988">
        <f>VLOOKUP(B988,自助退!B:F,5,FALSE)</f>
        <v>369</v>
      </c>
      <c r="K988" s="40" t="str">
        <f t="shared" si="15"/>
        <v/>
      </c>
    </row>
    <row r="989" spans="1:11" ht="14.25">
      <c r="A989" t="s">
        <v>5229</v>
      </c>
      <c r="B989" s="15">
        <v>811718</v>
      </c>
      <c r="C989" t="s">
        <v>3923</v>
      </c>
      <c r="D989" t="s">
        <v>3924</v>
      </c>
      <c r="E989" t="s">
        <v>736</v>
      </c>
      <c r="F989" s="15">
        <v>-293.5</v>
      </c>
      <c r="G989" t="s">
        <v>50</v>
      </c>
      <c r="H989" t="s">
        <v>73</v>
      </c>
      <c r="I989" t="s">
        <v>52</v>
      </c>
      <c r="J989">
        <f>VLOOKUP(B989,自助退!B:F,5,FALSE)</f>
        <v>293.5</v>
      </c>
      <c r="K989" s="40" t="str">
        <f t="shared" si="15"/>
        <v/>
      </c>
    </row>
    <row r="990" spans="1:11" ht="14.25">
      <c r="A990" t="s">
        <v>5230</v>
      </c>
      <c r="B990" s="15">
        <v>812355</v>
      </c>
      <c r="C990" t="s">
        <v>3926</v>
      </c>
      <c r="D990" t="s">
        <v>3927</v>
      </c>
      <c r="E990" t="s">
        <v>737</v>
      </c>
      <c r="F990" s="15">
        <v>-20</v>
      </c>
      <c r="G990" t="s">
        <v>50</v>
      </c>
      <c r="H990" t="s">
        <v>77</v>
      </c>
      <c r="I990" t="s">
        <v>52</v>
      </c>
      <c r="J990">
        <f>VLOOKUP(B990,自助退!B:F,5,FALSE)</f>
        <v>20</v>
      </c>
      <c r="K990" s="40" t="str">
        <f t="shared" si="15"/>
        <v/>
      </c>
    </row>
    <row r="991" spans="1:11" ht="14.25">
      <c r="A991" t="s">
        <v>5231</v>
      </c>
      <c r="B991" s="15">
        <v>812616</v>
      </c>
      <c r="C991" t="s">
        <v>3929</v>
      </c>
      <c r="D991" t="s">
        <v>3930</v>
      </c>
      <c r="E991" t="s">
        <v>738</v>
      </c>
      <c r="F991" s="15">
        <v>-500</v>
      </c>
      <c r="G991" t="s">
        <v>50</v>
      </c>
      <c r="H991" t="s">
        <v>61</v>
      </c>
      <c r="I991" t="s">
        <v>52</v>
      </c>
      <c r="J991">
        <f>VLOOKUP(B991,自助退!B:F,5,FALSE)</f>
        <v>500</v>
      </c>
      <c r="K991" s="40" t="str">
        <f t="shared" si="15"/>
        <v/>
      </c>
    </row>
    <row r="992" spans="1:11" ht="14.25">
      <c r="A992" t="s">
        <v>5232</v>
      </c>
      <c r="B992" s="15">
        <v>812666</v>
      </c>
      <c r="C992" t="s">
        <v>3932</v>
      </c>
      <c r="D992" t="s">
        <v>3933</v>
      </c>
      <c r="E992" t="s">
        <v>739</v>
      </c>
      <c r="F992" s="15">
        <v>-213.92</v>
      </c>
      <c r="G992" t="s">
        <v>50</v>
      </c>
      <c r="H992" t="s">
        <v>77</v>
      </c>
      <c r="I992" t="s">
        <v>52</v>
      </c>
      <c r="J992">
        <f>VLOOKUP(B992,自助退!B:F,5,FALSE)</f>
        <v>213.92</v>
      </c>
      <c r="K992" s="40" t="str">
        <f t="shared" si="15"/>
        <v/>
      </c>
    </row>
    <row r="993" spans="1:11" ht="14.25">
      <c r="A993" t="s">
        <v>5233</v>
      </c>
      <c r="B993" s="15">
        <v>812990</v>
      </c>
      <c r="C993" t="s">
        <v>3935</v>
      </c>
      <c r="D993" t="s">
        <v>3936</v>
      </c>
      <c r="E993" t="s">
        <v>741</v>
      </c>
      <c r="F993" s="15">
        <v>-15</v>
      </c>
      <c r="G993" t="s">
        <v>50</v>
      </c>
      <c r="H993" t="s">
        <v>72</v>
      </c>
      <c r="I993" t="s">
        <v>52</v>
      </c>
      <c r="J993">
        <f>VLOOKUP(B993,自助退!B:F,5,FALSE)</f>
        <v>15</v>
      </c>
      <c r="K993" s="40" t="str">
        <f t="shared" si="15"/>
        <v/>
      </c>
    </row>
    <row r="994" spans="1:11" ht="14.25">
      <c r="A994" t="s">
        <v>5234</v>
      </c>
      <c r="B994" s="15">
        <v>813190</v>
      </c>
      <c r="C994" t="s">
        <v>3938</v>
      </c>
      <c r="D994" t="s">
        <v>3939</v>
      </c>
      <c r="E994" t="s">
        <v>742</v>
      </c>
      <c r="F994" s="15">
        <v>-832</v>
      </c>
      <c r="G994" t="s">
        <v>50</v>
      </c>
      <c r="H994" t="s">
        <v>187</v>
      </c>
      <c r="I994" t="s">
        <v>52</v>
      </c>
      <c r="J994">
        <f>VLOOKUP(B994,自助退!B:F,5,FALSE)</f>
        <v>832</v>
      </c>
      <c r="K994" s="40" t="str">
        <f t="shared" si="15"/>
        <v/>
      </c>
    </row>
    <row r="995" spans="1:11" ht="14.25">
      <c r="A995" t="s">
        <v>5235</v>
      </c>
      <c r="B995" s="15">
        <v>813265</v>
      </c>
      <c r="C995" t="s">
        <v>3941</v>
      </c>
      <c r="D995" t="s">
        <v>3942</v>
      </c>
      <c r="E995" t="s">
        <v>743</v>
      </c>
      <c r="F995" s="15">
        <v>-100</v>
      </c>
      <c r="G995" t="s">
        <v>50</v>
      </c>
      <c r="H995" t="s">
        <v>74</v>
      </c>
      <c r="I995" t="s">
        <v>52</v>
      </c>
      <c r="J995">
        <f>VLOOKUP(B995,自助退!B:F,5,FALSE)</f>
        <v>100</v>
      </c>
      <c r="K995" s="40" t="str">
        <f t="shared" si="15"/>
        <v/>
      </c>
    </row>
    <row r="996" spans="1:11" ht="14.25">
      <c r="A996" t="s">
        <v>5236</v>
      </c>
      <c r="B996" s="15">
        <v>813403</v>
      </c>
      <c r="C996" t="s">
        <v>3944</v>
      </c>
      <c r="D996" t="s">
        <v>3945</v>
      </c>
      <c r="E996" t="s">
        <v>744</v>
      </c>
      <c r="F996" s="15">
        <v>-650</v>
      </c>
      <c r="G996" t="s">
        <v>50</v>
      </c>
      <c r="H996" t="s">
        <v>55</v>
      </c>
      <c r="I996" t="s">
        <v>52</v>
      </c>
      <c r="J996">
        <f>VLOOKUP(B996,自助退!B:F,5,FALSE)</f>
        <v>650</v>
      </c>
      <c r="K996" s="40" t="str">
        <f t="shared" si="15"/>
        <v/>
      </c>
    </row>
    <row r="997" spans="1:11" ht="14.25">
      <c r="A997" t="s">
        <v>5237</v>
      </c>
      <c r="B997" s="15">
        <v>813430</v>
      </c>
      <c r="C997" t="s">
        <v>3947</v>
      </c>
      <c r="D997" t="s">
        <v>3948</v>
      </c>
      <c r="E997" t="s">
        <v>745</v>
      </c>
      <c r="F997" s="15">
        <v>-81.52</v>
      </c>
      <c r="G997" t="s">
        <v>50</v>
      </c>
      <c r="H997" t="s">
        <v>187</v>
      </c>
      <c r="I997" t="s">
        <v>52</v>
      </c>
      <c r="J997">
        <f>VLOOKUP(B997,自助退!B:F,5,FALSE)</f>
        <v>81.52</v>
      </c>
      <c r="K997" s="40" t="str">
        <f t="shared" si="15"/>
        <v/>
      </c>
    </row>
    <row r="998" spans="1:11" ht="14.25">
      <c r="A998" t="s">
        <v>5238</v>
      </c>
      <c r="B998" s="15">
        <v>813587</v>
      </c>
      <c r="C998" t="s">
        <v>3950</v>
      </c>
      <c r="D998" t="s">
        <v>3951</v>
      </c>
      <c r="E998" t="s">
        <v>746</v>
      </c>
      <c r="F998" s="15">
        <v>-2000</v>
      </c>
      <c r="G998" t="s">
        <v>50</v>
      </c>
      <c r="H998" t="s">
        <v>53</v>
      </c>
      <c r="I998" t="s">
        <v>52</v>
      </c>
      <c r="J998">
        <f>VLOOKUP(B998,自助退!B:F,5,FALSE)</f>
        <v>2000</v>
      </c>
      <c r="K998" s="40" t="str">
        <f t="shared" si="15"/>
        <v/>
      </c>
    </row>
    <row r="999" spans="1:11" ht="14.25">
      <c r="A999" t="s">
        <v>5239</v>
      </c>
      <c r="B999" s="15">
        <v>814147</v>
      </c>
      <c r="C999" t="s">
        <v>3952</v>
      </c>
      <c r="D999" t="s">
        <v>3953</v>
      </c>
      <c r="E999" t="s">
        <v>748</v>
      </c>
      <c r="F999" s="15">
        <v>-406.04</v>
      </c>
      <c r="G999" t="s">
        <v>50</v>
      </c>
      <c r="H999" t="s">
        <v>53</v>
      </c>
      <c r="I999" t="s">
        <v>52</v>
      </c>
      <c r="J999">
        <f>VLOOKUP(B999,自助退!B:F,5,FALSE)</f>
        <v>406.04</v>
      </c>
      <c r="K999" s="40" t="str">
        <f t="shared" si="15"/>
        <v/>
      </c>
    </row>
    <row r="1000" spans="1:11" ht="14.25">
      <c r="A1000" t="s">
        <v>5240</v>
      </c>
      <c r="B1000" s="15">
        <v>814184</v>
      </c>
      <c r="C1000" t="s">
        <v>3955</v>
      </c>
      <c r="D1000" t="s">
        <v>3956</v>
      </c>
      <c r="E1000" t="s">
        <v>749</v>
      </c>
      <c r="F1000" s="15">
        <v>-800</v>
      </c>
      <c r="G1000" t="s">
        <v>50</v>
      </c>
      <c r="H1000" t="s">
        <v>187</v>
      </c>
      <c r="I1000" t="s">
        <v>52</v>
      </c>
      <c r="J1000">
        <f>VLOOKUP(B1000,自助退!B:F,5,FALSE)</f>
        <v>800</v>
      </c>
      <c r="K1000" s="40" t="str">
        <f t="shared" si="15"/>
        <v/>
      </c>
    </row>
    <row r="1001" spans="1:11" ht="14.25">
      <c r="A1001" t="s">
        <v>5241</v>
      </c>
      <c r="B1001" s="15">
        <v>814241</v>
      </c>
      <c r="C1001" t="s">
        <v>3958</v>
      </c>
      <c r="D1001" t="s">
        <v>3959</v>
      </c>
      <c r="E1001" t="s">
        <v>412</v>
      </c>
      <c r="F1001" s="15">
        <v>-560</v>
      </c>
      <c r="G1001" t="s">
        <v>50</v>
      </c>
      <c r="H1001" t="s">
        <v>73</v>
      </c>
      <c r="I1001" t="s">
        <v>52</v>
      </c>
      <c r="J1001">
        <f>VLOOKUP(B1001,自助退!B:F,5,FALSE)</f>
        <v>560</v>
      </c>
      <c r="K1001" s="40" t="str">
        <f t="shared" si="15"/>
        <v/>
      </c>
    </row>
    <row r="1002" spans="1:11" ht="14.25">
      <c r="A1002" t="s">
        <v>5242</v>
      </c>
      <c r="B1002" s="15">
        <v>814289</v>
      </c>
      <c r="C1002" t="s">
        <v>3961</v>
      </c>
      <c r="D1002" t="s">
        <v>3962</v>
      </c>
      <c r="E1002" t="s">
        <v>747</v>
      </c>
      <c r="F1002" s="15">
        <v>-420</v>
      </c>
      <c r="G1002" t="s">
        <v>50</v>
      </c>
      <c r="H1002" t="s">
        <v>73</v>
      </c>
      <c r="I1002" t="s">
        <v>52</v>
      </c>
      <c r="J1002">
        <f>VLOOKUP(B1002,自助退!B:F,5,FALSE)</f>
        <v>420</v>
      </c>
      <c r="K1002" s="40" t="str">
        <f t="shared" si="15"/>
        <v/>
      </c>
    </row>
    <row r="1003" spans="1:11" ht="14.25">
      <c r="A1003" t="s">
        <v>5243</v>
      </c>
      <c r="B1003" s="15">
        <v>814306</v>
      </c>
      <c r="C1003" t="s">
        <v>3963</v>
      </c>
      <c r="D1003" t="s">
        <v>3964</v>
      </c>
      <c r="E1003" t="s">
        <v>750</v>
      </c>
      <c r="F1003" s="15">
        <v>-996.5</v>
      </c>
      <c r="G1003" t="s">
        <v>50</v>
      </c>
      <c r="H1003" t="s">
        <v>68</v>
      </c>
      <c r="I1003" t="s">
        <v>52</v>
      </c>
      <c r="J1003">
        <f>VLOOKUP(B1003,自助退!B:F,5,FALSE)</f>
        <v>996.5</v>
      </c>
      <c r="K1003" s="40" t="str">
        <f t="shared" si="15"/>
        <v/>
      </c>
    </row>
    <row r="1004" spans="1:11" ht="14.25">
      <c r="A1004" t="s">
        <v>5244</v>
      </c>
      <c r="B1004" s="15">
        <v>814354</v>
      </c>
      <c r="C1004" t="s">
        <v>3966</v>
      </c>
      <c r="D1004" t="s">
        <v>3967</v>
      </c>
      <c r="E1004" t="s">
        <v>751</v>
      </c>
      <c r="F1004" s="15">
        <v>-307</v>
      </c>
      <c r="G1004" t="s">
        <v>50</v>
      </c>
      <c r="H1004" t="s">
        <v>77</v>
      </c>
      <c r="I1004" t="s">
        <v>52</v>
      </c>
      <c r="J1004">
        <f>VLOOKUP(B1004,自助退!B:F,5,FALSE)</f>
        <v>307</v>
      </c>
      <c r="K1004" s="40" t="str">
        <f t="shared" si="15"/>
        <v/>
      </c>
    </row>
    <row r="1005" spans="1:11" ht="14.25">
      <c r="A1005" t="s">
        <v>5245</v>
      </c>
      <c r="B1005" s="15">
        <v>814372</v>
      </c>
      <c r="C1005" t="s">
        <v>3969</v>
      </c>
      <c r="D1005" t="s">
        <v>3970</v>
      </c>
      <c r="E1005" t="s">
        <v>752</v>
      </c>
      <c r="F1005" s="15">
        <v>-1000</v>
      </c>
      <c r="G1005" t="s">
        <v>50</v>
      </c>
      <c r="H1005" t="s">
        <v>67</v>
      </c>
      <c r="I1005" t="s">
        <v>52</v>
      </c>
      <c r="J1005">
        <f>VLOOKUP(B1005,自助退!B:F,5,FALSE)</f>
        <v>1000</v>
      </c>
      <c r="K1005" s="40" t="str">
        <f t="shared" si="15"/>
        <v/>
      </c>
    </row>
    <row r="1006" spans="1:11" ht="14.25">
      <c r="A1006" t="s">
        <v>5246</v>
      </c>
      <c r="B1006" s="15">
        <v>814802</v>
      </c>
      <c r="C1006" t="s">
        <v>3972</v>
      </c>
      <c r="D1006" t="s">
        <v>3973</v>
      </c>
      <c r="E1006" t="s">
        <v>753</v>
      </c>
      <c r="F1006" s="15">
        <v>-400</v>
      </c>
      <c r="G1006" t="s">
        <v>50</v>
      </c>
      <c r="H1006" t="s">
        <v>61</v>
      </c>
      <c r="I1006" t="s">
        <v>52</v>
      </c>
      <c r="J1006">
        <f>VLOOKUP(B1006,自助退!B:F,5,FALSE)</f>
        <v>400</v>
      </c>
      <c r="K1006" s="40" t="str">
        <f t="shared" si="15"/>
        <v/>
      </c>
    </row>
    <row r="1007" spans="1:11" ht="14.25">
      <c r="A1007" t="s">
        <v>5247</v>
      </c>
      <c r="B1007" s="15">
        <v>815082</v>
      </c>
      <c r="C1007" t="s">
        <v>3975</v>
      </c>
      <c r="D1007" t="s">
        <v>3976</v>
      </c>
      <c r="E1007" t="s">
        <v>754</v>
      </c>
      <c r="F1007" s="15">
        <v>-9971.44</v>
      </c>
      <c r="G1007" t="s">
        <v>50</v>
      </c>
      <c r="H1007" t="s">
        <v>74</v>
      </c>
      <c r="I1007" t="s">
        <v>52</v>
      </c>
      <c r="J1007">
        <f>VLOOKUP(B1007,自助退!B:F,5,FALSE)</f>
        <v>9971.44</v>
      </c>
      <c r="K1007" s="40" t="str">
        <f t="shared" si="15"/>
        <v/>
      </c>
    </row>
    <row r="1008" spans="1:11" ht="14.25">
      <c r="A1008" t="s">
        <v>5248</v>
      </c>
      <c r="B1008" s="15">
        <v>815095</v>
      </c>
      <c r="C1008" t="s">
        <v>3978</v>
      </c>
      <c r="D1008" t="s">
        <v>3979</v>
      </c>
      <c r="E1008" t="s">
        <v>755</v>
      </c>
      <c r="F1008" s="15">
        <v>-446.39</v>
      </c>
      <c r="G1008" t="s">
        <v>50</v>
      </c>
      <c r="H1008" t="s">
        <v>66</v>
      </c>
      <c r="I1008" t="s">
        <v>52</v>
      </c>
      <c r="J1008">
        <f>VLOOKUP(B1008,自助退!B:F,5,FALSE)</f>
        <v>446.39</v>
      </c>
      <c r="K1008" s="40" t="str">
        <f t="shared" si="15"/>
        <v/>
      </c>
    </row>
    <row r="1009" spans="1:11" ht="14.25">
      <c r="A1009" t="s">
        <v>5249</v>
      </c>
      <c r="B1009" s="15">
        <v>815096</v>
      </c>
      <c r="C1009" t="s">
        <v>3981</v>
      </c>
      <c r="D1009" t="s">
        <v>3982</v>
      </c>
      <c r="E1009" t="s">
        <v>756</v>
      </c>
      <c r="F1009" s="15">
        <v>-1000</v>
      </c>
      <c r="G1009" t="s">
        <v>50</v>
      </c>
      <c r="H1009" t="s">
        <v>77</v>
      </c>
      <c r="I1009" t="s">
        <v>52</v>
      </c>
      <c r="J1009">
        <f>VLOOKUP(B1009,自助退!B:F,5,FALSE)</f>
        <v>1000</v>
      </c>
      <c r="K1009" s="40" t="str">
        <f t="shared" si="15"/>
        <v/>
      </c>
    </row>
    <row r="1010" spans="1:11" ht="14.25">
      <c r="A1010" t="s">
        <v>5250</v>
      </c>
      <c r="B1010" s="15">
        <v>815852</v>
      </c>
      <c r="C1010" t="s">
        <v>3984</v>
      </c>
      <c r="D1010" t="s">
        <v>3985</v>
      </c>
      <c r="E1010" t="s">
        <v>757</v>
      </c>
      <c r="F1010" s="15">
        <v>-147.19999999999999</v>
      </c>
      <c r="G1010" t="s">
        <v>50</v>
      </c>
      <c r="H1010" t="s">
        <v>55</v>
      </c>
      <c r="I1010" t="s">
        <v>52</v>
      </c>
      <c r="J1010">
        <f>VLOOKUP(B1010,自助退!B:F,5,FALSE)</f>
        <v>147.19999999999999</v>
      </c>
      <c r="K1010" s="40" t="str">
        <f t="shared" si="15"/>
        <v/>
      </c>
    </row>
    <row r="1011" spans="1:11" ht="14.25">
      <c r="A1011" t="s">
        <v>5251</v>
      </c>
      <c r="B1011" s="15">
        <v>815944</v>
      </c>
      <c r="C1011" t="s">
        <v>3987</v>
      </c>
      <c r="D1011" t="s">
        <v>758</v>
      </c>
      <c r="E1011" t="s">
        <v>759</v>
      </c>
      <c r="F1011" s="15">
        <v>-1141</v>
      </c>
      <c r="G1011" t="s">
        <v>50</v>
      </c>
      <c r="H1011" t="s">
        <v>66</v>
      </c>
      <c r="I1011" t="s">
        <v>52</v>
      </c>
      <c r="J1011">
        <f>VLOOKUP(B1011,自助退!B:F,5,FALSE)</f>
        <v>1141</v>
      </c>
      <c r="K1011" s="40" t="str">
        <f t="shared" si="15"/>
        <v/>
      </c>
    </row>
    <row r="1012" spans="1:11" ht="14.25">
      <c r="A1012" t="s">
        <v>5252</v>
      </c>
      <c r="B1012" s="15">
        <v>816448</v>
      </c>
      <c r="C1012" t="s">
        <v>3989</v>
      </c>
      <c r="D1012" t="s">
        <v>3990</v>
      </c>
      <c r="E1012" t="s">
        <v>760</v>
      </c>
      <c r="F1012" s="15">
        <v>-113.64</v>
      </c>
      <c r="G1012" t="s">
        <v>50</v>
      </c>
      <c r="H1012" t="s">
        <v>80</v>
      </c>
      <c r="I1012" t="s">
        <v>52</v>
      </c>
      <c r="J1012">
        <f>VLOOKUP(B1012,自助退!B:F,5,FALSE)</f>
        <v>113.64</v>
      </c>
      <c r="K1012" s="40" t="str">
        <f t="shared" si="15"/>
        <v/>
      </c>
    </row>
    <row r="1013" spans="1:11" ht="14.25">
      <c r="A1013" t="s">
        <v>5253</v>
      </c>
      <c r="B1013" s="15">
        <v>816533</v>
      </c>
      <c r="C1013" t="s">
        <v>3992</v>
      </c>
      <c r="D1013" t="s">
        <v>3993</v>
      </c>
      <c r="E1013" t="s">
        <v>761</v>
      </c>
      <c r="F1013" s="15">
        <v>-109.4</v>
      </c>
      <c r="G1013" t="s">
        <v>50</v>
      </c>
      <c r="H1013" t="s">
        <v>65</v>
      </c>
      <c r="I1013" t="s">
        <v>52</v>
      </c>
      <c r="J1013">
        <f>VLOOKUP(B1013,自助退!B:F,5,FALSE)</f>
        <v>109.4</v>
      </c>
      <c r="K1013" s="40" t="str">
        <f t="shared" si="15"/>
        <v/>
      </c>
    </row>
    <row r="1014" spans="1:11" ht="14.25">
      <c r="A1014" t="s">
        <v>5254</v>
      </c>
      <c r="B1014" s="15">
        <v>816881</v>
      </c>
      <c r="C1014" t="s">
        <v>3995</v>
      </c>
      <c r="D1014" t="s">
        <v>3996</v>
      </c>
      <c r="E1014" t="s">
        <v>762</v>
      </c>
      <c r="F1014" s="15">
        <v>-497.65</v>
      </c>
      <c r="G1014" t="s">
        <v>50</v>
      </c>
      <c r="H1014" t="s">
        <v>76</v>
      </c>
      <c r="I1014" t="s">
        <v>52</v>
      </c>
      <c r="J1014">
        <f>VLOOKUP(B1014,自助退!B:F,5,FALSE)</f>
        <v>497.65</v>
      </c>
      <c r="K1014" s="40" t="str">
        <f t="shared" si="15"/>
        <v/>
      </c>
    </row>
    <row r="1015" spans="1:11" ht="14.25">
      <c r="A1015" t="s">
        <v>5255</v>
      </c>
      <c r="B1015" s="15">
        <v>816897</v>
      </c>
      <c r="C1015" t="s">
        <v>3998</v>
      </c>
      <c r="D1015" t="s">
        <v>3999</v>
      </c>
      <c r="E1015" t="s">
        <v>763</v>
      </c>
      <c r="F1015" s="15">
        <v>-100</v>
      </c>
      <c r="G1015" t="s">
        <v>50</v>
      </c>
      <c r="H1015" t="s">
        <v>74</v>
      </c>
      <c r="I1015" t="s">
        <v>52</v>
      </c>
      <c r="J1015">
        <f>VLOOKUP(B1015,自助退!B:F,5,FALSE)</f>
        <v>100</v>
      </c>
      <c r="K1015" s="40" t="str">
        <f t="shared" si="15"/>
        <v/>
      </c>
    </row>
    <row r="1016" spans="1:11" ht="14.25">
      <c r="A1016" t="s">
        <v>5256</v>
      </c>
      <c r="B1016" s="15">
        <v>817038</v>
      </c>
      <c r="C1016" t="s">
        <v>4001</v>
      </c>
      <c r="D1016" t="s">
        <v>2929</v>
      </c>
      <c r="E1016" t="s">
        <v>375</v>
      </c>
      <c r="F1016" s="15">
        <v>-1500</v>
      </c>
      <c r="G1016" t="s">
        <v>50</v>
      </c>
      <c r="H1016" t="s">
        <v>72</v>
      </c>
      <c r="I1016" t="s">
        <v>52</v>
      </c>
      <c r="J1016">
        <f>VLOOKUP(B1016,自助退!B:F,5,FALSE)</f>
        <v>1500</v>
      </c>
      <c r="K1016" s="40" t="str">
        <f t="shared" si="15"/>
        <v/>
      </c>
    </row>
    <row r="1017" spans="1:11" ht="14.25">
      <c r="A1017" t="s">
        <v>5257</v>
      </c>
      <c r="B1017" s="15">
        <v>817676</v>
      </c>
      <c r="C1017" t="s">
        <v>4002</v>
      </c>
      <c r="D1017" t="s">
        <v>4003</v>
      </c>
      <c r="E1017" t="s">
        <v>764</v>
      </c>
      <c r="F1017" s="15">
        <v>-244.92</v>
      </c>
      <c r="G1017" t="s">
        <v>50</v>
      </c>
      <c r="H1017" t="s">
        <v>72</v>
      </c>
      <c r="I1017" t="s">
        <v>52</v>
      </c>
      <c r="J1017">
        <f>VLOOKUP(B1017,自助退!B:F,5,FALSE)</f>
        <v>244.92</v>
      </c>
      <c r="K1017" s="40" t="str">
        <f t="shared" si="15"/>
        <v/>
      </c>
    </row>
    <row r="1018" spans="1:11" ht="14.25">
      <c r="A1018" t="s">
        <v>5258</v>
      </c>
      <c r="B1018" s="15">
        <v>818104</v>
      </c>
      <c r="C1018" t="s">
        <v>4005</v>
      </c>
      <c r="D1018" t="s">
        <v>4006</v>
      </c>
      <c r="E1018" t="s">
        <v>765</v>
      </c>
      <c r="F1018" s="15">
        <v>-1296.5</v>
      </c>
      <c r="G1018" t="s">
        <v>50</v>
      </c>
      <c r="H1018" t="s">
        <v>63</v>
      </c>
      <c r="I1018" t="s">
        <v>52</v>
      </c>
      <c r="J1018">
        <f>VLOOKUP(B1018,自助退!B:F,5,FALSE)</f>
        <v>1296.5</v>
      </c>
      <c r="K1018" s="40" t="str">
        <f t="shared" si="15"/>
        <v/>
      </c>
    </row>
    <row r="1019" spans="1:11" ht="14.25">
      <c r="A1019" t="s">
        <v>5259</v>
      </c>
      <c r="B1019" s="15">
        <v>818179</v>
      </c>
      <c r="C1019" t="s">
        <v>4008</v>
      </c>
      <c r="D1019" t="s">
        <v>4009</v>
      </c>
      <c r="E1019" t="s">
        <v>766</v>
      </c>
      <c r="F1019" s="15">
        <v>-131.32</v>
      </c>
      <c r="G1019" t="s">
        <v>50</v>
      </c>
      <c r="H1019" t="s">
        <v>65</v>
      </c>
      <c r="I1019" t="s">
        <v>52</v>
      </c>
      <c r="J1019">
        <f>VLOOKUP(B1019,自助退!B:F,5,FALSE)</f>
        <v>131.32</v>
      </c>
      <c r="K1019" s="40" t="str">
        <f t="shared" si="15"/>
        <v/>
      </c>
    </row>
    <row r="1020" spans="1:11" ht="14.25">
      <c r="A1020" t="s">
        <v>5260</v>
      </c>
      <c r="B1020" s="15">
        <v>818276</v>
      </c>
      <c r="C1020" t="s">
        <v>4011</v>
      </c>
      <c r="D1020" t="s">
        <v>4012</v>
      </c>
      <c r="E1020" t="s">
        <v>262</v>
      </c>
      <c r="F1020" s="15">
        <v>-3188</v>
      </c>
      <c r="G1020" t="s">
        <v>50</v>
      </c>
      <c r="H1020" t="s">
        <v>68</v>
      </c>
      <c r="I1020" t="s">
        <v>52</v>
      </c>
      <c r="J1020">
        <f>VLOOKUP(B1020,自助退!B:F,5,FALSE)</f>
        <v>3188</v>
      </c>
      <c r="K1020" s="40" t="str">
        <f t="shared" si="15"/>
        <v/>
      </c>
    </row>
    <row r="1021" spans="1:11" ht="14.25">
      <c r="A1021" t="s">
        <v>5261</v>
      </c>
      <c r="B1021" s="15">
        <v>818718</v>
      </c>
      <c r="C1021" t="s">
        <v>4014</v>
      </c>
      <c r="D1021" t="s">
        <v>4015</v>
      </c>
      <c r="E1021" t="s">
        <v>181</v>
      </c>
      <c r="F1021" s="15">
        <v>-428.22</v>
      </c>
      <c r="G1021" t="s">
        <v>50</v>
      </c>
      <c r="H1021" t="s">
        <v>54</v>
      </c>
      <c r="I1021" t="s">
        <v>52</v>
      </c>
      <c r="J1021">
        <f>VLOOKUP(B1021,自助退!B:F,5,FALSE)</f>
        <v>428.22</v>
      </c>
      <c r="K1021" s="40" t="str">
        <f t="shared" si="15"/>
        <v/>
      </c>
    </row>
    <row r="1022" spans="1:11" ht="14.25">
      <c r="A1022" t="s">
        <v>5262</v>
      </c>
      <c r="B1022" s="15">
        <v>818940</v>
      </c>
      <c r="C1022" t="s">
        <v>4017</v>
      </c>
      <c r="D1022" t="s">
        <v>767</v>
      </c>
      <c r="E1022" t="s">
        <v>768</v>
      </c>
      <c r="F1022" s="15">
        <v>-22.3</v>
      </c>
      <c r="G1022" t="s">
        <v>50</v>
      </c>
      <c r="H1022" t="s">
        <v>73</v>
      </c>
      <c r="I1022" t="s">
        <v>52</v>
      </c>
      <c r="J1022">
        <f>VLOOKUP(B1022,自助退!B:F,5,FALSE)</f>
        <v>22.3</v>
      </c>
      <c r="K1022" s="40" t="str">
        <f t="shared" si="15"/>
        <v/>
      </c>
    </row>
    <row r="1023" spans="1:11" ht="14.25">
      <c r="A1023" t="s">
        <v>5263</v>
      </c>
      <c r="B1023" s="15">
        <v>819058</v>
      </c>
      <c r="C1023" t="s">
        <v>4019</v>
      </c>
      <c r="D1023" t="s">
        <v>4020</v>
      </c>
      <c r="E1023" t="s">
        <v>769</v>
      </c>
      <c r="F1023" s="15">
        <v>-500</v>
      </c>
      <c r="G1023" t="s">
        <v>50</v>
      </c>
      <c r="H1023" t="s">
        <v>76</v>
      </c>
      <c r="I1023" t="s">
        <v>52</v>
      </c>
      <c r="J1023">
        <f>VLOOKUP(B1023,自助退!B:F,5,FALSE)</f>
        <v>500</v>
      </c>
      <c r="K1023" s="40" t="str">
        <f t="shared" si="15"/>
        <v/>
      </c>
    </row>
    <row r="1024" spans="1:11" ht="14.25">
      <c r="A1024" t="s">
        <v>5264</v>
      </c>
      <c r="B1024" s="15">
        <v>819088</v>
      </c>
      <c r="C1024" t="s">
        <v>4022</v>
      </c>
      <c r="D1024" t="s">
        <v>4023</v>
      </c>
      <c r="E1024" t="s">
        <v>770</v>
      </c>
      <c r="F1024" s="15">
        <v>-154.22</v>
      </c>
      <c r="G1024" t="s">
        <v>50</v>
      </c>
      <c r="H1024" t="s">
        <v>81</v>
      </c>
      <c r="I1024" t="s">
        <v>52</v>
      </c>
      <c r="J1024">
        <f>VLOOKUP(B1024,自助退!B:F,5,FALSE)</f>
        <v>154.22</v>
      </c>
      <c r="K1024" s="40" t="str">
        <f t="shared" si="15"/>
        <v/>
      </c>
    </row>
    <row r="1025" spans="1:11" ht="14.25">
      <c r="A1025" t="s">
        <v>5265</v>
      </c>
      <c r="B1025" s="15">
        <v>819347</v>
      </c>
      <c r="C1025" t="s">
        <v>4025</v>
      </c>
      <c r="D1025" t="s">
        <v>4026</v>
      </c>
      <c r="E1025" t="s">
        <v>771</v>
      </c>
      <c r="F1025" s="15">
        <v>-2496.5</v>
      </c>
      <c r="G1025" t="s">
        <v>50</v>
      </c>
      <c r="H1025" t="s">
        <v>84</v>
      </c>
      <c r="I1025" t="s">
        <v>52</v>
      </c>
      <c r="J1025">
        <f>VLOOKUP(B1025,自助退!B:F,5,FALSE)</f>
        <v>2496.5</v>
      </c>
      <c r="K1025" s="40" t="str">
        <f t="shared" si="15"/>
        <v/>
      </c>
    </row>
    <row r="1026" spans="1:11" ht="14.25">
      <c r="A1026" t="s">
        <v>5266</v>
      </c>
      <c r="B1026" s="15">
        <v>819466</v>
      </c>
      <c r="C1026" t="s">
        <v>4028</v>
      </c>
      <c r="D1026" t="s">
        <v>4029</v>
      </c>
      <c r="E1026" t="s">
        <v>772</v>
      </c>
      <c r="F1026" s="15">
        <v>-350</v>
      </c>
      <c r="G1026" t="s">
        <v>50</v>
      </c>
      <c r="H1026" t="s">
        <v>76</v>
      </c>
      <c r="I1026" t="s">
        <v>52</v>
      </c>
      <c r="J1026">
        <f>VLOOKUP(B1026,自助退!B:F,5,FALSE)</f>
        <v>350</v>
      </c>
      <c r="K1026" s="40" t="str">
        <f t="shared" si="15"/>
        <v/>
      </c>
    </row>
    <row r="1027" spans="1:11" ht="14.25">
      <c r="A1027" t="s">
        <v>5267</v>
      </c>
      <c r="B1027" s="15">
        <v>820125</v>
      </c>
      <c r="C1027" t="s">
        <v>4031</v>
      </c>
      <c r="D1027" t="s">
        <v>4032</v>
      </c>
      <c r="E1027" t="s">
        <v>773</v>
      </c>
      <c r="F1027" s="15">
        <v>-193.9</v>
      </c>
      <c r="G1027" t="s">
        <v>50</v>
      </c>
      <c r="H1027" t="s">
        <v>158</v>
      </c>
      <c r="I1027" t="s">
        <v>52</v>
      </c>
      <c r="J1027">
        <f>VLOOKUP(B1027,自助退!B:F,5,FALSE)</f>
        <v>193.9</v>
      </c>
      <c r="K1027" s="40" t="str">
        <f t="shared" ref="K1027:K1090" si="16">IF(J1027=F1027*-1,"",1)</f>
        <v/>
      </c>
    </row>
    <row r="1028" spans="1:11" ht="14.25">
      <c r="A1028" t="s">
        <v>5268</v>
      </c>
      <c r="B1028" s="15">
        <v>820307</v>
      </c>
      <c r="C1028" t="s">
        <v>4034</v>
      </c>
      <c r="D1028" t="s">
        <v>4035</v>
      </c>
      <c r="E1028" t="s">
        <v>511</v>
      </c>
      <c r="F1028" s="15">
        <v>-5000</v>
      </c>
      <c r="G1028" t="s">
        <v>50</v>
      </c>
      <c r="H1028" t="s">
        <v>159</v>
      </c>
      <c r="I1028" t="s">
        <v>52</v>
      </c>
      <c r="J1028">
        <f>VLOOKUP(B1028,自助退!B:F,5,FALSE)</f>
        <v>5000</v>
      </c>
      <c r="K1028" s="40" t="str">
        <f t="shared" si="16"/>
        <v/>
      </c>
    </row>
    <row r="1029" spans="1:11" ht="14.25">
      <c r="A1029" t="s">
        <v>5269</v>
      </c>
      <c r="B1029" s="15">
        <v>820345</v>
      </c>
      <c r="C1029" t="s">
        <v>4037</v>
      </c>
      <c r="D1029" t="s">
        <v>774</v>
      </c>
      <c r="E1029" t="s">
        <v>775</v>
      </c>
      <c r="F1029" s="15">
        <v>-103.1</v>
      </c>
      <c r="G1029" t="s">
        <v>50</v>
      </c>
      <c r="H1029" t="s">
        <v>61</v>
      </c>
      <c r="I1029" t="s">
        <v>52</v>
      </c>
      <c r="J1029">
        <f>VLOOKUP(B1029,自助退!B:F,5,FALSE)</f>
        <v>103.1</v>
      </c>
      <c r="K1029" s="40" t="str">
        <f t="shared" si="16"/>
        <v/>
      </c>
    </row>
    <row r="1030" spans="1:11" ht="14.25">
      <c r="A1030" t="s">
        <v>5270</v>
      </c>
      <c r="B1030" s="15">
        <v>820468</v>
      </c>
      <c r="C1030" t="s">
        <v>4039</v>
      </c>
      <c r="D1030" t="s">
        <v>776</v>
      </c>
      <c r="E1030" t="s">
        <v>777</v>
      </c>
      <c r="F1030" s="15">
        <v>-1408.9</v>
      </c>
      <c r="G1030" t="s">
        <v>50</v>
      </c>
      <c r="H1030" t="s">
        <v>239</v>
      </c>
      <c r="I1030" t="s">
        <v>52</v>
      </c>
      <c r="J1030">
        <f>VLOOKUP(B1030,自助退!B:F,5,FALSE)</f>
        <v>1408.9</v>
      </c>
      <c r="K1030" s="40" t="str">
        <f t="shared" si="16"/>
        <v/>
      </c>
    </row>
    <row r="1031" spans="1:11" ht="14.25">
      <c r="A1031" t="s">
        <v>5271</v>
      </c>
      <c r="B1031" s="15">
        <v>820555</v>
      </c>
      <c r="C1031" t="s">
        <v>4041</v>
      </c>
      <c r="D1031" t="s">
        <v>4042</v>
      </c>
      <c r="E1031" t="s">
        <v>461</v>
      </c>
      <c r="F1031" s="15">
        <v>-213.51</v>
      </c>
      <c r="G1031" t="s">
        <v>50</v>
      </c>
      <c r="H1031" t="s">
        <v>80</v>
      </c>
      <c r="I1031" t="s">
        <v>52</v>
      </c>
      <c r="J1031">
        <f>VLOOKUP(B1031,自助退!B:F,5,FALSE)</f>
        <v>213.51</v>
      </c>
      <c r="K1031" s="40" t="str">
        <f t="shared" si="16"/>
        <v/>
      </c>
    </row>
    <row r="1032" spans="1:11" ht="14.25">
      <c r="A1032" t="s">
        <v>5272</v>
      </c>
      <c r="B1032" s="15">
        <v>820686</v>
      </c>
      <c r="C1032" t="s">
        <v>4044</v>
      </c>
      <c r="D1032" t="s">
        <v>4045</v>
      </c>
      <c r="E1032" t="s">
        <v>778</v>
      </c>
      <c r="F1032" s="15">
        <v>-830.3</v>
      </c>
      <c r="G1032" t="s">
        <v>50</v>
      </c>
      <c r="H1032" t="s">
        <v>77</v>
      </c>
      <c r="I1032" t="s">
        <v>52</v>
      </c>
      <c r="J1032">
        <f>VLOOKUP(B1032,自助退!B:F,5,FALSE)</f>
        <v>830.3</v>
      </c>
      <c r="K1032" s="40" t="str">
        <f t="shared" si="16"/>
        <v/>
      </c>
    </row>
    <row r="1033" spans="1:11" ht="14.25">
      <c r="A1033" t="s">
        <v>5273</v>
      </c>
      <c r="B1033" s="15">
        <v>820706</v>
      </c>
      <c r="C1033" t="s">
        <v>4047</v>
      </c>
      <c r="D1033" t="s">
        <v>4048</v>
      </c>
      <c r="E1033" t="s">
        <v>779</v>
      </c>
      <c r="F1033" s="15">
        <v>-398.87</v>
      </c>
      <c r="G1033" t="s">
        <v>50</v>
      </c>
      <c r="H1033" t="s">
        <v>63</v>
      </c>
      <c r="I1033" t="s">
        <v>52</v>
      </c>
      <c r="J1033">
        <f>VLOOKUP(B1033,自助退!B:F,5,FALSE)</f>
        <v>398.87</v>
      </c>
      <c r="K1033" s="40" t="str">
        <f t="shared" si="16"/>
        <v/>
      </c>
    </row>
    <row r="1034" spans="1:11" ht="14.25">
      <c r="A1034" t="s">
        <v>5274</v>
      </c>
      <c r="B1034" s="15">
        <v>820750</v>
      </c>
      <c r="C1034" t="s">
        <v>4050</v>
      </c>
      <c r="D1034" t="s">
        <v>780</v>
      </c>
      <c r="E1034" t="s">
        <v>460</v>
      </c>
      <c r="F1034" s="15">
        <v>-400</v>
      </c>
      <c r="G1034" t="s">
        <v>50</v>
      </c>
      <c r="H1034" t="s">
        <v>72</v>
      </c>
      <c r="I1034" t="s">
        <v>52</v>
      </c>
      <c r="J1034">
        <f>VLOOKUP(B1034,自助退!B:F,5,FALSE)</f>
        <v>400</v>
      </c>
      <c r="K1034" s="40" t="str">
        <f t="shared" si="16"/>
        <v/>
      </c>
    </row>
    <row r="1035" spans="1:11" ht="14.25">
      <c r="A1035" t="s">
        <v>5275</v>
      </c>
      <c r="B1035" s="15">
        <v>820829</v>
      </c>
      <c r="C1035" t="s">
        <v>4052</v>
      </c>
      <c r="D1035" t="s">
        <v>4053</v>
      </c>
      <c r="E1035" t="s">
        <v>781</v>
      </c>
      <c r="F1035" s="15">
        <v>-25.56</v>
      </c>
      <c r="G1035" t="s">
        <v>50</v>
      </c>
      <c r="H1035" t="s">
        <v>63</v>
      </c>
      <c r="I1035" t="s">
        <v>52</v>
      </c>
      <c r="J1035">
        <f>VLOOKUP(B1035,自助退!B:F,5,FALSE)</f>
        <v>25.56</v>
      </c>
      <c r="K1035" s="40" t="str">
        <f t="shared" si="16"/>
        <v/>
      </c>
    </row>
    <row r="1036" spans="1:11" ht="14.25">
      <c r="A1036" t="s">
        <v>5276</v>
      </c>
      <c r="B1036" s="15">
        <v>820980</v>
      </c>
      <c r="C1036" t="s">
        <v>4054</v>
      </c>
      <c r="D1036" t="s">
        <v>4055</v>
      </c>
      <c r="E1036" t="s">
        <v>782</v>
      </c>
      <c r="F1036" s="15">
        <v>-400</v>
      </c>
      <c r="G1036" t="s">
        <v>50</v>
      </c>
      <c r="H1036" t="s">
        <v>63</v>
      </c>
      <c r="I1036" t="s">
        <v>52</v>
      </c>
      <c r="J1036">
        <f>VLOOKUP(B1036,自助退!B:F,5,FALSE)</f>
        <v>400</v>
      </c>
      <c r="K1036" s="40" t="str">
        <f t="shared" si="16"/>
        <v/>
      </c>
    </row>
    <row r="1037" spans="1:11" ht="14.25">
      <c r="A1037" t="s">
        <v>5277</v>
      </c>
      <c r="B1037" s="15">
        <v>820991</v>
      </c>
      <c r="C1037" t="s">
        <v>4057</v>
      </c>
      <c r="D1037" t="s">
        <v>4058</v>
      </c>
      <c r="E1037" t="s">
        <v>783</v>
      </c>
      <c r="F1037" s="15">
        <v>-300</v>
      </c>
      <c r="G1037" t="s">
        <v>50</v>
      </c>
      <c r="H1037" t="s">
        <v>56</v>
      </c>
      <c r="I1037" t="s">
        <v>52</v>
      </c>
      <c r="J1037">
        <f>VLOOKUP(B1037,自助退!B:F,5,FALSE)</f>
        <v>300</v>
      </c>
      <c r="K1037" s="40" t="str">
        <f t="shared" si="16"/>
        <v/>
      </c>
    </row>
    <row r="1038" spans="1:11" ht="14.25">
      <c r="A1038" t="s">
        <v>5278</v>
      </c>
      <c r="B1038" s="15">
        <v>821177</v>
      </c>
      <c r="C1038" t="s">
        <v>4060</v>
      </c>
      <c r="D1038" t="s">
        <v>4061</v>
      </c>
      <c r="E1038" t="s">
        <v>784</v>
      </c>
      <c r="F1038" s="15">
        <v>-1750</v>
      </c>
      <c r="G1038" t="s">
        <v>50</v>
      </c>
      <c r="H1038" t="s">
        <v>67</v>
      </c>
      <c r="I1038" t="s">
        <v>52</v>
      </c>
      <c r="J1038">
        <f>VLOOKUP(B1038,自助退!B:F,5,FALSE)</f>
        <v>1750</v>
      </c>
      <c r="K1038" s="40" t="str">
        <f t="shared" si="16"/>
        <v/>
      </c>
    </row>
    <row r="1039" spans="1:11" ht="14.25">
      <c r="A1039" t="s">
        <v>5279</v>
      </c>
      <c r="B1039" s="15">
        <v>821193</v>
      </c>
      <c r="C1039" t="s">
        <v>4063</v>
      </c>
      <c r="D1039" t="s">
        <v>4064</v>
      </c>
      <c r="E1039" t="s">
        <v>785</v>
      </c>
      <c r="F1039" s="15">
        <v>-200</v>
      </c>
      <c r="G1039" t="s">
        <v>50</v>
      </c>
      <c r="H1039" t="s">
        <v>72</v>
      </c>
      <c r="I1039" t="s">
        <v>52</v>
      </c>
      <c r="J1039">
        <f>VLOOKUP(B1039,自助退!B:F,5,FALSE)</f>
        <v>200</v>
      </c>
      <c r="K1039" s="40" t="str">
        <f t="shared" si="16"/>
        <v/>
      </c>
    </row>
    <row r="1040" spans="1:11" ht="14.25">
      <c r="A1040" t="s">
        <v>5280</v>
      </c>
      <c r="B1040" s="15">
        <v>821253</v>
      </c>
      <c r="C1040" t="s">
        <v>4066</v>
      </c>
      <c r="D1040" t="s">
        <v>4067</v>
      </c>
      <c r="E1040" t="s">
        <v>786</v>
      </c>
      <c r="F1040" s="15">
        <v>-78.92</v>
      </c>
      <c r="G1040" t="s">
        <v>50</v>
      </c>
      <c r="H1040" t="s">
        <v>72</v>
      </c>
      <c r="I1040" t="s">
        <v>52</v>
      </c>
      <c r="J1040">
        <f>VLOOKUP(B1040,自助退!B:F,5,FALSE)</f>
        <v>78.92</v>
      </c>
      <c r="K1040" s="40" t="str">
        <f t="shared" si="16"/>
        <v/>
      </c>
    </row>
    <row r="1041" spans="1:11" ht="14.25">
      <c r="A1041" t="s">
        <v>5281</v>
      </c>
      <c r="B1041" s="15">
        <v>821279</v>
      </c>
      <c r="C1041" t="s">
        <v>4072</v>
      </c>
      <c r="D1041" t="s">
        <v>787</v>
      </c>
      <c r="E1041" t="s">
        <v>788</v>
      </c>
      <c r="F1041" s="15">
        <v>-76.14</v>
      </c>
      <c r="G1041" t="s">
        <v>50</v>
      </c>
      <c r="H1041" t="s">
        <v>72</v>
      </c>
      <c r="I1041" t="s">
        <v>52</v>
      </c>
      <c r="J1041">
        <f>VLOOKUP(B1041,自助退!B:F,5,FALSE)</f>
        <v>76.14</v>
      </c>
      <c r="K1041" s="40" t="str">
        <f t="shared" si="16"/>
        <v/>
      </c>
    </row>
    <row r="1042" spans="1:11" ht="14.25">
      <c r="A1042" t="s">
        <v>5282</v>
      </c>
      <c r="B1042" s="15">
        <v>821281</v>
      </c>
      <c r="C1042" t="s">
        <v>4069</v>
      </c>
      <c r="D1042" t="s">
        <v>4070</v>
      </c>
      <c r="E1042" t="s">
        <v>789</v>
      </c>
      <c r="F1042" s="15">
        <v>-3231.93</v>
      </c>
      <c r="G1042" t="s">
        <v>50</v>
      </c>
      <c r="H1042" t="s">
        <v>53</v>
      </c>
      <c r="I1042" t="s">
        <v>52</v>
      </c>
      <c r="J1042">
        <f>VLOOKUP(B1042,自助退!B:F,5,FALSE)</f>
        <v>3231.93</v>
      </c>
      <c r="K1042" s="40" t="str">
        <f t="shared" si="16"/>
        <v/>
      </c>
    </row>
    <row r="1043" spans="1:11" ht="14.25">
      <c r="A1043" t="s">
        <v>5283</v>
      </c>
      <c r="B1043" s="15">
        <v>821299</v>
      </c>
      <c r="C1043" t="s">
        <v>4073</v>
      </c>
      <c r="D1043" t="s">
        <v>4074</v>
      </c>
      <c r="E1043" t="s">
        <v>790</v>
      </c>
      <c r="F1043" s="15">
        <v>-145</v>
      </c>
      <c r="G1043" t="s">
        <v>50</v>
      </c>
      <c r="H1043" t="s">
        <v>80</v>
      </c>
      <c r="I1043" t="s">
        <v>52</v>
      </c>
      <c r="J1043">
        <f>VLOOKUP(B1043,自助退!B:F,5,FALSE)</f>
        <v>145</v>
      </c>
      <c r="K1043" s="40" t="str">
        <f t="shared" si="16"/>
        <v/>
      </c>
    </row>
    <row r="1044" spans="1:11" ht="14.25">
      <c r="A1044" t="s">
        <v>5284</v>
      </c>
      <c r="B1044" s="15">
        <v>821621</v>
      </c>
      <c r="C1044" t="s">
        <v>4076</v>
      </c>
      <c r="D1044" t="s">
        <v>4077</v>
      </c>
      <c r="E1044" t="s">
        <v>791</v>
      </c>
      <c r="F1044" s="15">
        <v>-1400</v>
      </c>
      <c r="G1044" t="s">
        <v>50</v>
      </c>
      <c r="H1044" t="s">
        <v>79</v>
      </c>
      <c r="I1044" t="s">
        <v>52</v>
      </c>
      <c r="J1044">
        <f>VLOOKUP(B1044,自助退!B:F,5,FALSE)</f>
        <v>1400</v>
      </c>
      <c r="K1044" s="40" t="str">
        <f t="shared" si="16"/>
        <v/>
      </c>
    </row>
    <row r="1045" spans="1:11" ht="14.25">
      <c r="A1045" t="s">
        <v>5285</v>
      </c>
      <c r="B1045" s="15">
        <v>821760</v>
      </c>
      <c r="C1045" t="s">
        <v>4079</v>
      </c>
      <c r="D1045" t="s">
        <v>4080</v>
      </c>
      <c r="E1045" t="s">
        <v>792</v>
      </c>
      <c r="F1045" s="15">
        <v>-20</v>
      </c>
      <c r="G1045" t="s">
        <v>50</v>
      </c>
      <c r="H1045" t="s">
        <v>68</v>
      </c>
      <c r="I1045" t="s">
        <v>52</v>
      </c>
      <c r="J1045">
        <f>VLOOKUP(B1045,自助退!B:F,5,FALSE)</f>
        <v>20</v>
      </c>
      <c r="K1045" s="40" t="str">
        <f t="shared" si="16"/>
        <v/>
      </c>
    </row>
    <row r="1046" spans="1:11" ht="14.25">
      <c r="A1046" t="s">
        <v>5286</v>
      </c>
      <c r="B1046" s="15">
        <v>821965</v>
      </c>
      <c r="C1046" t="s">
        <v>4082</v>
      </c>
      <c r="D1046" t="s">
        <v>793</v>
      </c>
      <c r="E1046" t="s">
        <v>794</v>
      </c>
      <c r="F1046" s="15">
        <v>-200</v>
      </c>
      <c r="G1046" t="s">
        <v>50</v>
      </c>
      <c r="H1046" t="s">
        <v>64</v>
      </c>
      <c r="I1046" t="s">
        <v>52</v>
      </c>
      <c r="J1046">
        <f>VLOOKUP(B1046,自助退!B:F,5,FALSE)</f>
        <v>200</v>
      </c>
      <c r="K1046" s="40" t="str">
        <f t="shared" si="16"/>
        <v/>
      </c>
    </row>
    <row r="1047" spans="1:11" ht="14.25">
      <c r="A1047" t="s">
        <v>5287</v>
      </c>
      <c r="B1047" s="15">
        <v>821977</v>
      </c>
      <c r="C1047" t="s">
        <v>4084</v>
      </c>
      <c r="D1047" t="s">
        <v>4085</v>
      </c>
      <c r="E1047" t="s">
        <v>795</v>
      </c>
      <c r="F1047" s="15">
        <v>-377</v>
      </c>
      <c r="G1047" t="s">
        <v>50</v>
      </c>
      <c r="H1047" t="s">
        <v>77</v>
      </c>
      <c r="I1047" t="s">
        <v>52</v>
      </c>
      <c r="J1047">
        <f>VLOOKUP(B1047,自助退!B:F,5,FALSE)</f>
        <v>377</v>
      </c>
      <c r="K1047" s="40" t="str">
        <f t="shared" si="16"/>
        <v/>
      </c>
    </row>
    <row r="1048" spans="1:11" ht="14.25">
      <c r="A1048" t="s">
        <v>5288</v>
      </c>
      <c r="B1048" s="15">
        <v>822092</v>
      </c>
      <c r="C1048" t="s">
        <v>4087</v>
      </c>
      <c r="D1048" t="s">
        <v>4088</v>
      </c>
      <c r="E1048" t="s">
        <v>796</v>
      </c>
      <c r="F1048" s="15">
        <v>-500</v>
      </c>
      <c r="G1048" t="s">
        <v>50</v>
      </c>
      <c r="H1048" t="s">
        <v>76</v>
      </c>
      <c r="I1048" t="s">
        <v>52</v>
      </c>
      <c r="J1048">
        <f>VLOOKUP(B1048,自助退!B:F,5,FALSE)</f>
        <v>500</v>
      </c>
      <c r="K1048" s="40" t="str">
        <f t="shared" si="16"/>
        <v/>
      </c>
    </row>
    <row r="1049" spans="1:11" ht="14.25">
      <c r="A1049" t="s">
        <v>5289</v>
      </c>
      <c r="B1049" s="15">
        <v>822145</v>
      </c>
      <c r="C1049" t="s">
        <v>4090</v>
      </c>
      <c r="D1049" t="s">
        <v>4091</v>
      </c>
      <c r="E1049" t="s">
        <v>675</v>
      </c>
      <c r="F1049" s="15">
        <v>-41.53</v>
      </c>
      <c r="G1049" t="s">
        <v>50</v>
      </c>
      <c r="H1049" t="s">
        <v>54</v>
      </c>
      <c r="I1049" t="s">
        <v>52</v>
      </c>
      <c r="J1049">
        <f>VLOOKUP(B1049,自助退!B:F,5,FALSE)</f>
        <v>41.53</v>
      </c>
      <c r="K1049" s="40" t="str">
        <f t="shared" si="16"/>
        <v/>
      </c>
    </row>
    <row r="1050" spans="1:11" ht="14.25">
      <c r="A1050" t="s">
        <v>5290</v>
      </c>
      <c r="B1050" s="15">
        <v>822161</v>
      </c>
      <c r="C1050" t="s">
        <v>4093</v>
      </c>
      <c r="D1050" t="s">
        <v>4094</v>
      </c>
      <c r="E1050" t="s">
        <v>797</v>
      </c>
      <c r="F1050" s="15">
        <v>-200</v>
      </c>
      <c r="G1050" t="s">
        <v>50</v>
      </c>
      <c r="H1050" t="s">
        <v>72</v>
      </c>
      <c r="I1050" t="s">
        <v>52</v>
      </c>
      <c r="J1050">
        <f>VLOOKUP(B1050,自助退!B:F,5,FALSE)</f>
        <v>200</v>
      </c>
      <c r="K1050" s="40" t="str">
        <f t="shared" si="16"/>
        <v/>
      </c>
    </row>
    <row r="1051" spans="1:11" ht="14.25">
      <c r="A1051" t="s">
        <v>5291</v>
      </c>
      <c r="B1051" s="15">
        <v>822385</v>
      </c>
      <c r="C1051" t="s">
        <v>4096</v>
      </c>
      <c r="D1051" t="s">
        <v>4097</v>
      </c>
      <c r="E1051" t="s">
        <v>798</v>
      </c>
      <c r="F1051" s="15">
        <v>-362.5</v>
      </c>
      <c r="G1051" t="s">
        <v>50</v>
      </c>
      <c r="H1051" t="s">
        <v>74</v>
      </c>
      <c r="I1051" t="s">
        <v>52</v>
      </c>
      <c r="J1051">
        <f>VLOOKUP(B1051,自助退!B:F,5,FALSE)</f>
        <v>362.5</v>
      </c>
      <c r="K1051" s="40" t="str">
        <f t="shared" si="16"/>
        <v/>
      </c>
    </row>
    <row r="1052" spans="1:11" ht="14.25">
      <c r="A1052" t="s">
        <v>5292</v>
      </c>
      <c r="B1052" s="15">
        <v>822491</v>
      </c>
      <c r="C1052" t="s">
        <v>4099</v>
      </c>
      <c r="D1052" t="s">
        <v>4100</v>
      </c>
      <c r="E1052" t="s">
        <v>799</v>
      </c>
      <c r="F1052" s="15">
        <v>-268</v>
      </c>
      <c r="G1052" t="s">
        <v>50</v>
      </c>
      <c r="H1052" t="s">
        <v>57</v>
      </c>
      <c r="I1052" t="s">
        <v>52</v>
      </c>
      <c r="J1052">
        <f>VLOOKUP(B1052,自助退!B:F,5,FALSE)</f>
        <v>268</v>
      </c>
      <c r="K1052" s="40" t="str">
        <f t="shared" si="16"/>
        <v/>
      </c>
    </row>
    <row r="1053" spans="1:11" ht="14.25">
      <c r="A1053" t="s">
        <v>5293</v>
      </c>
      <c r="B1053" s="15">
        <v>822554</v>
      </c>
      <c r="C1053" t="s">
        <v>4102</v>
      </c>
      <c r="D1053" t="s">
        <v>800</v>
      </c>
      <c r="E1053" t="s">
        <v>357</v>
      </c>
      <c r="F1053" s="15">
        <v>-5000</v>
      </c>
      <c r="G1053" t="s">
        <v>50</v>
      </c>
      <c r="H1053" t="s">
        <v>73</v>
      </c>
      <c r="I1053" t="s">
        <v>52</v>
      </c>
      <c r="J1053">
        <f>VLOOKUP(B1053,自助退!B:F,5,FALSE)</f>
        <v>5000</v>
      </c>
      <c r="K1053" s="40" t="str">
        <f t="shared" si="16"/>
        <v/>
      </c>
    </row>
    <row r="1054" spans="1:11" ht="14.25">
      <c r="A1054" t="s">
        <v>5294</v>
      </c>
      <c r="B1054" s="15">
        <v>823026</v>
      </c>
      <c r="C1054" t="s">
        <v>4106</v>
      </c>
      <c r="D1054" t="s">
        <v>4107</v>
      </c>
      <c r="E1054" t="s">
        <v>259</v>
      </c>
      <c r="F1054" s="15">
        <v>-130</v>
      </c>
      <c r="G1054" t="s">
        <v>50</v>
      </c>
      <c r="H1054" t="s">
        <v>72</v>
      </c>
      <c r="I1054" t="s">
        <v>52</v>
      </c>
      <c r="J1054">
        <f>VLOOKUP(B1054,自助退!B:F,5,FALSE)</f>
        <v>130</v>
      </c>
      <c r="K1054" s="40" t="str">
        <f t="shared" si="16"/>
        <v/>
      </c>
    </row>
    <row r="1055" spans="1:11" ht="14.25">
      <c r="A1055" t="s">
        <v>5295</v>
      </c>
      <c r="B1055" s="15">
        <v>823231</v>
      </c>
      <c r="C1055" t="s">
        <v>4109</v>
      </c>
      <c r="D1055" t="s">
        <v>4110</v>
      </c>
      <c r="E1055" t="s">
        <v>801</v>
      </c>
      <c r="F1055" s="15">
        <v>-996.61</v>
      </c>
      <c r="G1055" t="s">
        <v>50</v>
      </c>
      <c r="H1055" t="s">
        <v>54</v>
      </c>
      <c r="I1055" t="s">
        <v>52</v>
      </c>
      <c r="J1055">
        <f>VLOOKUP(B1055,自助退!B:F,5,FALSE)</f>
        <v>996.61</v>
      </c>
      <c r="K1055" s="40" t="str">
        <f t="shared" si="16"/>
        <v/>
      </c>
    </row>
    <row r="1056" spans="1:11" ht="14.25">
      <c r="A1056" t="s">
        <v>5296</v>
      </c>
      <c r="B1056" s="15">
        <v>823292</v>
      </c>
      <c r="C1056" t="s">
        <v>4112</v>
      </c>
      <c r="D1056" t="s">
        <v>4113</v>
      </c>
      <c r="E1056" t="s">
        <v>802</v>
      </c>
      <c r="F1056" s="15">
        <v>-313.67</v>
      </c>
      <c r="G1056" t="s">
        <v>50</v>
      </c>
      <c r="H1056" t="s">
        <v>76</v>
      </c>
      <c r="I1056" t="s">
        <v>52</v>
      </c>
      <c r="J1056">
        <f>VLOOKUP(B1056,自助退!B:F,5,FALSE)</f>
        <v>313.67</v>
      </c>
      <c r="K1056" s="40" t="str">
        <f t="shared" si="16"/>
        <v/>
      </c>
    </row>
    <row r="1057" spans="1:11" ht="14.25">
      <c r="A1057" t="s">
        <v>5297</v>
      </c>
      <c r="B1057" s="15">
        <v>823561</v>
      </c>
      <c r="C1057" t="s">
        <v>4115</v>
      </c>
      <c r="D1057" t="s">
        <v>4116</v>
      </c>
      <c r="E1057" t="s">
        <v>803</v>
      </c>
      <c r="F1057" s="15">
        <v>-363</v>
      </c>
      <c r="G1057" t="s">
        <v>50</v>
      </c>
      <c r="H1057" t="s">
        <v>60</v>
      </c>
      <c r="I1057" t="s">
        <v>52</v>
      </c>
      <c r="J1057">
        <f>VLOOKUP(B1057,自助退!B:F,5,FALSE)</f>
        <v>363</v>
      </c>
      <c r="K1057" s="40" t="str">
        <f t="shared" si="16"/>
        <v/>
      </c>
    </row>
    <row r="1058" spans="1:11" ht="14.25">
      <c r="A1058" t="s">
        <v>5298</v>
      </c>
      <c r="B1058" s="15">
        <v>823630</v>
      </c>
      <c r="C1058" t="s">
        <v>4118</v>
      </c>
      <c r="D1058" t="s">
        <v>4119</v>
      </c>
      <c r="E1058" t="s">
        <v>804</v>
      </c>
      <c r="F1058" s="15">
        <v>-2000</v>
      </c>
      <c r="G1058" t="s">
        <v>50</v>
      </c>
      <c r="H1058" t="s">
        <v>57</v>
      </c>
      <c r="I1058" t="s">
        <v>52</v>
      </c>
      <c r="J1058">
        <f>VLOOKUP(B1058,自助退!B:F,5,FALSE)</f>
        <v>2000</v>
      </c>
      <c r="K1058" s="40" t="str">
        <f t="shared" si="16"/>
        <v/>
      </c>
    </row>
    <row r="1059" spans="1:11" ht="14.25">
      <c r="A1059" t="s">
        <v>5299</v>
      </c>
      <c r="B1059" s="15">
        <v>823631</v>
      </c>
      <c r="C1059" t="s">
        <v>4121</v>
      </c>
      <c r="D1059" t="s">
        <v>4119</v>
      </c>
      <c r="E1059" t="s">
        <v>804</v>
      </c>
      <c r="F1059" s="15">
        <v>-304.70999999999998</v>
      </c>
      <c r="G1059" t="s">
        <v>50</v>
      </c>
      <c r="H1059" t="s">
        <v>57</v>
      </c>
      <c r="I1059" t="s">
        <v>52</v>
      </c>
      <c r="J1059">
        <f>VLOOKUP(B1059,自助退!B:F,5,FALSE)</f>
        <v>304.70999999999998</v>
      </c>
      <c r="K1059" s="40" t="str">
        <f t="shared" si="16"/>
        <v/>
      </c>
    </row>
    <row r="1060" spans="1:11" ht="14.25">
      <c r="A1060" t="s">
        <v>5300</v>
      </c>
      <c r="B1060" s="15">
        <v>823633</v>
      </c>
      <c r="C1060" t="s">
        <v>4123</v>
      </c>
      <c r="D1060" t="s">
        <v>4119</v>
      </c>
      <c r="E1060" t="s">
        <v>804</v>
      </c>
      <c r="F1060" s="15">
        <v>-70</v>
      </c>
      <c r="G1060" t="s">
        <v>50</v>
      </c>
      <c r="H1060" t="s">
        <v>57</v>
      </c>
      <c r="I1060" t="s">
        <v>52</v>
      </c>
      <c r="J1060">
        <f>VLOOKUP(B1060,自助退!B:F,5,FALSE)</f>
        <v>70</v>
      </c>
      <c r="K1060" s="40" t="str">
        <f t="shared" si="16"/>
        <v/>
      </c>
    </row>
    <row r="1061" spans="1:11" ht="14.25">
      <c r="A1061" t="s">
        <v>5301</v>
      </c>
      <c r="B1061" s="15">
        <v>824861</v>
      </c>
      <c r="C1061" t="s">
        <v>4124</v>
      </c>
      <c r="D1061" t="s">
        <v>4125</v>
      </c>
      <c r="E1061" t="s">
        <v>805</v>
      </c>
      <c r="F1061" s="15">
        <v>-626.91999999999996</v>
      </c>
      <c r="G1061" t="s">
        <v>50</v>
      </c>
      <c r="H1061" t="s">
        <v>64</v>
      </c>
      <c r="I1061" t="s">
        <v>52</v>
      </c>
      <c r="J1061">
        <f>VLOOKUP(B1061,自助退!B:F,5,FALSE)</f>
        <v>626.91999999999996</v>
      </c>
      <c r="K1061" s="40" t="str">
        <f t="shared" si="16"/>
        <v/>
      </c>
    </row>
    <row r="1062" spans="1:11" ht="14.25">
      <c r="A1062" t="s">
        <v>5302</v>
      </c>
      <c r="B1062" s="15">
        <v>824918</v>
      </c>
      <c r="C1062" t="s">
        <v>4127</v>
      </c>
      <c r="D1062" t="s">
        <v>4128</v>
      </c>
      <c r="E1062" t="s">
        <v>806</v>
      </c>
      <c r="F1062" s="15">
        <v>-1115.25</v>
      </c>
      <c r="G1062" t="s">
        <v>50</v>
      </c>
      <c r="H1062" t="s">
        <v>82</v>
      </c>
      <c r="I1062" t="s">
        <v>52</v>
      </c>
      <c r="J1062">
        <f>VLOOKUP(B1062,自助退!B:F,5,FALSE)</f>
        <v>1115.25</v>
      </c>
      <c r="K1062" s="40" t="str">
        <f t="shared" si="16"/>
        <v/>
      </c>
    </row>
    <row r="1063" spans="1:11" ht="14.25">
      <c r="A1063" t="s">
        <v>5303</v>
      </c>
      <c r="B1063" s="15">
        <v>826355</v>
      </c>
      <c r="C1063" t="s">
        <v>4130</v>
      </c>
      <c r="D1063" t="s">
        <v>4131</v>
      </c>
      <c r="E1063" t="s">
        <v>807</v>
      </c>
      <c r="F1063" s="15">
        <v>-100</v>
      </c>
      <c r="G1063" t="s">
        <v>50</v>
      </c>
      <c r="H1063" t="s">
        <v>79</v>
      </c>
      <c r="I1063" t="s">
        <v>52</v>
      </c>
      <c r="J1063">
        <f>VLOOKUP(B1063,自助退!B:F,5,FALSE)</f>
        <v>100</v>
      </c>
      <c r="K1063" s="40" t="str">
        <f t="shared" si="16"/>
        <v/>
      </c>
    </row>
    <row r="1064" spans="1:11" ht="14.25">
      <c r="A1064" t="s">
        <v>5304</v>
      </c>
      <c r="B1064" s="15">
        <v>827792</v>
      </c>
      <c r="C1064" t="s">
        <v>4133</v>
      </c>
      <c r="D1064" t="s">
        <v>4134</v>
      </c>
      <c r="E1064" t="s">
        <v>808</v>
      </c>
      <c r="F1064" s="15">
        <v>-444</v>
      </c>
      <c r="G1064" t="s">
        <v>50</v>
      </c>
      <c r="H1064" t="s">
        <v>53</v>
      </c>
      <c r="I1064" t="s">
        <v>52</v>
      </c>
      <c r="J1064">
        <f>VLOOKUP(B1064,自助退!B:F,5,FALSE)</f>
        <v>444</v>
      </c>
      <c r="K1064" s="40" t="str">
        <f t="shared" si="16"/>
        <v/>
      </c>
    </row>
    <row r="1065" spans="1:11" ht="14.25">
      <c r="A1065" t="s">
        <v>5305</v>
      </c>
      <c r="B1065" s="15">
        <v>827816</v>
      </c>
      <c r="C1065" t="s">
        <v>4136</v>
      </c>
      <c r="D1065" t="s">
        <v>4137</v>
      </c>
      <c r="E1065" t="s">
        <v>809</v>
      </c>
      <c r="F1065" s="15">
        <v>-2391.4</v>
      </c>
      <c r="G1065" t="s">
        <v>50</v>
      </c>
      <c r="H1065" t="s">
        <v>74</v>
      </c>
      <c r="I1065" t="s">
        <v>52</v>
      </c>
      <c r="J1065">
        <f>VLOOKUP(B1065,自助退!B:F,5,FALSE)</f>
        <v>2391.4</v>
      </c>
      <c r="K1065" s="40" t="str">
        <f t="shared" si="16"/>
        <v/>
      </c>
    </row>
    <row r="1066" spans="1:11" ht="14.25">
      <c r="A1066" t="s">
        <v>5306</v>
      </c>
      <c r="B1066" s="15">
        <v>828310</v>
      </c>
      <c r="C1066" t="s">
        <v>4139</v>
      </c>
      <c r="D1066" t="s">
        <v>4140</v>
      </c>
      <c r="E1066" t="s">
        <v>810</v>
      </c>
      <c r="F1066" s="15">
        <v>-94.5</v>
      </c>
      <c r="G1066" t="s">
        <v>50</v>
      </c>
      <c r="H1066" t="s">
        <v>72</v>
      </c>
      <c r="I1066" t="s">
        <v>52</v>
      </c>
      <c r="J1066">
        <f>VLOOKUP(B1066,自助退!B:F,5,FALSE)</f>
        <v>94.5</v>
      </c>
      <c r="K1066" s="40" t="str">
        <f t="shared" si="16"/>
        <v/>
      </c>
    </row>
    <row r="1067" spans="1:11" ht="14.25">
      <c r="A1067" t="s">
        <v>5307</v>
      </c>
      <c r="B1067" s="15">
        <v>828814</v>
      </c>
      <c r="C1067" t="s">
        <v>4142</v>
      </c>
      <c r="D1067" t="s">
        <v>4143</v>
      </c>
      <c r="E1067" t="s">
        <v>811</v>
      </c>
      <c r="F1067" s="15">
        <v>-39</v>
      </c>
      <c r="G1067" t="s">
        <v>50</v>
      </c>
      <c r="H1067" t="s">
        <v>60</v>
      </c>
      <c r="I1067" t="s">
        <v>52</v>
      </c>
      <c r="J1067">
        <f>VLOOKUP(B1067,自助退!B:F,5,FALSE)</f>
        <v>39</v>
      </c>
      <c r="K1067" s="40" t="str">
        <f t="shared" si="16"/>
        <v/>
      </c>
    </row>
    <row r="1068" spans="1:11" ht="14.25">
      <c r="A1068" t="s">
        <v>5308</v>
      </c>
      <c r="B1068" s="15">
        <v>829513</v>
      </c>
      <c r="C1068" t="s">
        <v>4145</v>
      </c>
      <c r="D1068" t="s">
        <v>4146</v>
      </c>
      <c r="E1068" t="s">
        <v>387</v>
      </c>
      <c r="F1068" s="15">
        <v>-131.24</v>
      </c>
      <c r="G1068" t="s">
        <v>50</v>
      </c>
      <c r="H1068" t="s">
        <v>54</v>
      </c>
      <c r="I1068" t="s">
        <v>52</v>
      </c>
      <c r="J1068">
        <f>VLOOKUP(B1068,自助退!B:F,5,FALSE)</f>
        <v>131.24</v>
      </c>
      <c r="K1068" s="40" t="str">
        <f t="shared" si="16"/>
        <v/>
      </c>
    </row>
    <row r="1069" spans="1:11" ht="14.25">
      <c r="A1069" t="s">
        <v>5309</v>
      </c>
      <c r="B1069" s="15">
        <v>829665</v>
      </c>
      <c r="C1069" t="s">
        <v>4148</v>
      </c>
      <c r="D1069" t="s">
        <v>4149</v>
      </c>
      <c r="E1069" t="s">
        <v>812</v>
      </c>
      <c r="F1069" s="15">
        <v>-1121.6199999999999</v>
      </c>
      <c r="G1069" t="s">
        <v>50</v>
      </c>
      <c r="H1069" t="s">
        <v>84</v>
      </c>
      <c r="I1069" t="s">
        <v>52</v>
      </c>
      <c r="J1069">
        <f>VLOOKUP(B1069,自助退!B:F,5,FALSE)</f>
        <v>1121.6199999999999</v>
      </c>
      <c r="K1069" s="40" t="str">
        <f t="shared" si="16"/>
        <v/>
      </c>
    </row>
    <row r="1070" spans="1:11" ht="14.25">
      <c r="A1070" t="s">
        <v>5310</v>
      </c>
      <c r="B1070" s="15">
        <v>830320</v>
      </c>
      <c r="C1070" t="s">
        <v>4151</v>
      </c>
      <c r="D1070" t="s">
        <v>4152</v>
      </c>
      <c r="E1070" t="s">
        <v>813</v>
      </c>
      <c r="F1070" s="15">
        <v>-90.5</v>
      </c>
      <c r="G1070" t="s">
        <v>50</v>
      </c>
      <c r="H1070" t="s">
        <v>55</v>
      </c>
      <c r="I1070" t="s">
        <v>52</v>
      </c>
      <c r="J1070">
        <f>VLOOKUP(B1070,自助退!B:F,5,FALSE)</f>
        <v>90.5</v>
      </c>
      <c r="K1070" s="40" t="str">
        <f t="shared" si="16"/>
        <v/>
      </c>
    </row>
    <row r="1071" spans="1:11" ht="14.25">
      <c r="A1071" t="s">
        <v>5311</v>
      </c>
      <c r="B1071" s="15">
        <v>830948</v>
      </c>
      <c r="C1071" t="s">
        <v>4154</v>
      </c>
      <c r="D1071" t="s">
        <v>4155</v>
      </c>
      <c r="E1071" t="s">
        <v>814</v>
      </c>
      <c r="F1071" s="15">
        <v>-14.45</v>
      </c>
      <c r="G1071" t="s">
        <v>50</v>
      </c>
      <c r="H1071" t="s">
        <v>67</v>
      </c>
      <c r="I1071" t="s">
        <v>52</v>
      </c>
      <c r="J1071">
        <f>VLOOKUP(B1071,自助退!B:F,5,FALSE)</f>
        <v>14.45</v>
      </c>
      <c r="K1071" s="40" t="str">
        <f t="shared" si="16"/>
        <v/>
      </c>
    </row>
    <row r="1072" spans="1:11" ht="14.25">
      <c r="A1072" t="s">
        <v>5312</v>
      </c>
      <c r="B1072" s="15">
        <v>831041</v>
      </c>
      <c r="C1072" t="s">
        <v>4157</v>
      </c>
      <c r="D1072" t="s">
        <v>4158</v>
      </c>
      <c r="E1072" t="s">
        <v>815</v>
      </c>
      <c r="F1072" s="15">
        <v>-44.5</v>
      </c>
      <c r="G1072" t="s">
        <v>50</v>
      </c>
      <c r="H1072" t="s">
        <v>83</v>
      </c>
      <c r="I1072" t="s">
        <v>52</v>
      </c>
      <c r="J1072">
        <f>VLOOKUP(B1072,自助退!B:F,5,FALSE)</f>
        <v>44.5</v>
      </c>
      <c r="K1072" s="40" t="str">
        <f t="shared" si="16"/>
        <v/>
      </c>
    </row>
    <row r="1073" spans="1:11" ht="14.25">
      <c r="A1073" t="s">
        <v>5313</v>
      </c>
      <c r="B1073" s="15">
        <v>831050</v>
      </c>
      <c r="C1073" t="s">
        <v>4160</v>
      </c>
      <c r="D1073" t="s">
        <v>4161</v>
      </c>
      <c r="E1073" t="s">
        <v>816</v>
      </c>
      <c r="F1073" s="15">
        <v>-44.5</v>
      </c>
      <c r="G1073" t="s">
        <v>50</v>
      </c>
      <c r="H1073" t="s">
        <v>77</v>
      </c>
      <c r="I1073" t="s">
        <v>52</v>
      </c>
      <c r="J1073">
        <f>VLOOKUP(B1073,自助退!B:F,5,FALSE)</f>
        <v>44.5</v>
      </c>
      <c r="K1073" s="40" t="str">
        <f t="shared" si="16"/>
        <v/>
      </c>
    </row>
    <row r="1074" spans="1:11" ht="14.25">
      <c r="A1074" t="s">
        <v>5314</v>
      </c>
      <c r="B1074" s="15">
        <v>831179</v>
      </c>
      <c r="C1074" t="s">
        <v>4163</v>
      </c>
      <c r="D1074" t="s">
        <v>4164</v>
      </c>
      <c r="E1074" t="s">
        <v>817</v>
      </c>
      <c r="F1074" s="15">
        <v>-434.03</v>
      </c>
      <c r="G1074" t="s">
        <v>50</v>
      </c>
      <c r="H1074" t="s">
        <v>74</v>
      </c>
      <c r="I1074" t="s">
        <v>52</v>
      </c>
      <c r="J1074">
        <f>VLOOKUP(B1074,自助退!B:F,5,FALSE)</f>
        <v>434.03</v>
      </c>
      <c r="K1074" s="40" t="str">
        <f t="shared" si="16"/>
        <v/>
      </c>
    </row>
    <row r="1075" spans="1:11" ht="14.25">
      <c r="A1075" t="s">
        <v>5315</v>
      </c>
      <c r="B1075" s="15">
        <v>832070</v>
      </c>
      <c r="C1075" t="s">
        <v>4166</v>
      </c>
      <c r="D1075" t="s">
        <v>4167</v>
      </c>
      <c r="E1075" t="s">
        <v>818</v>
      </c>
      <c r="F1075" s="15">
        <v>-37.700000000000003</v>
      </c>
      <c r="G1075" t="s">
        <v>50</v>
      </c>
      <c r="H1075" t="s">
        <v>66</v>
      </c>
      <c r="I1075" t="s">
        <v>52</v>
      </c>
      <c r="J1075">
        <f>VLOOKUP(B1075,自助退!B:F,5,FALSE)</f>
        <v>37.700000000000003</v>
      </c>
      <c r="K1075" s="40" t="str">
        <f t="shared" si="16"/>
        <v/>
      </c>
    </row>
    <row r="1076" spans="1:11" ht="14.25">
      <c r="A1076" t="s">
        <v>5316</v>
      </c>
      <c r="B1076" s="15">
        <v>832145</v>
      </c>
      <c r="C1076" t="s">
        <v>4169</v>
      </c>
      <c r="D1076" t="s">
        <v>4167</v>
      </c>
      <c r="E1076" t="s">
        <v>818</v>
      </c>
      <c r="F1076" s="15">
        <v>-500</v>
      </c>
      <c r="G1076" t="s">
        <v>50</v>
      </c>
      <c r="H1076" t="s">
        <v>66</v>
      </c>
      <c r="I1076" t="s">
        <v>52</v>
      </c>
      <c r="J1076">
        <f>VLOOKUP(B1076,自助退!B:F,5,FALSE)</f>
        <v>500</v>
      </c>
      <c r="K1076" s="40" t="str">
        <f t="shared" si="16"/>
        <v/>
      </c>
    </row>
    <row r="1077" spans="1:11" ht="14.25">
      <c r="A1077" t="s">
        <v>5317</v>
      </c>
      <c r="B1077" s="15">
        <v>832916</v>
      </c>
      <c r="C1077" t="s">
        <v>4171</v>
      </c>
      <c r="D1077" t="s">
        <v>4172</v>
      </c>
      <c r="E1077" t="s">
        <v>819</v>
      </c>
      <c r="F1077" s="15">
        <v>-72.5</v>
      </c>
      <c r="G1077" t="s">
        <v>50</v>
      </c>
      <c r="H1077" t="s">
        <v>74</v>
      </c>
      <c r="I1077" t="s">
        <v>52</v>
      </c>
      <c r="J1077">
        <f>VLOOKUP(B1077,自助退!B:F,5,FALSE)</f>
        <v>72.5</v>
      </c>
      <c r="K1077" s="40" t="str">
        <f t="shared" si="16"/>
        <v/>
      </c>
    </row>
    <row r="1078" spans="1:11" ht="14.25">
      <c r="A1078" t="s">
        <v>5318</v>
      </c>
      <c r="B1078" s="15">
        <v>833086</v>
      </c>
      <c r="C1078" t="s">
        <v>4174</v>
      </c>
      <c r="D1078" t="s">
        <v>4175</v>
      </c>
      <c r="E1078" t="s">
        <v>820</v>
      </c>
      <c r="F1078" s="15">
        <v>-222.39</v>
      </c>
      <c r="G1078" t="s">
        <v>50</v>
      </c>
      <c r="H1078" t="s">
        <v>76</v>
      </c>
      <c r="I1078" t="s">
        <v>52</v>
      </c>
      <c r="J1078">
        <f>VLOOKUP(B1078,自助退!B:F,5,FALSE)</f>
        <v>222.39</v>
      </c>
      <c r="K1078" s="40" t="str">
        <f t="shared" si="16"/>
        <v/>
      </c>
    </row>
    <row r="1079" spans="1:11" ht="14.25">
      <c r="A1079" t="s">
        <v>5319</v>
      </c>
      <c r="B1079" s="15">
        <v>833441</v>
      </c>
      <c r="C1079" t="s">
        <v>4177</v>
      </c>
      <c r="D1079" t="s">
        <v>821</v>
      </c>
      <c r="E1079" t="s">
        <v>822</v>
      </c>
      <c r="F1079" s="15">
        <v>-2662.2</v>
      </c>
      <c r="G1079" t="s">
        <v>50</v>
      </c>
      <c r="H1079" t="s">
        <v>69</v>
      </c>
      <c r="I1079" t="s">
        <v>52</v>
      </c>
      <c r="J1079">
        <f>VLOOKUP(B1079,自助退!B:F,5,FALSE)</f>
        <v>2662.2</v>
      </c>
      <c r="K1079" s="40" t="str">
        <f t="shared" si="16"/>
        <v/>
      </c>
    </row>
    <row r="1080" spans="1:11" ht="14.25">
      <c r="A1080" t="s">
        <v>5320</v>
      </c>
      <c r="B1080" s="15">
        <v>833959</v>
      </c>
      <c r="C1080" t="s">
        <v>4179</v>
      </c>
      <c r="D1080" t="s">
        <v>4180</v>
      </c>
      <c r="E1080" t="s">
        <v>824</v>
      </c>
      <c r="F1080" s="15">
        <v>-190</v>
      </c>
      <c r="G1080" t="s">
        <v>50</v>
      </c>
      <c r="H1080" t="s">
        <v>69</v>
      </c>
      <c r="I1080" t="s">
        <v>52</v>
      </c>
      <c r="J1080">
        <f>VLOOKUP(B1080,自助退!B:F,5,FALSE)</f>
        <v>190</v>
      </c>
      <c r="K1080" s="40" t="str">
        <f t="shared" si="16"/>
        <v/>
      </c>
    </row>
    <row r="1081" spans="1:11" ht="14.25">
      <c r="A1081" t="s">
        <v>5321</v>
      </c>
      <c r="B1081" s="15">
        <v>834600</v>
      </c>
      <c r="C1081" t="s">
        <v>4182</v>
      </c>
      <c r="D1081" t="s">
        <v>3470</v>
      </c>
      <c r="E1081" t="s">
        <v>580</v>
      </c>
      <c r="F1081" s="15">
        <v>-993.5</v>
      </c>
      <c r="G1081" t="s">
        <v>50</v>
      </c>
      <c r="H1081" t="s">
        <v>63</v>
      </c>
      <c r="I1081" t="s">
        <v>52</v>
      </c>
      <c r="J1081">
        <f>VLOOKUP(B1081,自助退!B:F,5,FALSE)</f>
        <v>993.5</v>
      </c>
      <c r="K1081" s="40" t="str">
        <f t="shared" si="16"/>
        <v/>
      </c>
    </row>
    <row r="1082" spans="1:11" ht="14.25">
      <c r="A1082" t="s">
        <v>5322</v>
      </c>
      <c r="B1082" s="15">
        <v>834894</v>
      </c>
      <c r="C1082" t="s">
        <v>4183</v>
      </c>
      <c r="D1082" t="s">
        <v>4184</v>
      </c>
      <c r="E1082" t="s">
        <v>825</v>
      </c>
      <c r="F1082" s="15">
        <v>-200</v>
      </c>
      <c r="G1082" t="s">
        <v>50</v>
      </c>
      <c r="H1082" t="s">
        <v>69</v>
      </c>
      <c r="I1082" t="s">
        <v>52</v>
      </c>
      <c r="J1082">
        <f>VLOOKUP(B1082,自助退!B:F,5,FALSE)</f>
        <v>200</v>
      </c>
      <c r="K1082" s="40" t="str">
        <f t="shared" si="16"/>
        <v/>
      </c>
    </row>
    <row r="1083" spans="1:11" ht="14.25">
      <c r="A1083" t="s">
        <v>5323</v>
      </c>
      <c r="B1083" s="15">
        <v>835171</v>
      </c>
      <c r="C1083" t="s">
        <v>4186</v>
      </c>
      <c r="D1083" t="s">
        <v>4187</v>
      </c>
      <c r="E1083" t="s">
        <v>826</v>
      </c>
      <c r="F1083" s="15">
        <v>-638</v>
      </c>
      <c r="G1083" t="s">
        <v>50</v>
      </c>
      <c r="H1083" t="s">
        <v>80</v>
      </c>
      <c r="I1083" t="s">
        <v>52</v>
      </c>
      <c r="J1083">
        <f>VLOOKUP(B1083,自助退!B:F,5,FALSE)</f>
        <v>638</v>
      </c>
      <c r="K1083" s="40" t="str">
        <f t="shared" si="16"/>
        <v/>
      </c>
    </row>
    <row r="1084" spans="1:11" ht="14.25">
      <c r="A1084" t="s">
        <v>5324</v>
      </c>
      <c r="B1084" s="15">
        <v>836015</v>
      </c>
      <c r="C1084" t="s">
        <v>4189</v>
      </c>
      <c r="D1084" t="s">
        <v>4190</v>
      </c>
      <c r="E1084" t="s">
        <v>827</v>
      </c>
      <c r="F1084" s="15">
        <v>-999</v>
      </c>
      <c r="G1084" t="s">
        <v>50</v>
      </c>
      <c r="H1084" t="s">
        <v>73</v>
      </c>
      <c r="I1084" t="s">
        <v>52</v>
      </c>
      <c r="J1084">
        <f>VLOOKUP(B1084,自助退!B:F,5,FALSE)</f>
        <v>999</v>
      </c>
      <c r="K1084" s="40" t="str">
        <f t="shared" si="16"/>
        <v/>
      </c>
    </row>
    <row r="1085" spans="1:11" ht="14.25">
      <c r="A1085" t="s">
        <v>5325</v>
      </c>
      <c r="B1085" s="15">
        <v>836140</v>
      </c>
      <c r="C1085" t="s">
        <v>4192</v>
      </c>
      <c r="D1085" t="s">
        <v>4193</v>
      </c>
      <c r="E1085" t="s">
        <v>828</v>
      </c>
      <c r="F1085" s="15">
        <v>-46</v>
      </c>
      <c r="G1085" t="s">
        <v>50</v>
      </c>
      <c r="H1085" t="s">
        <v>70</v>
      </c>
      <c r="I1085" t="s">
        <v>52</v>
      </c>
      <c r="J1085">
        <f>VLOOKUP(B1085,自助退!B:F,5,FALSE)</f>
        <v>46</v>
      </c>
      <c r="K1085" s="40" t="str">
        <f t="shared" si="16"/>
        <v/>
      </c>
    </row>
    <row r="1086" spans="1:11" ht="14.25">
      <c r="A1086" t="s">
        <v>5326</v>
      </c>
      <c r="B1086" s="15">
        <v>836934</v>
      </c>
      <c r="C1086" t="s">
        <v>4195</v>
      </c>
      <c r="D1086" t="s">
        <v>4196</v>
      </c>
      <c r="E1086" t="s">
        <v>829</v>
      </c>
      <c r="F1086" s="15">
        <v>-86.98</v>
      </c>
      <c r="G1086" t="s">
        <v>50</v>
      </c>
      <c r="H1086" t="s">
        <v>58</v>
      </c>
      <c r="I1086" t="s">
        <v>52</v>
      </c>
      <c r="J1086">
        <f>VLOOKUP(B1086,自助退!B:F,5,FALSE)</f>
        <v>86.98</v>
      </c>
      <c r="K1086" s="40" t="str">
        <f t="shared" si="16"/>
        <v/>
      </c>
    </row>
    <row r="1087" spans="1:11" ht="14.25">
      <c r="A1087" t="s">
        <v>5327</v>
      </c>
      <c r="B1087" s="15">
        <v>837000</v>
      </c>
      <c r="C1087" t="s">
        <v>4201</v>
      </c>
      <c r="D1087" t="s">
        <v>4202</v>
      </c>
      <c r="E1087" t="s">
        <v>830</v>
      </c>
      <c r="F1087" s="15">
        <v>-15.2</v>
      </c>
      <c r="G1087" t="s">
        <v>50</v>
      </c>
      <c r="H1087" t="s">
        <v>58</v>
      </c>
      <c r="I1087" t="s">
        <v>52</v>
      </c>
      <c r="J1087">
        <f>VLOOKUP(B1087,自助退!B:F,5,FALSE)</f>
        <v>15.2</v>
      </c>
      <c r="K1087" s="40" t="str">
        <f t="shared" si="16"/>
        <v/>
      </c>
    </row>
    <row r="1088" spans="1:11" ht="14.25">
      <c r="A1088" t="s">
        <v>5328</v>
      </c>
      <c r="B1088" s="15">
        <v>836996</v>
      </c>
      <c r="C1088" t="s">
        <v>4198</v>
      </c>
      <c r="D1088" t="s">
        <v>4199</v>
      </c>
      <c r="E1088" t="s">
        <v>831</v>
      </c>
      <c r="F1088" s="15">
        <v>-47.2</v>
      </c>
      <c r="G1088" t="s">
        <v>50</v>
      </c>
      <c r="H1088" t="s">
        <v>68</v>
      </c>
      <c r="I1088" t="s">
        <v>52</v>
      </c>
      <c r="J1088">
        <f>VLOOKUP(B1088,自助退!B:F,5,FALSE)</f>
        <v>47.2</v>
      </c>
      <c r="K1088" s="40" t="str">
        <f t="shared" si="16"/>
        <v/>
      </c>
    </row>
    <row r="1089" spans="1:11" ht="14.25">
      <c r="A1089" t="s">
        <v>5329</v>
      </c>
      <c r="B1089" s="15">
        <v>837035</v>
      </c>
      <c r="C1089" t="s">
        <v>4204</v>
      </c>
      <c r="D1089" t="s">
        <v>4205</v>
      </c>
      <c r="E1089" t="s">
        <v>832</v>
      </c>
      <c r="F1089" s="15">
        <v>-300</v>
      </c>
      <c r="G1089" t="s">
        <v>50</v>
      </c>
      <c r="H1089" t="s">
        <v>72</v>
      </c>
      <c r="I1089" t="s">
        <v>52</v>
      </c>
      <c r="J1089">
        <f>VLOOKUP(B1089,自助退!B:F,5,FALSE)</f>
        <v>300</v>
      </c>
      <c r="K1089" s="40" t="str">
        <f t="shared" si="16"/>
        <v/>
      </c>
    </row>
    <row r="1090" spans="1:11" ht="14.25">
      <c r="A1090" t="s">
        <v>5330</v>
      </c>
      <c r="B1090" s="15">
        <v>837154</v>
      </c>
      <c r="C1090" t="s">
        <v>4207</v>
      </c>
      <c r="D1090" t="s">
        <v>4208</v>
      </c>
      <c r="E1090" t="s">
        <v>833</v>
      </c>
      <c r="F1090" s="15">
        <v>-332.92</v>
      </c>
      <c r="G1090" t="s">
        <v>50</v>
      </c>
      <c r="H1090" t="s">
        <v>53</v>
      </c>
      <c r="I1090" t="s">
        <v>52</v>
      </c>
      <c r="J1090">
        <f>VLOOKUP(B1090,自助退!B:F,5,FALSE)</f>
        <v>332.92</v>
      </c>
      <c r="K1090" s="40" t="str">
        <f t="shared" si="16"/>
        <v/>
      </c>
    </row>
    <row r="1091" spans="1:11" ht="14.25">
      <c r="A1091" t="s">
        <v>5331</v>
      </c>
      <c r="B1091" s="15">
        <v>837224</v>
      </c>
      <c r="C1091" t="s">
        <v>4210</v>
      </c>
      <c r="D1091" t="s">
        <v>4211</v>
      </c>
      <c r="E1091" t="s">
        <v>834</v>
      </c>
      <c r="F1091" s="15">
        <v>-5000</v>
      </c>
      <c r="G1091" t="s">
        <v>50</v>
      </c>
      <c r="H1091" t="s">
        <v>74</v>
      </c>
      <c r="I1091" t="s">
        <v>52</v>
      </c>
      <c r="J1091">
        <f>VLOOKUP(B1091,自助退!B:F,5,FALSE)</f>
        <v>5000</v>
      </c>
      <c r="K1091" s="40" t="str">
        <f t="shared" ref="K1091:K1154" si="17">IF(J1091=F1091*-1,"",1)</f>
        <v/>
      </c>
    </row>
    <row r="1092" spans="1:11" ht="14.25">
      <c r="A1092" t="s">
        <v>5332</v>
      </c>
      <c r="B1092" s="15">
        <v>837321</v>
      </c>
      <c r="C1092" t="s">
        <v>4213</v>
      </c>
      <c r="D1092" t="s">
        <v>4214</v>
      </c>
      <c r="E1092" t="s">
        <v>835</v>
      </c>
      <c r="F1092" s="15">
        <v>-527.80999999999995</v>
      </c>
      <c r="G1092" t="s">
        <v>50</v>
      </c>
      <c r="H1092" t="s">
        <v>63</v>
      </c>
      <c r="I1092" t="s">
        <v>52</v>
      </c>
      <c r="J1092">
        <f>VLOOKUP(B1092,自助退!B:F,5,FALSE)</f>
        <v>527.80999999999995</v>
      </c>
      <c r="K1092" s="40" t="str">
        <f t="shared" si="17"/>
        <v/>
      </c>
    </row>
    <row r="1093" spans="1:11" ht="14.25">
      <c r="A1093" t="s">
        <v>5333</v>
      </c>
      <c r="B1093" s="15">
        <v>837392</v>
      </c>
      <c r="C1093" t="s">
        <v>4216</v>
      </c>
      <c r="D1093" t="s">
        <v>4217</v>
      </c>
      <c r="E1093" t="s">
        <v>836</v>
      </c>
      <c r="F1093" s="15">
        <v>-42.84</v>
      </c>
      <c r="G1093" t="s">
        <v>50</v>
      </c>
      <c r="H1093" t="s">
        <v>65</v>
      </c>
      <c r="I1093" t="s">
        <v>52</v>
      </c>
      <c r="J1093">
        <f>VLOOKUP(B1093,自助退!B:F,5,FALSE)</f>
        <v>42.84</v>
      </c>
      <c r="K1093" s="40" t="str">
        <f t="shared" si="17"/>
        <v/>
      </c>
    </row>
    <row r="1094" spans="1:11" ht="14.25">
      <c r="A1094" t="s">
        <v>5334</v>
      </c>
      <c r="B1094" s="15">
        <v>837470</v>
      </c>
      <c r="C1094" t="s">
        <v>4219</v>
      </c>
      <c r="D1094" t="s">
        <v>3496</v>
      </c>
      <c r="E1094" t="s">
        <v>590</v>
      </c>
      <c r="F1094" s="15">
        <v>-19878.3</v>
      </c>
      <c r="G1094" t="s">
        <v>50</v>
      </c>
      <c r="H1094" t="s">
        <v>73</v>
      </c>
      <c r="I1094" t="s">
        <v>52</v>
      </c>
      <c r="J1094">
        <f>VLOOKUP(B1094,自助退!B:F,5,FALSE)</f>
        <v>19878.3</v>
      </c>
      <c r="K1094" s="40" t="str">
        <f t="shared" si="17"/>
        <v/>
      </c>
    </row>
    <row r="1095" spans="1:11" ht="14.25">
      <c r="A1095" t="s">
        <v>5335</v>
      </c>
      <c r="B1095" s="15">
        <v>837594</v>
      </c>
      <c r="C1095" t="s">
        <v>4221</v>
      </c>
      <c r="D1095" t="s">
        <v>4222</v>
      </c>
      <c r="E1095" t="s">
        <v>837</v>
      </c>
      <c r="F1095" s="15">
        <v>-500</v>
      </c>
      <c r="G1095" t="s">
        <v>50</v>
      </c>
      <c r="H1095" t="s">
        <v>65</v>
      </c>
      <c r="I1095" t="s">
        <v>52</v>
      </c>
      <c r="J1095">
        <f>VLOOKUP(B1095,自助退!B:F,5,FALSE)</f>
        <v>500</v>
      </c>
      <c r="K1095" s="40" t="str">
        <f t="shared" si="17"/>
        <v/>
      </c>
    </row>
    <row r="1096" spans="1:11" ht="14.25">
      <c r="A1096" t="s">
        <v>5336</v>
      </c>
      <c r="B1096" s="15">
        <v>837610</v>
      </c>
      <c r="C1096" t="s">
        <v>4224</v>
      </c>
      <c r="D1096" t="s">
        <v>4225</v>
      </c>
      <c r="E1096" t="s">
        <v>838</v>
      </c>
      <c r="F1096" s="15">
        <v>-129.5</v>
      </c>
      <c r="G1096" t="s">
        <v>50</v>
      </c>
      <c r="H1096" t="s">
        <v>76</v>
      </c>
      <c r="I1096" t="s">
        <v>52</v>
      </c>
      <c r="J1096">
        <f>VLOOKUP(B1096,自助退!B:F,5,FALSE)</f>
        <v>129.5</v>
      </c>
      <c r="K1096" s="40" t="str">
        <f t="shared" si="17"/>
        <v/>
      </c>
    </row>
    <row r="1097" spans="1:11" ht="14.25">
      <c r="A1097" t="s">
        <v>5337</v>
      </c>
      <c r="B1097" s="15">
        <v>837650</v>
      </c>
      <c r="C1097" t="s">
        <v>4227</v>
      </c>
      <c r="D1097" t="s">
        <v>4228</v>
      </c>
      <c r="E1097" t="s">
        <v>839</v>
      </c>
      <c r="F1097" s="15">
        <v>-28.25</v>
      </c>
      <c r="G1097" t="s">
        <v>50</v>
      </c>
      <c r="H1097" t="s">
        <v>54</v>
      </c>
      <c r="I1097" t="s">
        <v>52</v>
      </c>
      <c r="J1097">
        <f>VLOOKUP(B1097,自助退!B:F,5,FALSE)</f>
        <v>28.25</v>
      </c>
      <c r="K1097" s="40" t="str">
        <f t="shared" si="17"/>
        <v/>
      </c>
    </row>
    <row r="1098" spans="1:11" ht="14.25">
      <c r="A1098" t="s">
        <v>5338</v>
      </c>
      <c r="B1098" s="15">
        <v>838131</v>
      </c>
      <c r="C1098" t="s">
        <v>4230</v>
      </c>
      <c r="D1098" t="s">
        <v>4231</v>
      </c>
      <c r="E1098" t="s">
        <v>840</v>
      </c>
      <c r="F1098" s="15">
        <v>-600</v>
      </c>
      <c r="G1098" t="s">
        <v>50</v>
      </c>
      <c r="H1098" t="s">
        <v>66</v>
      </c>
      <c r="I1098" t="s">
        <v>52</v>
      </c>
      <c r="J1098">
        <f>VLOOKUP(B1098,自助退!B:F,5,FALSE)</f>
        <v>600</v>
      </c>
      <c r="K1098" s="40" t="str">
        <f t="shared" si="17"/>
        <v/>
      </c>
    </row>
    <row r="1099" spans="1:11" ht="14.25">
      <c r="A1099" t="s">
        <v>5339</v>
      </c>
      <c r="B1099" s="15">
        <v>838245</v>
      </c>
      <c r="C1099" t="s">
        <v>4233</v>
      </c>
      <c r="D1099" t="s">
        <v>4234</v>
      </c>
      <c r="E1099" t="s">
        <v>841</v>
      </c>
      <c r="F1099" s="15">
        <v>-1002</v>
      </c>
      <c r="G1099" t="s">
        <v>50</v>
      </c>
      <c r="H1099" t="s">
        <v>96</v>
      </c>
      <c r="I1099" t="s">
        <v>52</v>
      </c>
      <c r="J1099">
        <f>VLOOKUP(B1099,自助退!B:F,5,FALSE)</f>
        <v>1002</v>
      </c>
      <c r="K1099" s="40" t="str">
        <f t="shared" si="17"/>
        <v/>
      </c>
    </row>
    <row r="1100" spans="1:11" ht="14.25">
      <c r="A1100" t="s">
        <v>5340</v>
      </c>
      <c r="B1100" s="15">
        <v>838256</v>
      </c>
      <c r="C1100" t="s">
        <v>4236</v>
      </c>
      <c r="D1100" t="s">
        <v>4237</v>
      </c>
      <c r="E1100" t="s">
        <v>842</v>
      </c>
      <c r="F1100" s="15">
        <v>-900</v>
      </c>
      <c r="G1100" t="s">
        <v>50</v>
      </c>
      <c r="H1100" t="s">
        <v>66</v>
      </c>
      <c r="I1100" t="s">
        <v>52</v>
      </c>
      <c r="J1100">
        <f>VLOOKUP(B1100,自助退!B:F,5,FALSE)</f>
        <v>900</v>
      </c>
      <c r="K1100" s="40" t="str">
        <f t="shared" si="17"/>
        <v/>
      </c>
    </row>
    <row r="1101" spans="1:11" ht="14.25">
      <c r="A1101" t="s">
        <v>5341</v>
      </c>
      <c r="B1101" s="15">
        <v>838263</v>
      </c>
      <c r="C1101" t="s">
        <v>4239</v>
      </c>
      <c r="D1101" t="s">
        <v>4240</v>
      </c>
      <c r="E1101" t="s">
        <v>843</v>
      </c>
      <c r="F1101" s="15">
        <v>-186.52</v>
      </c>
      <c r="G1101" t="s">
        <v>50</v>
      </c>
      <c r="H1101" t="s">
        <v>62</v>
      </c>
      <c r="I1101" t="s">
        <v>52</v>
      </c>
      <c r="J1101">
        <f>VLOOKUP(B1101,自助退!B:F,5,FALSE)</f>
        <v>186.52</v>
      </c>
      <c r="K1101" s="40" t="str">
        <f t="shared" si="17"/>
        <v/>
      </c>
    </row>
    <row r="1102" spans="1:11" ht="14.25">
      <c r="A1102" t="s">
        <v>5342</v>
      </c>
      <c r="B1102" s="15">
        <v>838297</v>
      </c>
      <c r="C1102" t="s">
        <v>4242</v>
      </c>
      <c r="D1102" t="s">
        <v>4231</v>
      </c>
      <c r="E1102" t="s">
        <v>840</v>
      </c>
      <c r="F1102" s="15">
        <v>-642.14</v>
      </c>
      <c r="G1102" t="s">
        <v>50</v>
      </c>
      <c r="H1102" t="s">
        <v>66</v>
      </c>
      <c r="I1102" t="s">
        <v>52</v>
      </c>
      <c r="J1102">
        <f>VLOOKUP(B1102,自助退!B:F,5,FALSE)</f>
        <v>642.14</v>
      </c>
      <c r="K1102" s="40" t="str">
        <f t="shared" si="17"/>
        <v/>
      </c>
    </row>
    <row r="1103" spans="1:11" ht="14.25">
      <c r="A1103" t="s">
        <v>5343</v>
      </c>
      <c r="B1103" s="15">
        <v>838415</v>
      </c>
      <c r="C1103" t="s">
        <v>4244</v>
      </c>
      <c r="D1103" t="s">
        <v>844</v>
      </c>
      <c r="E1103" t="s">
        <v>845</v>
      </c>
      <c r="F1103" s="15">
        <v>-235</v>
      </c>
      <c r="G1103" t="s">
        <v>50</v>
      </c>
      <c r="H1103" t="s">
        <v>62</v>
      </c>
      <c r="I1103" t="s">
        <v>52</v>
      </c>
      <c r="J1103">
        <f>VLOOKUP(B1103,自助退!B:F,5,FALSE)</f>
        <v>235</v>
      </c>
      <c r="K1103" s="40" t="str">
        <f t="shared" si="17"/>
        <v/>
      </c>
    </row>
    <row r="1104" spans="1:11" ht="14.25">
      <c r="A1104" t="s">
        <v>5344</v>
      </c>
      <c r="B1104" s="15">
        <v>838442</v>
      </c>
      <c r="C1104" t="s">
        <v>4246</v>
      </c>
      <c r="D1104" t="s">
        <v>4247</v>
      </c>
      <c r="E1104" t="s">
        <v>846</v>
      </c>
      <c r="F1104" s="15">
        <v>-3408.1</v>
      </c>
      <c r="G1104" t="s">
        <v>50</v>
      </c>
      <c r="H1104" t="s">
        <v>63</v>
      </c>
      <c r="I1104" t="s">
        <v>52</v>
      </c>
      <c r="J1104">
        <f>VLOOKUP(B1104,自助退!B:F,5,FALSE)</f>
        <v>3408.1</v>
      </c>
      <c r="K1104" s="40" t="str">
        <f t="shared" si="17"/>
        <v/>
      </c>
    </row>
    <row r="1105" spans="1:11" ht="14.25">
      <c r="A1105" t="s">
        <v>5345</v>
      </c>
      <c r="B1105" s="15">
        <v>838496</v>
      </c>
      <c r="C1105" t="s">
        <v>4249</v>
      </c>
      <c r="D1105" t="s">
        <v>4250</v>
      </c>
      <c r="E1105" t="s">
        <v>847</v>
      </c>
      <c r="F1105" s="15">
        <v>-5</v>
      </c>
      <c r="G1105" t="s">
        <v>50</v>
      </c>
      <c r="H1105" t="s">
        <v>68</v>
      </c>
      <c r="I1105" t="s">
        <v>52</v>
      </c>
      <c r="J1105">
        <f>VLOOKUP(B1105,自助退!B:F,5,FALSE)</f>
        <v>5</v>
      </c>
      <c r="K1105" s="40" t="str">
        <f t="shared" si="17"/>
        <v/>
      </c>
    </row>
    <row r="1106" spans="1:11" ht="14.25">
      <c r="A1106" t="s">
        <v>5346</v>
      </c>
      <c r="B1106" s="15">
        <v>838525</v>
      </c>
      <c r="C1106" t="s">
        <v>4252</v>
      </c>
      <c r="D1106" t="s">
        <v>4253</v>
      </c>
      <c r="E1106" t="s">
        <v>848</v>
      </c>
      <c r="F1106" s="15">
        <v>-600</v>
      </c>
      <c r="G1106" t="s">
        <v>50</v>
      </c>
      <c r="H1106" t="s">
        <v>97</v>
      </c>
      <c r="I1106" t="s">
        <v>52</v>
      </c>
      <c r="J1106">
        <f>VLOOKUP(B1106,自助退!B:F,5,FALSE)</f>
        <v>600</v>
      </c>
      <c r="K1106" s="40" t="str">
        <f t="shared" si="17"/>
        <v/>
      </c>
    </row>
    <row r="1107" spans="1:11" ht="14.25">
      <c r="A1107" t="s">
        <v>5347</v>
      </c>
      <c r="B1107" s="15">
        <v>838616</v>
      </c>
      <c r="C1107" t="s">
        <v>4255</v>
      </c>
      <c r="D1107" t="s">
        <v>4256</v>
      </c>
      <c r="E1107" t="s">
        <v>849</v>
      </c>
      <c r="F1107" s="15">
        <v>-498</v>
      </c>
      <c r="G1107" t="s">
        <v>50</v>
      </c>
      <c r="H1107" t="s">
        <v>187</v>
      </c>
      <c r="I1107" t="s">
        <v>52</v>
      </c>
      <c r="J1107">
        <f>VLOOKUP(B1107,自助退!B:F,5,FALSE)</f>
        <v>498</v>
      </c>
      <c r="K1107" s="40" t="str">
        <f t="shared" si="17"/>
        <v/>
      </c>
    </row>
    <row r="1108" spans="1:11" ht="14.25">
      <c r="A1108" t="s">
        <v>5348</v>
      </c>
      <c r="B1108" s="15">
        <v>838741</v>
      </c>
      <c r="C1108" t="s">
        <v>4258</v>
      </c>
      <c r="D1108" t="s">
        <v>4259</v>
      </c>
      <c r="E1108" t="s">
        <v>229</v>
      </c>
      <c r="F1108" s="15">
        <v>-244.5</v>
      </c>
      <c r="G1108" t="s">
        <v>50</v>
      </c>
      <c r="H1108" t="s">
        <v>82</v>
      </c>
      <c r="I1108" t="s">
        <v>52</v>
      </c>
      <c r="J1108">
        <f>VLOOKUP(B1108,自助退!B:F,5,FALSE)</f>
        <v>244.5</v>
      </c>
      <c r="K1108" s="40" t="str">
        <f t="shared" si="17"/>
        <v/>
      </c>
    </row>
    <row r="1109" spans="1:11" ht="14.25">
      <c r="A1109" t="s">
        <v>5349</v>
      </c>
      <c r="B1109" s="15">
        <v>838763</v>
      </c>
      <c r="C1109" t="s">
        <v>4261</v>
      </c>
      <c r="D1109" t="s">
        <v>4262</v>
      </c>
      <c r="E1109" t="s">
        <v>850</v>
      </c>
      <c r="F1109" s="15">
        <v>-300</v>
      </c>
      <c r="G1109" t="s">
        <v>50</v>
      </c>
      <c r="H1109" t="s">
        <v>76</v>
      </c>
      <c r="I1109" t="s">
        <v>52</v>
      </c>
      <c r="J1109">
        <f>VLOOKUP(B1109,自助退!B:F,5,FALSE)</f>
        <v>300</v>
      </c>
      <c r="K1109" s="40" t="str">
        <f t="shared" si="17"/>
        <v/>
      </c>
    </row>
    <row r="1110" spans="1:11" ht="14.25">
      <c r="A1110" t="s">
        <v>5350</v>
      </c>
      <c r="B1110" s="15">
        <v>839005</v>
      </c>
      <c r="C1110" t="s">
        <v>4264</v>
      </c>
      <c r="D1110" t="s">
        <v>4265</v>
      </c>
      <c r="E1110" t="s">
        <v>851</v>
      </c>
      <c r="F1110" s="15">
        <v>-600</v>
      </c>
      <c r="G1110" t="s">
        <v>50</v>
      </c>
      <c r="H1110" t="s">
        <v>66</v>
      </c>
      <c r="I1110" t="s">
        <v>52</v>
      </c>
      <c r="J1110">
        <f>VLOOKUP(B1110,自助退!B:F,5,FALSE)</f>
        <v>600</v>
      </c>
      <c r="K1110" s="40" t="str">
        <f t="shared" si="17"/>
        <v/>
      </c>
    </row>
    <row r="1111" spans="1:11" ht="14.25">
      <c r="A1111" t="s">
        <v>5351</v>
      </c>
      <c r="B1111" s="15">
        <v>839161</v>
      </c>
      <c r="C1111" t="s">
        <v>4267</v>
      </c>
      <c r="D1111" t="s">
        <v>4268</v>
      </c>
      <c r="E1111" t="s">
        <v>852</v>
      </c>
      <c r="F1111" s="15">
        <v>-100</v>
      </c>
      <c r="G1111" t="s">
        <v>50</v>
      </c>
      <c r="H1111" t="s">
        <v>64</v>
      </c>
      <c r="I1111" t="s">
        <v>52</v>
      </c>
      <c r="J1111">
        <f>VLOOKUP(B1111,自助退!B:F,5,FALSE)</f>
        <v>100</v>
      </c>
      <c r="K1111" s="40" t="str">
        <f t="shared" si="17"/>
        <v/>
      </c>
    </row>
    <row r="1112" spans="1:11" ht="14.25">
      <c r="A1112" t="s">
        <v>5352</v>
      </c>
      <c r="B1112" s="15">
        <v>839262</v>
      </c>
      <c r="C1112" t="s">
        <v>4270</v>
      </c>
      <c r="D1112" t="s">
        <v>4271</v>
      </c>
      <c r="E1112" t="s">
        <v>853</v>
      </c>
      <c r="F1112" s="15">
        <v>-41.87</v>
      </c>
      <c r="G1112" t="s">
        <v>50</v>
      </c>
      <c r="H1112" t="s">
        <v>54</v>
      </c>
      <c r="I1112" t="s">
        <v>52</v>
      </c>
      <c r="J1112">
        <f>VLOOKUP(B1112,自助退!B:F,5,FALSE)</f>
        <v>41.87</v>
      </c>
      <c r="K1112" s="40" t="str">
        <f t="shared" si="17"/>
        <v/>
      </c>
    </row>
    <row r="1113" spans="1:11" ht="14.25">
      <c r="A1113" t="s">
        <v>5353</v>
      </c>
      <c r="B1113" s="15">
        <v>839379</v>
      </c>
      <c r="C1113" t="s">
        <v>4273</v>
      </c>
      <c r="D1113" t="s">
        <v>4274</v>
      </c>
      <c r="E1113" t="s">
        <v>854</v>
      </c>
      <c r="F1113" s="15">
        <v>-723.38</v>
      </c>
      <c r="G1113" t="s">
        <v>50</v>
      </c>
      <c r="H1113" t="s">
        <v>83</v>
      </c>
      <c r="I1113" t="s">
        <v>52</v>
      </c>
      <c r="J1113">
        <f>VLOOKUP(B1113,自助退!B:F,5,FALSE)</f>
        <v>723.38</v>
      </c>
      <c r="K1113" s="40" t="str">
        <f t="shared" si="17"/>
        <v/>
      </c>
    </row>
    <row r="1114" spans="1:11" ht="14.25">
      <c r="A1114" t="s">
        <v>5354</v>
      </c>
      <c r="B1114" s="15">
        <v>839417</v>
      </c>
      <c r="C1114" t="s">
        <v>4276</v>
      </c>
      <c r="D1114" t="s">
        <v>4277</v>
      </c>
      <c r="E1114" t="s">
        <v>855</v>
      </c>
      <c r="F1114" s="15">
        <v>-100</v>
      </c>
      <c r="G1114" t="s">
        <v>50</v>
      </c>
      <c r="H1114" t="s">
        <v>65</v>
      </c>
      <c r="I1114" t="s">
        <v>52</v>
      </c>
      <c r="J1114">
        <f>VLOOKUP(B1114,自助退!B:F,5,FALSE)</f>
        <v>100</v>
      </c>
      <c r="K1114" s="40" t="str">
        <f t="shared" si="17"/>
        <v/>
      </c>
    </row>
    <row r="1115" spans="1:11" ht="14.25">
      <c r="A1115" t="s">
        <v>5355</v>
      </c>
      <c r="B1115" s="15">
        <v>839427</v>
      </c>
      <c r="C1115" t="s">
        <v>4279</v>
      </c>
      <c r="D1115" t="s">
        <v>4277</v>
      </c>
      <c r="E1115" t="s">
        <v>855</v>
      </c>
      <c r="F1115" s="15">
        <v>-3400</v>
      </c>
      <c r="G1115" t="s">
        <v>50</v>
      </c>
      <c r="H1115" t="s">
        <v>65</v>
      </c>
      <c r="I1115" t="s">
        <v>52</v>
      </c>
      <c r="J1115">
        <f>VLOOKUP(B1115,自助退!B:F,5,FALSE)</f>
        <v>3400</v>
      </c>
      <c r="K1115" s="40" t="str">
        <f t="shared" si="17"/>
        <v/>
      </c>
    </row>
    <row r="1116" spans="1:11" ht="14.25">
      <c r="A1116" t="s">
        <v>5356</v>
      </c>
      <c r="B1116" s="15">
        <v>839438</v>
      </c>
      <c r="C1116" t="s">
        <v>4280</v>
      </c>
      <c r="D1116" t="s">
        <v>4277</v>
      </c>
      <c r="E1116" t="s">
        <v>855</v>
      </c>
      <c r="F1116" s="15">
        <v>-1142.3399999999999</v>
      </c>
      <c r="G1116" t="s">
        <v>50</v>
      </c>
      <c r="H1116" t="s">
        <v>65</v>
      </c>
      <c r="I1116" t="s">
        <v>52</v>
      </c>
      <c r="J1116">
        <f>VLOOKUP(B1116,自助退!B:F,5,FALSE)</f>
        <v>1142.3399999999999</v>
      </c>
      <c r="K1116" s="40" t="str">
        <f t="shared" si="17"/>
        <v/>
      </c>
    </row>
    <row r="1117" spans="1:11" ht="14.25">
      <c r="A1117" t="s">
        <v>5357</v>
      </c>
      <c r="B1117" s="15">
        <v>839512</v>
      </c>
      <c r="C1117" t="s">
        <v>4281</v>
      </c>
      <c r="D1117" t="s">
        <v>856</v>
      </c>
      <c r="E1117" t="s">
        <v>857</v>
      </c>
      <c r="F1117" s="15">
        <v>-5386.27</v>
      </c>
      <c r="G1117" t="s">
        <v>50</v>
      </c>
      <c r="H1117" t="s">
        <v>68</v>
      </c>
      <c r="I1117" t="s">
        <v>52</v>
      </c>
      <c r="J1117">
        <f>VLOOKUP(B1117,自助退!B:F,5,FALSE)</f>
        <v>5386.27</v>
      </c>
      <c r="K1117" s="40" t="str">
        <f t="shared" si="17"/>
        <v/>
      </c>
    </row>
    <row r="1118" spans="1:11" ht="14.25">
      <c r="A1118" t="s">
        <v>5358</v>
      </c>
      <c r="B1118" s="15">
        <v>839773</v>
      </c>
      <c r="C1118" t="s">
        <v>4283</v>
      </c>
      <c r="D1118" t="s">
        <v>4284</v>
      </c>
      <c r="E1118" t="s">
        <v>858</v>
      </c>
      <c r="F1118" s="15">
        <v>-78.5</v>
      </c>
      <c r="G1118" t="s">
        <v>50</v>
      </c>
      <c r="H1118" t="s">
        <v>65</v>
      </c>
      <c r="I1118" t="s">
        <v>52</v>
      </c>
      <c r="J1118">
        <f>VLOOKUP(B1118,自助退!B:F,5,FALSE)</f>
        <v>78.5</v>
      </c>
      <c r="K1118" s="40" t="str">
        <f t="shared" si="17"/>
        <v/>
      </c>
    </row>
    <row r="1119" spans="1:11" ht="14.25">
      <c r="A1119" t="s">
        <v>5359</v>
      </c>
      <c r="B1119" s="15">
        <v>839789</v>
      </c>
      <c r="C1119" t="s">
        <v>4286</v>
      </c>
      <c r="D1119" t="s">
        <v>4287</v>
      </c>
      <c r="E1119" t="s">
        <v>859</v>
      </c>
      <c r="F1119" s="15">
        <v>-5425.99</v>
      </c>
      <c r="G1119" t="s">
        <v>50</v>
      </c>
      <c r="H1119" t="s">
        <v>82</v>
      </c>
      <c r="I1119" t="s">
        <v>52</v>
      </c>
      <c r="J1119">
        <f>VLOOKUP(B1119,自助退!B:F,5,FALSE)</f>
        <v>5425.99</v>
      </c>
      <c r="K1119" s="40" t="str">
        <f t="shared" si="17"/>
        <v/>
      </c>
    </row>
    <row r="1120" spans="1:11" ht="14.25">
      <c r="A1120" t="s">
        <v>5360</v>
      </c>
      <c r="B1120" s="15">
        <v>839864</v>
      </c>
      <c r="C1120" t="s">
        <v>4289</v>
      </c>
      <c r="D1120" t="s">
        <v>4290</v>
      </c>
      <c r="E1120" t="s">
        <v>714</v>
      </c>
      <c r="F1120" s="15">
        <v>-50</v>
      </c>
      <c r="G1120" t="s">
        <v>50</v>
      </c>
      <c r="H1120" t="s">
        <v>64</v>
      </c>
      <c r="I1120" t="s">
        <v>52</v>
      </c>
      <c r="J1120">
        <f>VLOOKUP(B1120,自助退!B:F,5,FALSE)</f>
        <v>50</v>
      </c>
      <c r="K1120" s="40" t="str">
        <f t="shared" si="17"/>
        <v/>
      </c>
    </row>
    <row r="1121" spans="1:11" ht="14.25">
      <c r="A1121" t="s">
        <v>5361</v>
      </c>
      <c r="B1121" s="15">
        <v>839895</v>
      </c>
      <c r="C1121" t="s">
        <v>4292</v>
      </c>
      <c r="D1121" t="s">
        <v>4293</v>
      </c>
      <c r="E1121" t="s">
        <v>860</v>
      </c>
      <c r="F1121" s="15">
        <v>-337.17</v>
      </c>
      <c r="G1121" t="s">
        <v>50</v>
      </c>
      <c r="H1121" t="s">
        <v>79</v>
      </c>
      <c r="I1121" t="s">
        <v>52</v>
      </c>
      <c r="J1121">
        <f>VLOOKUP(B1121,自助退!B:F,5,FALSE)</f>
        <v>337.17</v>
      </c>
      <c r="K1121" s="40" t="str">
        <f t="shared" si="17"/>
        <v/>
      </c>
    </row>
    <row r="1122" spans="1:11" ht="14.25">
      <c r="A1122" t="s">
        <v>5362</v>
      </c>
      <c r="B1122" s="15">
        <v>839935</v>
      </c>
      <c r="C1122" t="s">
        <v>4295</v>
      </c>
      <c r="D1122" t="s">
        <v>4296</v>
      </c>
      <c r="E1122" t="s">
        <v>861</v>
      </c>
      <c r="F1122" s="15">
        <v>-230.5</v>
      </c>
      <c r="G1122" t="s">
        <v>50</v>
      </c>
      <c r="H1122" t="s">
        <v>62</v>
      </c>
      <c r="I1122" t="s">
        <v>52</v>
      </c>
      <c r="J1122">
        <f>VLOOKUP(B1122,自助退!B:F,5,FALSE)</f>
        <v>230.5</v>
      </c>
      <c r="K1122" s="40" t="str">
        <f t="shared" si="17"/>
        <v/>
      </c>
    </row>
    <row r="1123" spans="1:11" ht="14.25">
      <c r="A1123" t="s">
        <v>5363</v>
      </c>
      <c r="B1123" s="15">
        <v>841559</v>
      </c>
      <c r="C1123" t="s">
        <v>4298</v>
      </c>
      <c r="D1123" t="s">
        <v>4299</v>
      </c>
      <c r="E1123" t="s">
        <v>862</v>
      </c>
      <c r="F1123" s="15">
        <v>-413.4</v>
      </c>
      <c r="G1123" t="s">
        <v>50</v>
      </c>
      <c r="H1123" t="s">
        <v>53</v>
      </c>
      <c r="I1123" t="s">
        <v>52</v>
      </c>
      <c r="J1123">
        <f>VLOOKUP(B1123,自助退!B:F,5,FALSE)</f>
        <v>413.4</v>
      </c>
      <c r="K1123" s="40" t="str">
        <f t="shared" si="17"/>
        <v/>
      </c>
    </row>
    <row r="1124" spans="1:11" ht="14.25">
      <c r="A1124" t="s">
        <v>5364</v>
      </c>
      <c r="B1124" s="15">
        <v>841631</v>
      </c>
      <c r="C1124" t="s">
        <v>4301</v>
      </c>
      <c r="D1124" t="s">
        <v>4302</v>
      </c>
      <c r="E1124" t="s">
        <v>863</v>
      </c>
      <c r="F1124" s="15">
        <v>-2500</v>
      </c>
      <c r="G1124" t="s">
        <v>50</v>
      </c>
      <c r="H1124" t="s">
        <v>72</v>
      </c>
      <c r="I1124" t="s">
        <v>52</v>
      </c>
      <c r="J1124">
        <f>VLOOKUP(B1124,自助退!B:F,5,FALSE)</f>
        <v>2500</v>
      </c>
      <c r="K1124" s="40" t="str">
        <f t="shared" si="17"/>
        <v/>
      </c>
    </row>
    <row r="1125" spans="1:11" ht="14.25">
      <c r="A1125" t="s">
        <v>5365</v>
      </c>
      <c r="B1125" s="15">
        <v>842520</v>
      </c>
      <c r="C1125" t="s">
        <v>4304</v>
      </c>
      <c r="D1125" t="s">
        <v>542</v>
      </c>
      <c r="E1125" t="s">
        <v>248</v>
      </c>
      <c r="F1125" s="15">
        <v>-557.26</v>
      </c>
      <c r="G1125" t="s">
        <v>50</v>
      </c>
      <c r="H1125" t="s">
        <v>57</v>
      </c>
      <c r="I1125" t="s">
        <v>52</v>
      </c>
      <c r="J1125">
        <f>VLOOKUP(B1125,自助退!B:F,5,FALSE)</f>
        <v>557.26</v>
      </c>
      <c r="K1125" s="40" t="str">
        <f t="shared" si="17"/>
        <v/>
      </c>
    </row>
    <row r="1126" spans="1:11" ht="14.25">
      <c r="A1126" t="s">
        <v>5366</v>
      </c>
      <c r="B1126" s="15">
        <v>842644</v>
      </c>
      <c r="C1126" t="s">
        <v>4306</v>
      </c>
      <c r="D1126" t="s">
        <v>4307</v>
      </c>
      <c r="E1126" t="s">
        <v>864</v>
      </c>
      <c r="F1126" s="15">
        <v>-1065</v>
      </c>
      <c r="G1126" t="s">
        <v>50</v>
      </c>
      <c r="H1126" t="s">
        <v>187</v>
      </c>
      <c r="I1126" t="s">
        <v>52</v>
      </c>
      <c r="J1126">
        <f>VLOOKUP(B1126,自助退!B:F,5,FALSE)</f>
        <v>1065</v>
      </c>
      <c r="K1126" s="40" t="str">
        <f t="shared" si="17"/>
        <v/>
      </c>
    </row>
    <row r="1127" spans="1:11" ht="14.25">
      <c r="A1127" t="s">
        <v>5367</v>
      </c>
      <c r="B1127" s="15">
        <v>842859</v>
      </c>
      <c r="C1127" t="s">
        <v>4309</v>
      </c>
      <c r="D1127" t="s">
        <v>4310</v>
      </c>
      <c r="E1127" t="s">
        <v>865</v>
      </c>
      <c r="F1127" s="15">
        <v>-954</v>
      </c>
      <c r="G1127" t="s">
        <v>50</v>
      </c>
      <c r="H1127" t="s">
        <v>187</v>
      </c>
      <c r="I1127" t="s">
        <v>52</v>
      </c>
      <c r="J1127">
        <f>VLOOKUP(B1127,自助退!B:F,5,FALSE)</f>
        <v>954</v>
      </c>
      <c r="K1127" s="40" t="str">
        <f t="shared" si="17"/>
        <v/>
      </c>
    </row>
    <row r="1128" spans="1:11" ht="14.25">
      <c r="A1128" t="s">
        <v>5368</v>
      </c>
      <c r="B1128" s="15">
        <v>842955</v>
      </c>
      <c r="C1128" t="s">
        <v>4312</v>
      </c>
      <c r="D1128" t="s">
        <v>4313</v>
      </c>
      <c r="E1128" t="s">
        <v>866</v>
      </c>
      <c r="F1128" s="15">
        <v>-46.46</v>
      </c>
      <c r="G1128" t="s">
        <v>50</v>
      </c>
      <c r="H1128" t="s">
        <v>67</v>
      </c>
      <c r="I1128" t="s">
        <v>52</v>
      </c>
      <c r="J1128">
        <f>VLOOKUP(B1128,自助退!B:F,5,FALSE)</f>
        <v>46.46</v>
      </c>
      <c r="K1128" s="40" t="str">
        <f t="shared" si="17"/>
        <v/>
      </c>
    </row>
    <row r="1129" spans="1:11" ht="14.25">
      <c r="A1129" t="s">
        <v>5369</v>
      </c>
      <c r="B1129" s="15">
        <v>843109</v>
      </c>
      <c r="C1129" t="s">
        <v>4315</v>
      </c>
      <c r="D1129" t="s">
        <v>4316</v>
      </c>
      <c r="E1129" t="s">
        <v>868</v>
      </c>
      <c r="F1129" s="15">
        <v>-132</v>
      </c>
      <c r="G1129" t="s">
        <v>50</v>
      </c>
      <c r="H1129" t="s">
        <v>73</v>
      </c>
      <c r="I1129" t="s">
        <v>52</v>
      </c>
      <c r="J1129">
        <f>VLOOKUP(B1129,自助退!B:F,5,FALSE)</f>
        <v>132</v>
      </c>
      <c r="K1129" s="40" t="str">
        <f t="shared" si="17"/>
        <v/>
      </c>
    </row>
    <row r="1130" spans="1:11" ht="14.25">
      <c r="A1130" t="s">
        <v>5370</v>
      </c>
      <c r="B1130" s="15">
        <v>843535</v>
      </c>
      <c r="C1130" t="s">
        <v>4318</v>
      </c>
      <c r="D1130" t="s">
        <v>4319</v>
      </c>
      <c r="E1130" t="s">
        <v>870</v>
      </c>
      <c r="F1130" s="15">
        <v>-3126</v>
      </c>
      <c r="G1130" t="s">
        <v>50</v>
      </c>
      <c r="H1130" t="s">
        <v>187</v>
      </c>
      <c r="I1130" t="s">
        <v>52</v>
      </c>
      <c r="J1130">
        <f>VLOOKUP(B1130,自助退!B:F,5,FALSE)</f>
        <v>3126</v>
      </c>
      <c r="K1130" s="40" t="str">
        <f t="shared" si="17"/>
        <v/>
      </c>
    </row>
    <row r="1131" spans="1:11" ht="14.25">
      <c r="A1131" t="s">
        <v>5371</v>
      </c>
      <c r="B1131" s="15">
        <v>844307</v>
      </c>
      <c r="C1131" t="s">
        <v>4321</v>
      </c>
      <c r="D1131" t="s">
        <v>4322</v>
      </c>
      <c r="E1131" t="s">
        <v>871</v>
      </c>
      <c r="F1131" s="15">
        <v>-500</v>
      </c>
      <c r="G1131" t="s">
        <v>50</v>
      </c>
      <c r="H1131" t="s">
        <v>73</v>
      </c>
      <c r="I1131" t="s">
        <v>52</v>
      </c>
      <c r="J1131">
        <f>VLOOKUP(B1131,自助退!B:F,5,FALSE)</f>
        <v>500</v>
      </c>
      <c r="K1131" s="40" t="str">
        <f t="shared" si="17"/>
        <v/>
      </c>
    </row>
    <row r="1132" spans="1:11" ht="14.25">
      <c r="A1132" t="s">
        <v>5372</v>
      </c>
      <c r="B1132" s="15">
        <v>844449</v>
      </c>
      <c r="C1132" t="s">
        <v>4324</v>
      </c>
      <c r="D1132" t="s">
        <v>4325</v>
      </c>
      <c r="E1132" t="s">
        <v>872</v>
      </c>
      <c r="F1132" s="15">
        <v>-16.5</v>
      </c>
      <c r="G1132" t="s">
        <v>50</v>
      </c>
      <c r="H1132" t="s">
        <v>55</v>
      </c>
      <c r="I1132" t="s">
        <v>52</v>
      </c>
      <c r="J1132">
        <f>VLOOKUP(B1132,自助退!B:F,5,FALSE)</f>
        <v>16.5</v>
      </c>
      <c r="K1132" s="40" t="str">
        <f t="shared" si="17"/>
        <v/>
      </c>
    </row>
    <row r="1133" spans="1:11" ht="14.25">
      <c r="A1133" t="s">
        <v>5373</v>
      </c>
      <c r="B1133" s="15">
        <v>844486</v>
      </c>
      <c r="C1133" t="s">
        <v>4327</v>
      </c>
      <c r="D1133" t="s">
        <v>4328</v>
      </c>
      <c r="E1133" t="s">
        <v>867</v>
      </c>
      <c r="F1133" s="15">
        <v>-400</v>
      </c>
      <c r="G1133" t="s">
        <v>50</v>
      </c>
      <c r="H1133" t="s">
        <v>187</v>
      </c>
      <c r="I1133" t="s">
        <v>52</v>
      </c>
      <c r="J1133">
        <f>VLOOKUP(B1133,自助退!B:F,5,FALSE)</f>
        <v>400</v>
      </c>
      <c r="K1133" s="40" t="str">
        <f t="shared" si="17"/>
        <v/>
      </c>
    </row>
    <row r="1134" spans="1:11" ht="14.25">
      <c r="A1134" t="s">
        <v>5374</v>
      </c>
      <c r="B1134" s="15">
        <v>844571</v>
      </c>
      <c r="C1134" t="s">
        <v>4330</v>
      </c>
      <c r="D1134" t="s">
        <v>4331</v>
      </c>
      <c r="E1134" t="s">
        <v>869</v>
      </c>
      <c r="F1134" s="15">
        <v>-3178.53</v>
      </c>
      <c r="G1134" t="s">
        <v>50</v>
      </c>
      <c r="H1134" t="s">
        <v>187</v>
      </c>
      <c r="I1134" t="s">
        <v>52</v>
      </c>
      <c r="J1134">
        <f>VLOOKUP(B1134,自助退!B:F,5,FALSE)</f>
        <v>3178.53</v>
      </c>
      <c r="K1134" s="40" t="str">
        <f t="shared" si="17"/>
        <v/>
      </c>
    </row>
    <row r="1135" spans="1:11" ht="14.25">
      <c r="A1135" t="s">
        <v>5375</v>
      </c>
      <c r="B1135" s="15">
        <v>844584</v>
      </c>
      <c r="C1135" t="s">
        <v>4332</v>
      </c>
      <c r="D1135" t="s">
        <v>4333</v>
      </c>
      <c r="E1135" t="s">
        <v>873</v>
      </c>
      <c r="F1135" s="15">
        <v>-430</v>
      </c>
      <c r="G1135" t="s">
        <v>50</v>
      </c>
      <c r="H1135" t="s">
        <v>66</v>
      </c>
      <c r="I1135" t="s">
        <v>52</v>
      </c>
      <c r="J1135">
        <f>VLOOKUP(B1135,自助退!B:F,5,FALSE)</f>
        <v>430</v>
      </c>
      <c r="K1135" s="40" t="str">
        <f t="shared" si="17"/>
        <v/>
      </c>
    </row>
    <row r="1136" spans="1:11" ht="14.25">
      <c r="A1136" t="s">
        <v>5376</v>
      </c>
      <c r="B1136" s="15">
        <v>844843</v>
      </c>
      <c r="C1136" t="s">
        <v>4335</v>
      </c>
      <c r="D1136" t="s">
        <v>4336</v>
      </c>
      <c r="E1136" t="s">
        <v>874</v>
      </c>
      <c r="F1136" s="15">
        <v>-645</v>
      </c>
      <c r="G1136" t="s">
        <v>50</v>
      </c>
      <c r="H1136" t="s">
        <v>73</v>
      </c>
      <c r="I1136" t="s">
        <v>52</v>
      </c>
      <c r="J1136">
        <f>VLOOKUP(B1136,自助退!B:F,5,FALSE)</f>
        <v>645</v>
      </c>
      <c r="K1136" s="40" t="str">
        <f t="shared" si="17"/>
        <v/>
      </c>
    </row>
    <row r="1137" spans="1:11" ht="14.25">
      <c r="A1137" t="s">
        <v>5377</v>
      </c>
      <c r="B1137" s="15">
        <v>844940</v>
      </c>
      <c r="C1137" t="s">
        <v>4338</v>
      </c>
      <c r="D1137" t="s">
        <v>875</v>
      </c>
      <c r="E1137" t="s">
        <v>876</v>
      </c>
      <c r="F1137" s="15">
        <v>-4621.66</v>
      </c>
      <c r="G1137" t="s">
        <v>50</v>
      </c>
      <c r="H1137" t="s">
        <v>57</v>
      </c>
      <c r="I1137" t="s">
        <v>52</v>
      </c>
      <c r="J1137">
        <f>VLOOKUP(B1137,自助退!B:F,5,FALSE)</f>
        <v>4621.66</v>
      </c>
      <c r="K1137" s="40" t="str">
        <f t="shared" si="17"/>
        <v/>
      </c>
    </row>
    <row r="1138" spans="1:11" ht="14.25">
      <c r="A1138" t="s">
        <v>5378</v>
      </c>
      <c r="B1138" s="15">
        <v>845016</v>
      </c>
      <c r="C1138" t="s">
        <v>4340</v>
      </c>
      <c r="D1138" t="s">
        <v>4341</v>
      </c>
      <c r="E1138" t="s">
        <v>877</v>
      </c>
      <c r="F1138" s="15">
        <v>-560</v>
      </c>
      <c r="G1138" t="s">
        <v>50</v>
      </c>
      <c r="H1138" t="s">
        <v>64</v>
      </c>
      <c r="I1138" t="s">
        <v>52</v>
      </c>
      <c r="J1138">
        <f>VLOOKUP(B1138,自助退!B:F,5,FALSE)</f>
        <v>560</v>
      </c>
      <c r="K1138" s="40" t="str">
        <f t="shared" si="17"/>
        <v/>
      </c>
    </row>
    <row r="1139" spans="1:11" ht="14.25">
      <c r="A1139" t="s">
        <v>5379</v>
      </c>
      <c r="B1139" s="15">
        <v>845110</v>
      </c>
      <c r="C1139" t="s">
        <v>4343</v>
      </c>
      <c r="D1139" t="s">
        <v>4344</v>
      </c>
      <c r="E1139" t="s">
        <v>398</v>
      </c>
      <c r="F1139" s="15">
        <v>-1422.66</v>
      </c>
      <c r="G1139" t="s">
        <v>50</v>
      </c>
      <c r="H1139" t="s">
        <v>53</v>
      </c>
      <c r="I1139" t="s">
        <v>52</v>
      </c>
      <c r="J1139">
        <f>VLOOKUP(B1139,自助退!B:F,5,FALSE)</f>
        <v>1422.66</v>
      </c>
      <c r="K1139" s="40" t="str">
        <f t="shared" si="17"/>
        <v/>
      </c>
    </row>
    <row r="1140" spans="1:11" ht="14.25">
      <c r="A1140" t="s">
        <v>5380</v>
      </c>
      <c r="B1140" s="15">
        <v>845175</v>
      </c>
      <c r="C1140" t="s">
        <v>4346</v>
      </c>
      <c r="D1140" t="s">
        <v>4347</v>
      </c>
      <c r="E1140" t="s">
        <v>878</v>
      </c>
      <c r="F1140" s="15">
        <v>-616.91999999999996</v>
      </c>
      <c r="G1140" t="s">
        <v>50</v>
      </c>
      <c r="H1140" t="s">
        <v>187</v>
      </c>
      <c r="I1140" t="s">
        <v>52</v>
      </c>
      <c r="J1140">
        <f>VLOOKUP(B1140,自助退!B:F,5,FALSE)</f>
        <v>616.91999999999996</v>
      </c>
      <c r="K1140" s="40" t="str">
        <f t="shared" si="17"/>
        <v/>
      </c>
    </row>
    <row r="1141" spans="1:11" ht="14.25">
      <c r="A1141" t="s">
        <v>5381</v>
      </c>
      <c r="B1141" s="15">
        <v>845191</v>
      </c>
      <c r="C1141" t="s">
        <v>4349</v>
      </c>
      <c r="D1141" t="s">
        <v>4350</v>
      </c>
      <c r="E1141" t="s">
        <v>879</v>
      </c>
      <c r="F1141" s="15">
        <v>-444.42</v>
      </c>
      <c r="G1141" t="s">
        <v>50</v>
      </c>
      <c r="H1141" t="s">
        <v>230</v>
      </c>
      <c r="I1141" t="s">
        <v>52</v>
      </c>
      <c r="J1141">
        <f>VLOOKUP(B1141,自助退!B:F,5,FALSE)</f>
        <v>444.42</v>
      </c>
      <c r="K1141" s="40" t="str">
        <f t="shared" si="17"/>
        <v/>
      </c>
    </row>
    <row r="1142" spans="1:11" ht="14.25">
      <c r="A1142" t="s">
        <v>5382</v>
      </c>
      <c r="B1142" s="15">
        <v>845419</v>
      </c>
      <c r="C1142" t="s">
        <v>4351</v>
      </c>
      <c r="D1142" t="s">
        <v>4352</v>
      </c>
      <c r="E1142" t="s">
        <v>880</v>
      </c>
      <c r="F1142" s="15">
        <v>-68.5</v>
      </c>
      <c r="G1142" t="s">
        <v>50</v>
      </c>
      <c r="H1142" t="s">
        <v>57</v>
      </c>
      <c r="I1142" t="s">
        <v>52</v>
      </c>
      <c r="J1142">
        <f>VLOOKUP(B1142,自助退!B:F,5,FALSE)</f>
        <v>68.5</v>
      </c>
      <c r="K1142" s="40" t="str">
        <f t="shared" si="17"/>
        <v/>
      </c>
    </row>
    <row r="1143" spans="1:11" ht="14.25">
      <c r="A1143" t="s">
        <v>5383</v>
      </c>
      <c r="B1143" s="15">
        <v>845552</v>
      </c>
      <c r="C1143" t="s">
        <v>4354</v>
      </c>
      <c r="D1143" t="s">
        <v>4355</v>
      </c>
      <c r="E1143" t="s">
        <v>252</v>
      </c>
      <c r="F1143" s="15">
        <v>-430</v>
      </c>
      <c r="G1143" t="s">
        <v>50</v>
      </c>
      <c r="H1143" t="s">
        <v>61</v>
      </c>
      <c r="I1143" t="s">
        <v>52</v>
      </c>
      <c r="J1143">
        <f>VLOOKUP(B1143,自助退!B:F,5,FALSE)</f>
        <v>430</v>
      </c>
      <c r="K1143" s="40" t="str">
        <f t="shared" si="17"/>
        <v/>
      </c>
    </row>
    <row r="1144" spans="1:11" ht="14.25">
      <c r="A1144" t="s">
        <v>5384</v>
      </c>
      <c r="B1144" s="15">
        <v>845640</v>
      </c>
      <c r="C1144" t="s">
        <v>4357</v>
      </c>
      <c r="D1144" t="s">
        <v>4358</v>
      </c>
      <c r="E1144" t="s">
        <v>640</v>
      </c>
      <c r="F1144" s="15">
        <v>-71.08</v>
      </c>
      <c r="G1144" t="s">
        <v>50</v>
      </c>
      <c r="H1144" t="s">
        <v>69</v>
      </c>
      <c r="I1144" t="s">
        <v>52</v>
      </c>
      <c r="J1144">
        <f>VLOOKUP(B1144,自助退!B:F,5,FALSE)</f>
        <v>71.08</v>
      </c>
      <c r="K1144" s="40" t="str">
        <f t="shared" si="17"/>
        <v/>
      </c>
    </row>
    <row r="1145" spans="1:11" ht="14.25">
      <c r="A1145" t="s">
        <v>5385</v>
      </c>
      <c r="B1145" s="15">
        <v>845762</v>
      </c>
      <c r="C1145" t="s">
        <v>4360</v>
      </c>
      <c r="D1145" t="s">
        <v>4361</v>
      </c>
      <c r="E1145" t="s">
        <v>242</v>
      </c>
      <c r="F1145" s="15">
        <v>-2600</v>
      </c>
      <c r="G1145" t="s">
        <v>50</v>
      </c>
      <c r="H1145" t="s">
        <v>74</v>
      </c>
      <c r="I1145" t="s">
        <v>52</v>
      </c>
      <c r="J1145">
        <f>VLOOKUP(B1145,自助退!B:F,5,FALSE)</f>
        <v>2600</v>
      </c>
      <c r="K1145" s="40" t="str">
        <f t="shared" si="17"/>
        <v/>
      </c>
    </row>
    <row r="1146" spans="1:11" ht="14.25">
      <c r="A1146" t="s">
        <v>5386</v>
      </c>
      <c r="B1146" s="15">
        <v>845927</v>
      </c>
      <c r="C1146" t="s">
        <v>4363</v>
      </c>
      <c r="D1146" t="s">
        <v>881</v>
      </c>
      <c r="E1146" t="s">
        <v>882</v>
      </c>
      <c r="F1146" s="15">
        <v>-9.5</v>
      </c>
      <c r="G1146" t="s">
        <v>50</v>
      </c>
      <c r="H1146" t="s">
        <v>67</v>
      </c>
      <c r="I1146" t="s">
        <v>52</v>
      </c>
      <c r="J1146">
        <f>VLOOKUP(B1146,自助退!B:F,5,FALSE)</f>
        <v>9.5</v>
      </c>
      <c r="K1146" s="40" t="str">
        <f t="shared" si="17"/>
        <v/>
      </c>
    </row>
    <row r="1147" spans="1:11" ht="14.25">
      <c r="A1147" t="s">
        <v>5387</v>
      </c>
      <c r="B1147" s="15">
        <v>846140</v>
      </c>
      <c r="C1147" t="s">
        <v>4365</v>
      </c>
      <c r="D1147" t="s">
        <v>4290</v>
      </c>
      <c r="E1147" t="s">
        <v>714</v>
      </c>
      <c r="F1147" s="15">
        <v>-10</v>
      </c>
      <c r="G1147" t="s">
        <v>50</v>
      </c>
      <c r="H1147" t="s">
        <v>63</v>
      </c>
      <c r="I1147" t="s">
        <v>52</v>
      </c>
      <c r="J1147">
        <f>VLOOKUP(B1147,自助退!B:F,5,FALSE)</f>
        <v>10</v>
      </c>
      <c r="K1147" s="40" t="str">
        <f t="shared" si="17"/>
        <v/>
      </c>
    </row>
    <row r="1148" spans="1:11" ht="14.25">
      <c r="A1148" t="s">
        <v>5388</v>
      </c>
      <c r="B1148" s="15">
        <v>846254</v>
      </c>
      <c r="C1148" t="s">
        <v>4366</v>
      </c>
      <c r="D1148" t="s">
        <v>4367</v>
      </c>
      <c r="E1148" t="s">
        <v>883</v>
      </c>
      <c r="F1148" s="15">
        <v>-1370</v>
      </c>
      <c r="G1148" t="s">
        <v>50</v>
      </c>
      <c r="H1148" t="s">
        <v>75</v>
      </c>
      <c r="I1148" t="s">
        <v>52</v>
      </c>
      <c r="J1148">
        <f>VLOOKUP(B1148,自助退!B:F,5,FALSE)</f>
        <v>1370</v>
      </c>
      <c r="K1148" s="40" t="str">
        <f t="shared" si="17"/>
        <v/>
      </c>
    </row>
    <row r="1149" spans="1:11" ht="14.25">
      <c r="A1149" t="s">
        <v>5389</v>
      </c>
      <c r="B1149" s="15">
        <v>846336</v>
      </c>
      <c r="C1149" t="s">
        <v>4369</v>
      </c>
      <c r="D1149" t="s">
        <v>884</v>
      </c>
      <c r="E1149" t="s">
        <v>885</v>
      </c>
      <c r="F1149" s="15">
        <v>-3314.12</v>
      </c>
      <c r="G1149" t="s">
        <v>50</v>
      </c>
      <c r="H1149" t="s">
        <v>227</v>
      </c>
      <c r="I1149" t="s">
        <v>52</v>
      </c>
      <c r="J1149">
        <f>VLOOKUP(B1149,自助退!B:F,5,FALSE)</f>
        <v>3314.12</v>
      </c>
      <c r="K1149" s="40" t="str">
        <f t="shared" si="17"/>
        <v/>
      </c>
    </row>
    <row r="1150" spans="1:11" ht="14.25">
      <c r="A1150" t="s">
        <v>5390</v>
      </c>
      <c r="B1150" s="15">
        <v>846375</v>
      </c>
      <c r="C1150" t="s">
        <v>4371</v>
      </c>
      <c r="D1150" t="s">
        <v>4372</v>
      </c>
      <c r="E1150" t="s">
        <v>886</v>
      </c>
      <c r="F1150" s="15">
        <v>-609</v>
      </c>
      <c r="G1150" t="s">
        <v>50</v>
      </c>
      <c r="H1150" t="s">
        <v>234</v>
      </c>
      <c r="I1150" t="s">
        <v>52</v>
      </c>
      <c r="J1150">
        <f>VLOOKUP(B1150,自助退!B:F,5,FALSE)</f>
        <v>609</v>
      </c>
      <c r="K1150" s="40" t="str">
        <f t="shared" si="17"/>
        <v/>
      </c>
    </row>
    <row r="1151" spans="1:11" ht="14.25">
      <c r="A1151" t="s">
        <v>5391</v>
      </c>
      <c r="B1151" s="15">
        <v>846555</v>
      </c>
      <c r="C1151" t="s">
        <v>4373</v>
      </c>
      <c r="D1151" t="s">
        <v>4374</v>
      </c>
      <c r="E1151" t="s">
        <v>272</v>
      </c>
      <c r="F1151" s="15">
        <v>-800</v>
      </c>
      <c r="G1151" t="s">
        <v>50</v>
      </c>
      <c r="H1151" t="s">
        <v>72</v>
      </c>
      <c r="I1151" t="s">
        <v>52</v>
      </c>
      <c r="J1151">
        <f>VLOOKUP(B1151,自助退!B:F,5,FALSE)</f>
        <v>800</v>
      </c>
      <c r="K1151" s="40" t="str">
        <f t="shared" si="17"/>
        <v/>
      </c>
    </row>
    <row r="1152" spans="1:11" ht="14.25">
      <c r="A1152" t="s">
        <v>5392</v>
      </c>
      <c r="B1152" s="15">
        <v>846592</v>
      </c>
      <c r="C1152" t="s">
        <v>4376</v>
      </c>
      <c r="D1152" t="s">
        <v>4374</v>
      </c>
      <c r="E1152" t="s">
        <v>272</v>
      </c>
      <c r="F1152" s="15">
        <v>-250</v>
      </c>
      <c r="G1152" t="s">
        <v>50</v>
      </c>
      <c r="H1152" t="s">
        <v>72</v>
      </c>
      <c r="I1152" t="s">
        <v>52</v>
      </c>
      <c r="J1152">
        <f>VLOOKUP(B1152,自助退!B:F,5,FALSE)</f>
        <v>250</v>
      </c>
      <c r="K1152" s="40" t="str">
        <f t="shared" si="17"/>
        <v/>
      </c>
    </row>
    <row r="1153" spans="1:11" ht="14.25">
      <c r="A1153" t="s">
        <v>5393</v>
      </c>
      <c r="B1153" s="15">
        <v>847087</v>
      </c>
      <c r="C1153" t="s">
        <v>4377</v>
      </c>
      <c r="D1153" t="s">
        <v>4378</v>
      </c>
      <c r="E1153" t="s">
        <v>888</v>
      </c>
      <c r="F1153" s="15">
        <v>-32.5</v>
      </c>
      <c r="G1153" t="s">
        <v>50</v>
      </c>
      <c r="H1153" t="s">
        <v>65</v>
      </c>
      <c r="I1153" t="s">
        <v>52</v>
      </c>
      <c r="J1153">
        <f>VLOOKUP(B1153,自助退!B:F,5,FALSE)</f>
        <v>32.5</v>
      </c>
      <c r="K1153" s="40" t="str">
        <f t="shared" si="17"/>
        <v/>
      </c>
    </row>
    <row r="1154" spans="1:11" ht="14.25">
      <c r="A1154" t="s">
        <v>5394</v>
      </c>
      <c r="B1154" s="15">
        <v>847135</v>
      </c>
      <c r="C1154" t="s">
        <v>4380</v>
      </c>
      <c r="D1154" t="s">
        <v>4381</v>
      </c>
      <c r="E1154" t="s">
        <v>889</v>
      </c>
      <c r="F1154" s="15">
        <v>-372.42</v>
      </c>
      <c r="G1154" t="s">
        <v>50</v>
      </c>
      <c r="H1154" t="s">
        <v>72</v>
      </c>
      <c r="I1154" t="s">
        <v>52</v>
      </c>
      <c r="J1154">
        <f>VLOOKUP(B1154,自助退!B:F,5,FALSE)</f>
        <v>372.42</v>
      </c>
      <c r="K1154" s="40" t="str">
        <f t="shared" si="17"/>
        <v/>
      </c>
    </row>
    <row r="1155" spans="1:11" ht="14.25">
      <c r="A1155" t="s">
        <v>5395</v>
      </c>
      <c r="B1155" s="15">
        <v>847190</v>
      </c>
      <c r="C1155" t="s">
        <v>4383</v>
      </c>
      <c r="D1155" t="s">
        <v>4384</v>
      </c>
      <c r="E1155" t="s">
        <v>890</v>
      </c>
      <c r="F1155" s="15">
        <v>-60</v>
      </c>
      <c r="G1155" t="s">
        <v>50</v>
      </c>
      <c r="H1155" t="s">
        <v>74</v>
      </c>
      <c r="I1155" t="s">
        <v>52</v>
      </c>
      <c r="J1155">
        <f>VLOOKUP(B1155,自助退!B:F,5,FALSE)</f>
        <v>60</v>
      </c>
      <c r="K1155" s="40" t="str">
        <f t="shared" ref="K1155:K1218" si="18">IF(J1155=F1155*-1,"",1)</f>
        <v/>
      </c>
    </row>
    <row r="1156" spans="1:11" ht="14.25">
      <c r="A1156" t="s">
        <v>5396</v>
      </c>
      <c r="B1156" s="15">
        <v>847256</v>
      </c>
      <c r="C1156" t="s">
        <v>4386</v>
      </c>
      <c r="D1156" t="s">
        <v>4387</v>
      </c>
      <c r="E1156" t="s">
        <v>891</v>
      </c>
      <c r="F1156" s="15">
        <v>-300</v>
      </c>
      <c r="G1156" t="s">
        <v>50</v>
      </c>
      <c r="H1156" t="s">
        <v>61</v>
      </c>
      <c r="I1156" t="s">
        <v>52</v>
      </c>
      <c r="J1156">
        <f>VLOOKUP(B1156,自助退!B:F,5,FALSE)</f>
        <v>300</v>
      </c>
      <c r="K1156" s="40" t="str">
        <f t="shared" si="18"/>
        <v/>
      </c>
    </row>
    <row r="1157" spans="1:11" ht="14.25">
      <c r="A1157" t="s">
        <v>5397</v>
      </c>
      <c r="B1157" s="15">
        <v>847403</v>
      </c>
      <c r="C1157" t="s">
        <v>4389</v>
      </c>
      <c r="D1157" t="s">
        <v>4390</v>
      </c>
      <c r="E1157" t="s">
        <v>892</v>
      </c>
      <c r="F1157" s="15">
        <v>-18</v>
      </c>
      <c r="G1157" t="s">
        <v>50</v>
      </c>
      <c r="H1157" t="s">
        <v>79</v>
      </c>
      <c r="I1157" t="s">
        <v>52</v>
      </c>
      <c r="J1157">
        <f>VLOOKUP(B1157,自助退!B:F,5,FALSE)</f>
        <v>18</v>
      </c>
      <c r="K1157" s="40" t="str">
        <f t="shared" si="18"/>
        <v/>
      </c>
    </row>
    <row r="1158" spans="1:11" ht="14.25">
      <c r="A1158" t="s">
        <v>5398</v>
      </c>
      <c r="B1158" s="15">
        <v>847513</v>
      </c>
      <c r="C1158" t="s">
        <v>4392</v>
      </c>
      <c r="D1158" t="s">
        <v>4393</v>
      </c>
      <c r="E1158" t="s">
        <v>887</v>
      </c>
      <c r="F1158" s="15">
        <v>-6</v>
      </c>
      <c r="G1158" t="s">
        <v>50</v>
      </c>
      <c r="H1158" t="s">
        <v>227</v>
      </c>
      <c r="I1158" t="s">
        <v>52</v>
      </c>
      <c r="J1158">
        <f>VLOOKUP(B1158,自助退!B:F,5,FALSE)</f>
        <v>6</v>
      </c>
      <c r="K1158" s="40" t="str">
        <f t="shared" si="18"/>
        <v/>
      </c>
    </row>
    <row r="1159" spans="1:11" ht="14.25">
      <c r="A1159" t="s">
        <v>5399</v>
      </c>
      <c r="B1159" s="15">
        <v>848315</v>
      </c>
      <c r="C1159" t="s">
        <v>4395</v>
      </c>
      <c r="D1159" t="s">
        <v>4396</v>
      </c>
      <c r="E1159" t="s">
        <v>893</v>
      </c>
      <c r="F1159" s="15">
        <v>-235.8</v>
      </c>
      <c r="G1159" t="s">
        <v>50</v>
      </c>
      <c r="H1159" t="s">
        <v>68</v>
      </c>
      <c r="I1159" t="s">
        <v>52</v>
      </c>
      <c r="J1159">
        <f>VLOOKUP(B1159,自助退!B:F,5,FALSE)</f>
        <v>235.8</v>
      </c>
      <c r="K1159" s="40" t="str">
        <f t="shared" si="18"/>
        <v/>
      </c>
    </row>
    <row r="1160" spans="1:11" ht="14.25">
      <c r="A1160" t="s">
        <v>5400</v>
      </c>
      <c r="B1160" s="15">
        <v>848360</v>
      </c>
      <c r="C1160" t="s">
        <v>4397</v>
      </c>
      <c r="D1160" t="s">
        <v>4398</v>
      </c>
      <c r="E1160" t="s">
        <v>894</v>
      </c>
      <c r="F1160" s="15">
        <v>-54</v>
      </c>
      <c r="G1160" t="s">
        <v>50</v>
      </c>
      <c r="H1160" t="s">
        <v>74</v>
      </c>
      <c r="I1160" t="s">
        <v>52</v>
      </c>
      <c r="J1160">
        <f>VLOOKUP(B1160,自助退!B:F,5,FALSE)</f>
        <v>54</v>
      </c>
      <c r="K1160" s="40" t="str">
        <f t="shared" si="18"/>
        <v/>
      </c>
    </row>
    <row r="1161" spans="1:11" ht="14.25">
      <c r="A1161" t="s">
        <v>5401</v>
      </c>
      <c r="B1161" s="15">
        <v>848462</v>
      </c>
      <c r="C1161" t="s">
        <v>4400</v>
      </c>
      <c r="D1161" t="s">
        <v>4401</v>
      </c>
      <c r="E1161" t="s">
        <v>895</v>
      </c>
      <c r="F1161" s="15">
        <v>-119.78</v>
      </c>
      <c r="G1161" t="s">
        <v>50</v>
      </c>
      <c r="H1161" t="s">
        <v>77</v>
      </c>
      <c r="I1161" t="s">
        <v>52</v>
      </c>
      <c r="J1161">
        <f>VLOOKUP(B1161,自助退!B:F,5,FALSE)</f>
        <v>119.78</v>
      </c>
      <c r="K1161" s="40" t="str">
        <f t="shared" si="18"/>
        <v/>
      </c>
    </row>
    <row r="1162" spans="1:11" ht="14.25">
      <c r="A1162" t="s">
        <v>5402</v>
      </c>
      <c r="B1162" s="15">
        <v>848715</v>
      </c>
      <c r="C1162" t="s">
        <v>4403</v>
      </c>
      <c r="D1162" t="s">
        <v>4404</v>
      </c>
      <c r="E1162" t="s">
        <v>896</v>
      </c>
      <c r="F1162" s="15">
        <v>-412.38</v>
      </c>
      <c r="G1162" t="s">
        <v>50</v>
      </c>
      <c r="H1162" t="s">
        <v>72</v>
      </c>
      <c r="I1162" t="s">
        <v>52</v>
      </c>
      <c r="J1162">
        <f>VLOOKUP(B1162,自助退!B:F,5,FALSE)</f>
        <v>412.38</v>
      </c>
      <c r="K1162" s="40" t="str">
        <f t="shared" si="18"/>
        <v/>
      </c>
    </row>
    <row r="1163" spans="1:11" ht="14.25">
      <c r="A1163" t="s">
        <v>5403</v>
      </c>
      <c r="B1163" s="15">
        <v>848741</v>
      </c>
      <c r="C1163" t="s">
        <v>4406</v>
      </c>
      <c r="D1163" t="s">
        <v>4407</v>
      </c>
      <c r="E1163" t="s">
        <v>897</v>
      </c>
      <c r="F1163" s="15">
        <v>-957.76</v>
      </c>
      <c r="G1163" t="s">
        <v>50</v>
      </c>
      <c r="H1163" t="s">
        <v>71</v>
      </c>
      <c r="I1163" t="s">
        <v>52</v>
      </c>
      <c r="J1163">
        <f>VLOOKUP(B1163,自助退!B:F,5,FALSE)</f>
        <v>957.76</v>
      </c>
      <c r="K1163" s="40" t="str">
        <f t="shared" si="18"/>
        <v/>
      </c>
    </row>
    <row r="1164" spans="1:11" ht="14.25">
      <c r="A1164" t="s">
        <v>5404</v>
      </c>
      <c r="B1164" s="15">
        <v>848800</v>
      </c>
      <c r="C1164" t="s">
        <v>4409</v>
      </c>
      <c r="D1164" t="s">
        <v>4410</v>
      </c>
      <c r="E1164" t="s">
        <v>157</v>
      </c>
      <c r="F1164" s="15">
        <v>-63.5</v>
      </c>
      <c r="G1164" t="s">
        <v>50</v>
      </c>
      <c r="H1164" t="s">
        <v>76</v>
      </c>
      <c r="I1164" t="s">
        <v>52</v>
      </c>
      <c r="J1164">
        <f>VLOOKUP(B1164,自助退!B:F,5,FALSE)</f>
        <v>63.5</v>
      </c>
      <c r="K1164" s="40" t="str">
        <f t="shared" si="18"/>
        <v/>
      </c>
    </row>
    <row r="1165" spans="1:11" ht="14.25">
      <c r="A1165" t="s">
        <v>5405</v>
      </c>
      <c r="B1165" s="15">
        <v>848844</v>
      </c>
      <c r="C1165" t="s">
        <v>4412</v>
      </c>
      <c r="D1165" t="s">
        <v>4413</v>
      </c>
      <c r="E1165" t="s">
        <v>254</v>
      </c>
      <c r="F1165" s="15">
        <v>-40.5</v>
      </c>
      <c r="G1165" t="s">
        <v>50</v>
      </c>
      <c r="H1165" t="s">
        <v>77</v>
      </c>
      <c r="I1165" t="s">
        <v>52</v>
      </c>
      <c r="J1165">
        <f>VLOOKUP(B1165,自助退!B:F,5,FALSE)</f>
        <v>40.5</v>
      </c>
      <c r="K1165" s="40" t="str">
        <f t="shared" si="18"/>
        <v/>
      </c>
    </row>
    <row r="1166" spans="1:11" ht="14.25">
      <c r="A1166" t="s">
        <v>5406</v>
      </c>
      <c r="B1166" s="15">
        <v>848925</v>
      </c>
      <c r="C1166" t="s">
        <v>4415</v>
      </c>
      <c r="D1166" t="s">
        <v>898</v>
      </c>
      <c r="E1166" t="s">
        <v>899</v>
      </c>
      <c r="F1166" s="15">
        <v>-830</v>
      </c>
      <c r="G1166" t="s">
        <v>50</v>
      </c>
      <c r="H1166" t="s">
        <v>96</v>
      </c>
      <c r="I1166" t="s">
        <v>52</v>
      </c>
      <c r="J1166">
        <f>VLOOKUP(B1166,自助退!B:F,5,FALSE)</f>
        <v>830</v>
      </c>
      <c r="K1166" s="40" t="str">
        <f t="shared" si="18"/>
        <v/>
      </c>
    </row>
    <row r="1167" spans="1:11" ht="14.25">
      <c r="A1167" t="s">
        <v>2582</v>
      </c>
      <c r="B1167" s="15">
        <v>848932</v>
      </c>
      <c r="C1167" t="s">
        <v>4417</v>
      </c>
      <c r="D1167" t="s">
        <v>4418</v>
      </c>
      <c r="E1167" t="s">
        <v>900</v>
      </c>
      <c r="F1167" s="15">
        <v>-391.5</v>
      </c>
      <c r="G1167" t="s">
        <v>50</v>
      </c>
      <c r="H1167" t="s">
        <v>71</v>
      </c>
      <c r="I1167" t="s">
        <v>52</v>
      </c>
      <c r="J1167">
        <f>VLOOKUP(B1167,自助退!B:F,5,FALSE)</f>
        <v>391.5</v>
      </c>
      <c r="K1167" s="40" t="str">
        <f t="shared" si="18"/>
        <v/>
      </c>
    </row>
    <row r="1168" spans="1:11" ht="14.25">
      <c r="A1168" t="s">
        <v>5407</v>
      </c>
      <c r="B1168" s="15">
        <v>848968</v>
      </c>
      <c r="C1168" t="s">
        <v>4420</v>
      </c>
      <c r="D1168" t="s">
        <v>4421</v>
      </c>
      <c r="E1168" t="s">
        <v>901</v>
      </c>
      <c r="F1168" s="15">
        <v>-497</v>
      </c>
      <c r="G1168" t="s">
        <v>50</v>
      </c>
      <c r="H1168" t="s">
        <v>71</v>
      </c>
      <c r="I1168" t="s">
        <v>52</v>
      </c>
      <c r="J1168">
        <f>VLOOKUP(B1168,自助退!B:F,5,FALSE)</f>
        <v>497</v>
      </c>
      <c r="K1168" s="40" t="str">
        <f t="shared" si="18"/>
        <v/>
      </c>
    </row>
    <row r="1169" spans="1:11" ht="14.25">
      <c r="A1169" t="s">
        <v>5408</v>
      </c>
      <c r="B1169" s="15">
        <v>849058</v>
      </c>
      <c r="C1169" t="s">
        <v>4423</v>
      </c>
      <c r="D1169" t="s">
        <v>4424</v>
      </c>
      <c r="E1169" t="s">
        <v>902</v>
      </c>
      <c r="F1169" s="15">
        <v>-730.58</v>
      </c>
      <c r="G1169" t="s">
        <v>50</v>
      </c>
      <c r="H1169" t="s">
        <v>68</v>
      </c>
      <c r="I1169" t="s">
        <v>52</v>
      </c>
      <c r="J1169">
        <f>VLOOKUP(B1169,自助退!B:F,5,FALSE)</f>
        <v>730.58</v>
      </c>
      <c r="K1169" s="40" t="str">
        <f t="shared" si="18"/>
        <v/>
      </c>
    </row>
    <row r="1170" spans="1:11" ht="14.25">
      <c r="A1170" t="s">
        <v>5409</v>
      </c>
      <c r="B1170" s="15">
        <v>849122</v>
      </c>
      <c r="C1170" t="s">
        <v>4426</v>
      </c>
      <c r="D1170" t="s">
        <v>4427</v>
      </c>
      <c r="E1170" t="s">
        <v>903</v>
      </c>
      <c r="F1170" s="15">
        <v>-1094</v>
      </c>
      <c r="G1170" t="s">
        <v>50</v>
      </c>
      <c r="H1170" t="s">
        <v>66</v>
      </c>
      <c r="I1170" t="s">
        <v>52</v>
      </c>
      <c r="J1170">
        <f>VLOOKUP(B1170,自助退!B:F,5,FALSE)</f>
        <v>1094</v>
      </c>
      <c r="K1170" s="40" t="str">
        <f t="shared" si="18"/>
        <v/>
      </c>
    </row>
    <row r="1171" spans="1:11" ht="14.25">
      <c r="A1171" t="s">
        <v>5410</v>
      </c>
      <c r="B1171" s="15">
        <v>849218</v>
      </c>
      <c r="C1171" t="s">
        <v>4429</v>
      </c>
      <c r="D1171" t="s">
        <v>4430</v>
      </c>
      <c r="E1171" t="s">
        <v>904</v>
      </c>
      <c r="F1171" s="15">
        <v>-5187.0200000000004</v>
      </c>
      <c r="G1171" t="s">
        <v>50</v>
      </c>
      <c r="H1171" t="s">
        <v>82</v>
      </c>
      <c r="I1171" t="s">
        <v>52</v>
      </c>
      <c r="J1171">
        <f>VLOOKUP(B1171,自助退!B:F,5,FALSE)</f>
        <v>5187.0200000000004</v>
      </c>
      <c r="K1171" s="40" t="str">
        <f t="shared" si="18"/>
        <v/>
      </c>
    </row>
    <row r="1172" spans="1:11" ht="14.25">
      <c r="A1172" t="s">
        <v>5411</v>
      </c>
      <c r="B1172" s="15">
        <v>849225</v>
      </c>
      <c r="C1172" t="s">
        <v>4432</v>
      </c>
      <c r="D1172" t="s">
        <v>4433</v>
      </c>
      <c r="E1172" t="s">
        <v>905</v>
      </c>
      <c r="F1172" s="15">
        <v>-475.89</v>
      </c>
      <c r="G1172" t="s">
        <v>50</v>
      </c>
      <c r="H1172" t="s">
        <v>67</v>
      </c>
      <c r="I1172" t="s">
        <v>52</v>
      </c>
      <c r="J1172">
        <f>VLOOKUP(B1172,自助退!B:F,5,FALSE)</f>
        <v>475.89</v>
      </c>
      <c r="K1172" s="40" t="str">
        <f t="shared" si="18"/>
        <v/>
      </c>
    </row>
    <row r="1173" spans="1:11" ht="14.25">
      <c r="A1173" t="s">
        <v>5412</v>
      </c>
      <c r="B1173" s="15">
        <v>850106</v>
      </c>
      <c r="C1173" t="s">
        <v>4435</v>
      </c>
      <c r="D1173" t="s">
        <v>4436</v>
      </c>
      <c r="E1173" t="s">
        <v>906</v>
      </c>
      <c r="F1173" s="15">
        <v>-395.72</v>
      </c>
      <c r="G1173" t="s">
        <v>50</v>
      </c>
      <c r="H1173" t="s">
        <v>82</v>
      </c>
      <c r="I1173" t="s">
        <v>52</v>
      </c>
      <c r="J1173">
        <f>VLOOKUP(B1173,自助退!B:F,5,FALSE)</f>
        <v>395.72</v>
      </c>
      <c r="K1173" s="40" t="str">
        <f t="shared" si="18"/>
        <v/>
      </c>
    </row>
    <row r="1174" spans="1:11" ht="14.25">
      <c r="A1174" t="s">
        <v>5413</v>
      </c>
      <c r="B1174" s="15">
        <v>852828</v>
      </c>
      <c r="C1174" t="s">
        <v>4438</v>
      </c>
      <c r="D1174" t="s">
        <v>4439</v>
      </c>
      <c r="E1174" t="s">
        <v>907</v>
      </c>
      <c r="F1174" s="15">
        <v>-2800</v>
      </c>
      <c r="G1174" t="s">
        <v>50</v>
      </c>
      <c r="H1174" t="s">
        <v>76</v>
      </c>
      <c r="I1174" t="s">
        <v>52</v>
      </c>
      <c r="J1174">
        <f>VLOOKUP(B1174,自助退!B:F,5,FALSE)</f>
        <v>2800</v>
      </c>
      <c r="K1174" s="40" t="str">
        <f t="shared" si="18"/>
        <v/>
      </c>
    </row>
    <row r="1175" spans="1:11" ht="14.25">
      <c r="A1175" t="s">
        <v>5414</v>
      </c>
      <c r="B1175" s="15">
        <v>853486</v>
      </c>
      <c r="C1175" t="s">
        <v>4441</v>
      </c>
      <c r="D1175" t="s">
        <v>4442</v>
      </c>
      <c r="E1175" t="s">
        <v>908</v>
      </c>
      <c r="F1175" s="15">
        <v>-950</v>
      </c>
      <c r="G1175" t="s">
        <v>50</v>
      </c>
      <c r="H1175" t="s">
        <v>187</v>
      </c>
      <c r="I1175" t="s">
        <v>52</v>
      </c>
      <c r="J1175">
        <f>VLOOKUP(B1175,自助退!B:F,5,FALSE)</f>
        <v>950</v>
      </c>
      <c r="K1175" s="40" t="str">
        <f t="shared" si="18"/>
        <v/>
      </c>
    </row>
    <row r="1176" spans="1:11" ht="14.25">
      <c r="A1176" t="s">
        <v>5415</v>
      </c>
      <c r="B1176" s="15">
        <v>853937</v>
      </c>
      <c r="C1176" t="s">
        <v>4444</v>
      </c>
      <c r="D1176" t="s">
        <v>4445</v>
      </c>
      <c r="E1176" t="s">
        <v>910</v>
      </c>
      <c r="F1176" s="15">
        <v>-200</v>
      </c>
      <c r="G1176" t="s">
        <v>50</v>
      </c>
      <c r="H1176" t="s">
        <v>51</v>
      </c>
      <c r="I1176" t="s">
        <v>52</v>
      </c>
      <c r="J1176">
        <f>VLOOKUP(B1176,自助退!B:F,5,FALSE)</f>
        <v>200</v>
      </c>
      <c r="K1176" s="40" t="str">
        <f t="shared" si="18"/>
        <v/>
      </c>
    </row>
    <row r="1177" spans="1:11" ht="14.25">
      <c r="A1177" t="s">
        <v>5416</v>
      </c>
      <c r="B1177" s="15">
        <v>854043</v>
      </c>
      <c r="C1177" t="s">
        <v>4447</v>
      </c>
      <c r="D1177" t="s">
        <v>4448</v>
      </c>
      <c r="E1177" t="s">
        <v>909</v>
      </c>
      <c r="F1177" s="15">
        <v>-4500</v>
      </c>
      <c r="G1177" t="s">
        <v>50</v>
      </c>
      <c r="H1177" t="s">
        <v>60</v>
      </c>
      <c r="I1177" t="s">
        <v>52</v>
      </c>
      <c r="J1177">
        <f>VLOOKUP(B1177,自助退!B:F,5,FALSE)</f>
        <v>4500</v>
      </c>
      <c r="K1177" s="40" t="str">
        <f t="shared" si="18"/>
        <v/>
      </c>
    </row>
    <row r="1178" spans="1:11" ht="14.25">
      <c r="A1178" t="s">
        <v>5417</v>
      </c>
      <c r="B1178" s="15">
        <v>854272</v>
      </c>
      <c r="C1178" t="s">
        <v>4450</v>
      </c>
      <c r="D1178" t="s">
        <v>911</v>
      </c>
      <c r="E1178" t="s">
        <v>912</v>
      </c>
      <c r="F1178" s="15">
        <v>-1000</v>
      </c>
      <c r="G1178" t="s">
        <v>50</v>
      </c>
      <c r="H1178" t="s">
        <v>187</v>
      </c>
      <c r="I1178" t="s">
        <v>52</v>
      </c>
      <c r="J1178">
        <f>VLOOKUP(B1178,自助退!B:F,5,FALSE)</f>
        <v>1000</v>
      </c>
      <c r="K1178" s="40" t="str">
        <f t="shared" si="18"/>
        <v/>
      </c>
    </row>
    <row r="1179" spans="1:11" ht="14.25">
      <c r="A1179" t="s">
        <v>5418</v>
      </c>
      <c r="B1179" s="15">
        <v>855348</v>
      </c>
      <c r="C1179" t="s">
        <v>4452</v>
      </c>
      <c r="D1179" t="s">
        <v>4453</v>
      </c>
      <c r="E1179" t="s">
        <v>913</v>
      </c>
      <c r="F1179" s="15">
        <v>-337.68</v>
      </c>
      <c r="G1179" t="s">
        <v>50</v>
      </c>
      <c r="H1179" t="s">
        <v>61</v>
      </c>
      <c r="I1179" t="s">
        <v>52</v>
      </c>
      <c r="J1179">
        <f>VLOOKUP(B1179,自助退!B:F,5,FALSE)</f>
        <v>337.68</v>
      </c>
      <c r="K1179" s="40" t="str">
        <f t="shared" si="18"/>
        <v/>
      </c>
    </row>
    <row r="1180" spans="1:11" ht="14.25">
      <c r="A1180" t="s">
        <v>5419</v>
      </c>
      <c r="B1180" s="15">
        <v>855714</v>
      </c>
      <c r="C1180" t="s">
        <v>4455</v>
      </c>
      <c r="D1180" t="s">
        <v>4456</v>
      </c>
      <c r="E1180" t="s">
        <v>914</v>
      </c>
      <c r="F1180" s="15">
        <v>-51.7</v>
      </c>
      <c r="G1180" t="s">
        <v>50</v>
      </c>
      <c r="H1180" t="s">
        <v>59</v>
      </c>
      <c r="I1180" t="s">
        <v>52</v>
      </c>
      <c r="J1180">
        <f>VLOOKUP(B1180,自助退!B:F,5,FALSE)</f>
        <v>51.7</v>
      </c>
      <c r="K1180" s="40" t="str">
        <f t="shared" si="18"/>
        <v/>
      </c>
    </row>
    <row r="1181" spans="1:11" ht="14.25">
      <c r="A1181" t="s">
        <v>5420</v>
      </c>
      <c r="B1181" s="15">
        <v>855731</v>
      </c>
      <c r="C1181" t="s">
        <v>4458</v>
      </c>
      <c r="D1181" t="s">
        <v>915</v>
      </c>
      <c r="E1181" t="s">
        <v>916</v>
      </c>
      <c r="F1181" s="15">
        <v>-452.51</v>
      </c>
      <c r="G1181" t="s">
        <v>50</v>
      </c>
      <c r="H1181" t="s">
        <v>57</v>
      </c>
      <c r="I1181" t="s">
        <v>52</v>
      </c>
      <c r="J1181">
        <f>VLOOKUP(B1181,自助退!B:F,5,FALSE)</f>
        <v>452.51</v>
      </c>
      <c r="K1181" s="40" t="str">
        <f t="shared" si="18"/>
        <v/>
      </c>
    </row>
    <row r="1182" spans="1:11" ht="14.25">
      <c r="A1182" t="s">
        <v>5421</v>
      </c>
      <c r="B1182" s="15">
        <v>855828</v>
      </c>
      <c r="C1182" t="s">
        <v>4459</v>
      </c>
      <c r="D1182" t="s">
        <v>4460</v>
      </c>
      <c r="E1182" t="s">
        <v>917</v>
      </c>
      <c r="F1182" s="15">
        <v>-243.38</v>
      </c>
      <c r="G1182" t="s">
        <v>50</v>
      </c>
      <c r="H1182" t="s">
        <v>230</v>
      </c>
      <c r="I1182" t="s">
        <v>52</v>
      </c>
      <c r="J1182">
        <f>VLOOKUP(B1182,自助退!B:F,5,FALSE)</f>
        <v>243.38</v>
      </c>
      <c r="K1182" s="40" t="str">
        <f t="shared" si="18"/>
        <v/>
      </c>
    </row>
    <row r="1183" spans="1:11" ht="14.25">
      <c r="A1183" t="s">
        <v>5422</v>
      </c>
      <c r="B1183" s="15">
        <v>856089</v>
      </c>
      <c r="C1183" t="s">
        <v>4462</v>
      </c>
      <c r="D1183" t="s">
        <v>4463</v>
      </c>
      <c r="E1183" t="s">
        <v>918</v>
      </c>
      <c r="F1183" s="15">
        <v>-1000</v>
      </c>
      <c r="G1183" t="s">
        <v>50</v>
      </c>
      <c r="H1183" t="s">
        <v>187</v>
      </c>
      <c r="I1183" t="s">
        <v>52</v>
      </c>
      <c r="J1183">
        <f>VLOOKUP(B1183,自助退!B:F,5,FALSE)</f>
        <v>1000</v>
      </c>
      <c r="K1183" s="40" t="str">
        <f t="shared" si="18"/>
        <v/>
      </c>
    </row>
    <row r="1184" spans="1:11" ht="14.25">
      <c r="A1184" t="s">
        <v>5423</v>
      </c>
      <c r="B1184" s="15">
        <v>856426</v>
      </c>
      <c r="C1184" t="s">
        <v>4465</v>
      </c>
      <c r="D1184" t="s">
        <v>4466</v>
      </c>
      <c r="E1184" t="s">
        <v>919</v>
      </c>
      <c r="F1184" s="15">
        <v>-504.5</v>
      </c>
      <c r="G1184" t="s">
        <v>50</v>
      </c>
      <c r="H1184" t="s">
        <v>77</v>
      </c>
      <c r="I1184" t="s">
        <v>52</v>
      </c>
      <c r="J1184">
        <f>VLOOKUP(B1184,自助退!B:F,5,FALSE)</f>
        <v>504.5</v>
      </c>
      <c r="K1184" s="40" t="str">
        <f t="shared" si="18"/>
        <v/>
      </c>
    </row>
    <row r="1185" spans="1:11" ht="14.25">
      <c r="A1185" t="s">
        <v>5424</v>
      </c>
      <c r="B1185" s="15">
        <v>856737</v>
      </c>
      <c r="C1185" t="s">
        <v>4468</v>
      </c>
      <c r="D1185" t="s">
        <v>4469</v>
      </c>
      <c r="E1185" t="s">
        <v>920</v>
      </c>
      <c r="F1185" s="15">
        <v>-1100.74</v>
      </c>
      <c r="G1185" t="s">
        <v>50</v>
      </c>
      <c r="H1185" t="s">
        <v>74</v>
      </c>
      <c r="I1185" t="s">
        <v>52</v>
      </c>
      <c r="J1185">
        <f>VLOOKUP(B1185,自助退!B:F,5,FALSE)</f>
        <v>1100.74</v>
      </c>
      <c r="K1185" s="40" t="str">
        <f t="shared" si="18"/>
        <v/>
      </c>
    </row>
    <row r="1186" spans="1:11" ht="14.25">
      <c r="A1186" t="s">
        <v>5425</v>
      </c>
      <c r="B1186" s="15">
        <v>856855</v>
      </c>
      <c r="C1186" t="s">
        <v>4471</v>
      </c>
      <c r="D1186" t="s">
        <v>4472</v>
      </c>
      <c r="E1186" t="s">
        <v>921</v>
      </c>
      <c r="F1186" s="15">
        <v>-16.899999999999999</v>
      </c>
      <c r="G1186" t="s">
        <v>50</v>
      </c>
      <c r="H1186" t="s">
        <v>59</v>
      </c>
      <c r="I1186" t="s">
        <v>52</v>
      </c>
      <c r="J1186">
        <f>VLOOKUP(B1186,自助退!B:F,5,FALSE)</f>
        <v>16.899999999999999</v>
      </c>
      <c r="K1186" s="40" t="str">
        <f t="shared" si="18"/>
        <v/>
      </c>
    </row>
    <row r="1187" spans="1:11" ht="14.25">
      <c r="A1187" t="s">
        <v>5426</v>
      </c>
      <c r="B1187" s="15">
        <v>857119</v>
      </c>
      <c r="C1187" t="s">
        <v>4473</v>
      </c>
      <c r="D1187" t="s">
        <v>4474</v>
      </c>
      <c r="E1187" t="s">
        <v>922</v>
      </c>
      <c r="F1187" s="15">
        <v>-600</v>
      </c>
      <c r="G1187" t="s">
        <v>50</v>
      </c>
      <c r="H1187" t="s">
        <v>74</v>
      </c>
      <c r="I1187" t="s">
        <v>52</v>
      </c>
      <c r="J1187">
        <f>VLOOKUP(B1187,自助退!B:F,5,FALSE)</f>
        <v>600</v>
      </c>
      <c r="K1187" s="40" t="str">
        <f t="shared" si="18"/>
        <v/>
      </c>
    </row>
    <row r="1188" spans="1:11" ht="14.25">
      <c r="A1188" t="s">
        <v>5427</v>
      </c>
      <c r="B1188" s="15">
        <v>857122</v>
      </c>
      <c r="C1188" t="s">
        <v>4476</v>
      </c>
      <c r="D1188" t="s">
        <v>4477</v>
      </c>
      <c r="E1188" t="s">
        <v>923</v>
      </c>
      <c r="F1188" s="15">
        <v>-200</v>
      </c>
      <c r="G1188" t="s">
        <v>50</v>
      </c>
      <c r="H1188" t="s">
        <v>83</v>
      </c>
      <c r="I1188" t="s">
        <v>52</v>
      </c>
      <c r="J1188">
        <f>VLOOKUP(B1188,自助退!B:F,5,FALSE)</f>
        <v>200</v>
      </c>
      <c r="K1188" s="40" t="str">
        <f t="shared" si="18"/>
        <v/>
      </c>
    </row>
    <row r="1189" spans="1:11" ht="14.25">
      <c r="A1189" t="s">
        <v>5428</v>
      </c>
      <c r="B1189" s="15">
        <v>857553</v>
      </c>
      <c r="C1189" t="s">
        <v>4478</v>
      </c>
      <c r="D1189" t="s">
        <v>4401</v>
      </c>
      <c r="E1189" t="s">
        <v>895</v>
      </c>
      <c r="F1189" s="15">
        <v>-800</v>
      </c>
      <c r="G1189" t="s">
        <v>50</v>
      </c>
      <c r="H1189" t="s">
        <v>187</v>
      </c>
      <c r="I1189" t="s">
        <v>52</v>
      </c>
      <c r="J1189">
        <f>VLOOKUP(B1189,自助退!B:F,5,FALSE)</f>
        <v>800</v>
      </c>
      <c r="K1189" s="40" t="str">
        <f t="shared" si="18"/>
        <v/>
      </c>
    </row>
    <row r="1190" spans="1:11" ht="14.25">
      <c r="A1190" t="s">
        <v>5429</v>
      </c>
      <c r="B1190" s="15">
        <v>857591</v>
      </c>
      <c r="C1190" t="s">
        <v>4479</v>
      </c>
      <c r="D1190" t="s">
        <v>4480</v>
      </c>
      <c r="E1190" t="s">
        <v>924</v>
      </c>
      <c r="F1190" s="15">
        <v>-96.5</v>
      </c>
      <c r="G1190" t="s">
        <v>50</v>
      </c>
      <c r="H1190" t="s">
        <v>80</v>
      </c>
      <c r="I1190" t="s">
        <v>52</v>
      </c>
      <c r="J1190">
        <f>VLOOKUP(B1190,自助退!B:F,5,FALSE)</f>
        <v>96.5</v>
      </c>
      <c r="K1190" s="40" t="str">
        <f t="shared" si="18"/>
        <v/>
      </c>
    </row>
    <row r="1191" spans="1:11" ht="14.25">
      <c r="A1191" t="s">
        <v>5430</v>
      </c>
      <c r="B1191" s="15">
        <v>858421</v>
      </c>
      <c r="C1191" t="s">
        <v>4482</v>
      </c>
      <c r="D1191" t="s">
        <v>4483</v>
      </c>
      <c r="E1191" t="s">
        <v>925</v>
      </c>
      <c r="F1191" s="15">
        <v>-3000</v>
      </c>
      <c r="G1191" t="s">
        <v>50</v>
      </c>
      <c r="H1191" t="s">
        <v>82</v>
      </c>
      <c r="I1191" t="s">
        <v>52</v>
      </c>
      <c r="J1191">
        <f>VLOOKUP(B1191,自助退!B:F,5,FALSE)</f>
        <v>3000</v>
      </c>
      <c r="K1191" s="40" t="str">
        <f t="shared" si="18"/>
        <v/>
      </c>
    </row>
    <row r="1192" spans="1:11" ht="14.25">
      <c r="A1192" t="s">
        <v>5431</v>
      </c>
      <c r="B1192" s="15">
        <v>858550</v>
      </c>
      <c r="C1192" t="s">
        <v>4485</v>
      </c>
      <c r="D1192" t="s">
        <v>4486</v>
      </c>
      <c r="E1192" t="s">
        <v>926</v>
      </c>
      <c r="F1192" s="15">
        <v>-990.5</v>
      </c>
      <c r="G1192" t="s">
        <v>50</v>
      </c>
      <c r="H1192" t="s">
        <v>76</v>
      </c>
      <c r="I1192" t="s">
        <v>52</v>
      </c>
      <c r="J1192">
        <f>VLOOKUP(B1192,自助退!B:F,5,FALSE)</f>
        <v>990.5</v>
      </c>
      <c r="K1192" s="40" t="str">
        <f t="shared" si="18"/>
        <v/>
      </c>
    </row>
    <row r="1193" spans="1:11" ht="14.25">
      <c r="A1193" t="s">
        <v>5432</v>
      </c>
      <c r="B1193" s="15">
        <v>858627</v>
      </c>
      <c r="C1193" t="s">
        <v>4488</v>
      </c>
      <c r="D1193" t="s">
        <v>4489</v>
      </c>
      <c r="E1193" t="s">
        <v>740</v>
      </c>
      <c r="F1193" s="15">
        <v>-3</v>
      </c>
      <c r="G1193" t="s">
        <v>50</v>
      </c>
      <c r="H1193" t="s">
        <v>76</v>
      </c>
      <c r="I1193" t="s">
        <v>52</v>
      </c>
      <c r="J1193">
        <f>VLOOKUP(B1193,自助退!B:F,5,FALSE)</f>
        <v>3</v>
      </c>
      <c r="K1193" s="40" t="str">
        <f t="shared" si="18"/>
        <v/>
      </c>
    </row>
    <row r="1194" spans="1:11" ht="14.25">
      <c r="A1194" t="s">
        <v>5433</v>
      </c>
      <c r="B1194" s="15">
        <v>858918</v>
      </c>
      <c r="C1194" t="s">
        <v>4491</v>
      </c>
      <c r="D1194" t="s">
        <v>4492</v>
      </c>
      <c r="E1194" t="s">
        <v>927</v>
      </c>
      <c r="F1194" s="15">
        <v>-521.4</v>
      </c>
      <c r="G1194" t="s">
        <v>50</v>
      </c>
      <c r="H1194" t="s">
        <v>74</v>
      </c>
      <c r="I1194" t="s">
        <v>52</v>
      </c>
      <c r="J1194">
        <f>VLOOKUP(B1194,自助退!B:F,5,FALSE)</f>
        <v>521.4</v>
      </c>
      <c r="K1194" s="40" t="str">
        <f t="shared" si="18"/>
        <v/>
      </c>
    </row>
    <row r="1195" spans="1:11" ht="14.25">
      <c r="A1195" t="s">
        <v>5434</v>
      </c>
      <c r="B1195" s="15">
        <v>858959</v>
      </c>
      <c r="C1195" t="s">
        <v>4494</v>
      </c>
      <c r="D1195" t="s">
        <v>4495</v>
      </c>
      <c r="E1195" t="s">
        <v>928</v>
      </c>
      <c r="F1195" s="15">
        <v>-13500</v>
      </c>
      <c r="G1195" t="s">
        <v>50</v>
      </c>
      <c r="H1195" t="s">
        <v>59</v>
      </c>
      <c r="I1195" t="s">
        <v>52</v>
      </c>
      <c r="J1195">
        <f>VLOOKUP(B1195,自助退!B:F,5,FALSE)</f>
        <v>13500</v>
      </c>
      <c r="K1195" s="40" t="str">
        <f t="shared" si="18"/>
        <v/>
      </c>
    </row>
    <row r="1196" spans="1:11" ht="14.25">
      <c r="A1196" t="s">
        <v>5435</v>
      </c>
      <c r="B1196" s="15">
        <v>859108</v>
      </c>
      <c r="C1196" t="s">
        <v>4497</v>
      </c>
      <c r="D1196" t="s">
        <v>4498</v>
      </c>
      <c r="E1196" t="s">
        <v>929</v>
      </c>
      <c r="F1196" s="15">
        <v>-3000</v>
      </c>
      <c r="G1196" t="s">
        <v>50</v>
      </c>
      <c r="H1196" t="s">
        <v>187</v>
      </c>
      <c r="I1196" t="s">
        <v>52</v>
      </c>
      <c r="J1196">
        <f>VLOOKUP(B1196,自助退!B:F,5,FALSE)</f>
        <v>3000</v>
      </c>
      <c r="K1196" s="40" t="str">
        <f t="shared" si="18"/>
        <v/>
      </c>
    </row>
    <row r="1197" spans="1:11" ht="14.25">
      <c r="A1197" t="s">
        <v>5436</v>
      </c>
      <c r="B1197" s="15">
        <v>859197</v>
      </c>
      <c r="C1197" t="s">
        <v>4500</v>
      </c>
      <c r="D1197" t="s">
        <v>4501</v>
      </c>
      <c r="E1197" t="s">
        <v>930</v>
      </c>
      <c r="F1197" s="15">
        <v>-1605</v>
      </c>
      <c r="G1197" t="s">
        <v>50</v>
      </c>
      <c r="H1197" t="s">
        <v>67</v>
      </c>
      <c r="I1197" t="s">
        <v>52</v>
      </c>
      <c r="J1197">
        <f>VLOOKUP(B1197,自助退!B:F,5,FALSE)</f>
        <v>1605</v>
      </c>
      <c r="K1197" s="40" t="str">
        <f t="shared" si="18"/>
        <v/>
      </c>
    </row>
    <row r="1198" spans="1:11" ht="14.25">
      <c r="A1198" t="s">
        <v>5437</v>
      </c>
      <c r="B1198" s="15">
        <v>859385</v>
      </c>
      <c r="C1198" t="s">
        <v>4503</v>
      </c>
      <c r="D1198" t="s">
        <v>4504</v>
      </c>
      <c r="E1198" t="s">
        <v>931</v>
      </c>
      <c r="F1198" s="15">
        <v>-847.4</v>
      </c>
      <c r="G1198" t="s">
        <v>50</v>
      </c>
      <c r="H1198" t="s">
        <v>72</v>
      </c>
      <c r="I1198" t="s">
        <v>52</v>
      </c>
      <c r="J1198">
        <f>VLOOKUP(B1198,自助退!B:F,5,FALSE)</f>
        <v>847.4</v>
      </c>
      <c r="K1198" s="40" t="str">
        <f t="shared" si="18"/>
        <v/>
      </c>
    </row>
    <row r="1199" spans="1:11" ht="14.25">
      <c r="A1199" t="s">
        <v>5438</v>
      </c>
      <c r="B1199" s="15">
        <v>859496</v>
      </c>
      <c r="C1199" t="s">
        <v>4506</v>
      </c>
      <c r="D1199" t="s">
        <v>4507</v>
      </c>
      <c r="E1199" t="s">
        <v>932</v>
      </c>
      <c r="F1199" s="15">
        <v>-69.8</v>
      </c>
      <c r="G1199" t="s">
        <v>50</v>
      </c>
      <c r="H1199" t="s">
        <v>74</v>
      </c>
      <c r="I1199" t="s">
        <v>52</v>
      </c>
      <c r="J1199">
        <f>VLOOKUP(B1199,自助退!B:F,5,FALSE)</f>
        <v>69.8</v>
      </c>
      <c r="K1199" s="40" t="str">
        <f t="shared" si="18"/>
        <v/>
      </c>
    </row>
    <row r="1200" spans="1:11" ht="14.25">
      <c r="A1200" t="s">
        <v>5439</v>
      </c>
      <c r="B1200" s="15">
        <v>859892</v>
      </c>
      <c r="C1200" t="s">
        <v>4509</v>
      </c>
      <c r="D1200" t="s">
        <v>4510</v>
      </c>
      <c r="E1200" t="s">
        <v>933</v>
      </c>
      <c r="F1200" s="15">
        <v>-128.84</v>
      </c>
      <c r="G1200" t="s">
        <v>50</v>
      </c>
      <c r="H1200" t="s">
        <v>74</v>
      </c>
      <c r="I1200" t="s">
        <v>52</v>
      </c>
      <c r="J1200">
        <f>VLOOKUP(B1200,自助退!B:F,5,FALSE)</f>
        <v>128.84</v>
      </c>
      <c r="K1200" s="40" t="str">
        <f t="shared" si="18"/>
        <v/>
      </c>
    </row>
    <row r="1201" spans="1:11" ht="14.25">
      <c r="A1201" t="s">
        <v>5440</v>
      </c>
      <c r="B1201" s="15">
        <v>860244</v>
      </c>
      <c r="C1201" t="s">
        <v>4512</v>
      </c>
      <c r="D1201" t="s">
        <v>4513</v>
      </c>
      <c r="E1201" t="s">
        <v>934</v>
      </c>
      <c r="F1201" s="15">
        <v>-1.41</v>
      </c>
      <c r="G1201" t="s">
        <v>50</v>
      </c>
      <c r="H1201" t="s">
        <v>74</v>
      </c>
      <c r="I1201" t="s">
        <v>52</v>
      </c>
      <c r="J1201">
        <f>VLOOKUP(B1201,自助退!B:F,5,FALSE)</f>
        <v>1.41</v>
      </c>
      <c r="K1201" s="40" t="str">
        <f t="shared" si="18"/>
        <v/>
      </c>
    </row>
    <row r="1202" spans="1:11" ht="14.25">
      <c r="A1202" t="s">
        <v>5441</v>
      </c>
      <c r="B1202" s="15">
        <v>860569</v>
      </c>
      <c r="C1202" t="s">
        <v>4515</v>
      </c>
      <c r="D1202" t="s">
        <v>4516</v>
      </c>
      <c r="E1202" t="s">
        <v>935</v>
      </c>
      <c r="F1202" s="15">
        <v>-490</v>
      </c>
      <c r="G1202" t="s">
        <v>50</v>
      </c>
      <c r="H1202" t="s">
        <v>71</v>
      </c>
      <c r="I1202" t="s">
        <v>52</v>
      </c>
      <c r="J1202">
        <f>VLOOKUP(B1202,自助退!B:F,5,FALSE)</f>
        <v>490</v>
      </c>
      <c r="K1202" s="40" t="str">
        <f t="shared" si="18"/>
        <v/>
      </c>
    </row>
    <row r="1203" spans="1:11" ht="14.25">
      <c r="A1203" t="s">
        <v>5442</v>
      </c>
      <c r="B1203" s="15">
        <v>860863</v>
      </c>
      <c r="C1203" t="s">
        <v>4518</v>
      </c>
      <c r="D1203" t="s">
        <v>936</v>
      </c>
      <c r="E1203" t="s">
        <v>937</v>
      </c>
      <c r="F1203" s="15">
        <v>-147.19999999999999</v>
      </c>
      <c r="G1203" t="s">
        <v>50</v>
      </c>
      <c r="H1203" t="s">
        <v>59</v>
      </c>
      <c r="I1203" t="s">
        <v>52</v>
      </c>
      <c r="J1203">
        <f>VLOOKUP(B1203,自助退!B:F,5,FALSE)</f>
        <v>147.19999999999999</v>
      </c>
      <c r="K1203" s="40" t="str">
        <f t="shared" si="18"/>
        <v/>
      </c>
    </row>
    <row r="1204" spans="1:11" ht="14.25">
      <c r="A1204" t="s">
        <v>5443</v>
      </c>
      <c r="B1204" s="15">
        <v>860903</v>
      </c>
      <c r="C1204" t="s">
        <v>4520</v>
      </c>
      <c r="D1204" t="s">
        <v>4521</v>
      </c>
      <c r="E1204" t="s">
        <v>938</v>
      </c>
      <c r="F1204" s="15">
        <v>-921.36</v>
      </c>
      <c r="G1204" t="s">
        <v>50</v>
      </c>
      <c r="H1204" t="s">
        <v>60</v>
      </c>
      <c r="I1204" t="s">
        <v>52</v>
      </c>
      <c r="J1204">
        <f>VLOOKUP(B1204,自助退!B:F,5,FALSE)</f>
        <v>921.36</v>
      </c>
      <c r="K1204" s="40" t="str">
        <f t="shared" si="18"/>
        <v/>
      </c>
    </row>
    <row r="1205" spans="1:11" ht="14.25">
      <c r="A1205" t="s">
        <v>5444</v>
      </c>
      <c r="B1205" s="15">
        <v>861015</v>
      </c>
      <c r="C1205" t="s">
        <v>4523</v>
      </c>
      <c r="D1205" t="s">
        <v>4524</v>
      </c>
      <c r="E1205" t="s">
        <v>939</v>
      </c>
      <c r="F1205" s="15">
        <v>-600</v>
      </c>
      <c r="G1205" t="s">
        <v>50</v>
      </c>
      <c r="H1205" t="s">
        <v>65</v>
      </c>
      <c r="I1205" t="s">
        <v>52</v>
      </c>
      <c r="J1205">
        <f>VLOOKUP(B1205,自助退!B:F,5,FALSE)</f>
        <v>600</v>
      </c>
      <c r="K1205" s="40" t="str">
        <f t="shared" si="18"/>
        <v/>
      </c>
    </row>
    <row r="1206" spans="1:11" ht="14.25">
      <c r="A1206" t="s">
        <v>5445</v>
      </c>
      <c r="B1206" s="15">
        <v>861370</v>
      </c>
      <c r="C1206" t="s">
        <v>4526</v>
      </c>
      <c r="D1206" t="s">
        <v>4527</v>
      </c>
      <c r="E1206" t="s">
        <v>940</v>
      </c>
      <c r="F1206" s="15">
        <v>-410</v>
      </c>
      <c r="G1206" t="s">
        <v>50</v>
      </c>
      <c r="H1206" t="s">
        <v>79</v>
      </c>
      <c r="I1206" t="s">
        <v>52</v>
      </c>
      <c r="J1206">
        <f>VLOOKUP(B1206,自助退!B:F,5,FALSE)</f>
        <v>410</v>
      </c>
      <c r="K1206" s="40" t="str">
        <f t="shared" si="18"/>
        <v/>
      </c>
    </row>
    <row r="1207" spans="1:11" ht="14.25">
      <c r="A1207" t="s">
        <v>5446</v>
      </c>
      <c r="B1207" s="15">
        <v>861649</v>
      </c>
      <c r="C1207" t="s">
        <v>4529</v>
      </c>
      <c r="D1207" t="s">
        <v>4530</v>
      </c>
      <c r="E1207" t="s">
        <v>941</v>
      </c>
      <c r="F1207" s="15">
        <v>-47</v>
      </c>
      <c r="G1207" t="s">
        <v>50</v>
      </c>
      <c r="H1207" t="s">
        <v>59</v>
      </c>
      <c r="I1207" t="s">
        <v>52</v>
      </c>
      <c r="J1207">
        <f>VLOOKUP(B1207,自助退!B:F,5,FALSE)</f>
        <v>47</v>
      </c>
      <c r="K1207" s="40" t="str">
        <f t="shared" si="18"/>
        <v/>
      </c>
    </row>
    <row r="1208" spans="1:11" ht="14.25">
      <c r="A1208" t="s">
        <v>5447</v>
      </c>
      <c r="B1208" s="15">
        <v>861735</v>
      </c>
      <c r="C1208" t="s">
        <v>4532</v>
      </c>
      <c r="D1208" t="s">
        <v>4533</v>
      </c>
      <c r="E1208" t="s">
        <v>942</v>
      </c>
      <c r="F1208" s="15">
        <v>-294.5</v>
      </c>
      <c r="G1208" t="s">
        <v>50</v>
      </c>
      <c r="H1208" t="s">
        <v>68</v>
      </c>
      <c r="I1208" t="s">
        <v>52</v>
      </c>
      <c r="J1208">
        <f>VLOOKUP(B1208,自助退!B:F,5,FALSE)</f>
        <v>294.5</v>
      </c>
      <c r="K1208" s="40" t="str">
        <f t="shared" si="18"/>
        <v/>
      </c>
    </row>
    <row r="1209" spans="1:11" ht="14.25">
      <c r="A1209" t="s">
        <v>5448</v>
      </c>
      <c r="B1209" s="15">
        <v>862061</v>
      </c>
      <c r="C1209" t="s">
        <v>4535</v>
      </c>
      <c r="D1209" t="s">
        <v>4536</v>
      </c>
      <c r="E1209" t="s">
        <v>943</v>
      </c>
      <c r="F1209" s="15">
        <v>-61</v>
      </c>
      <c r="G1209" t="s">
        <v>50</v>
      </c>
      <c r="H1209" t="s">
        <v>84</v>
      </c>
      <c r="I1209" t="s">
        <v>52</v>
      </c>
      <c r="J1209">
        <f>VLOOKUP(B1209,自助退!B:F,5,FALSE)</f>
        <v>61</v>
      </c>
      <c r="K1209" s="40" t="str">
        <f t="shared" si="18"/>
        <v/>
      </c>
    </row>
    <row r="1210" spans="1:11" ht="14.25">
      <c r="A1210" t="s">
        <v>5449</v>
      </c>
      <c r="B1210" s="15">
        <v>862224</v>
      </c>
      <c r="C1210" t="s">
        <v>4538</v>
      </c>
      <c r="D1210" t="s">
        <v>4539</v>
      </c>
      <c r="E1210" t="s">
        <v>250</v>
      </c>
      <c r="F1210" s="15">
        <v>-1053</v>
      </c>
      <c r="G1210" t="s">
        <v>50</v>
      </c>
      <c r="H1210" t="s">
        <v>57</v>
      </c>
      <c r="I1210" t="s">
        <v>52</v>
      </c>
      <c r="J1210">
        <f>VLOOKUP(B1210,自助退!B:F,5,FALSE)</f>
        <v>1053</v>
      </c>
      <c r="K1210" s="40" t="str">
        <f t="shared" si="18"/>
        <v/>
      </c>
    </row>
    <row r="1211" spans="1:11" ht="14.25">
      <c r="A1211" t="s">
        <v>5450</v>
      </c>
      <c r="B1211" s="15">
        <v>862440</v>
      </c>
      <c r="C1211" t="s">
        <v>4541</v>
      </c>
      <c r="D1211" t="s">
        <v>4542</v>
      </c>
      <c r="E1211" t="s">
        <v>944</v>
      </c>
      <c r="F1211" s="15">
        <v>-304</v>
      </c>
      <c r="G1211" t="s">
        <v>50</v>
      </c>
      <c r="H1211" t="s">
        <v>61</v>
      </c>
      <c r="I1211" t="s">
        <v>52</v>
      </c>
      <c r="J1211">
        <f>VLOOKUP(B1211,自助退!B:F,5,FALSE)</f>
        <v>304</v>
      </c>
      <c r="K1211" s="40" t="str">
        <f t="shared" si="18"/>
        <v/>
      </c>
    </row>
    <row r="1212" spans="1:11" ht="14.25">
      <c r="A1212" t="s">
        <v>5451</v>
      </c>
      <c r="B1212" s="15">
        <v>862452</v>
      </c>
      <c r="C1212" t="s">
        <v>4544</v>
      </c>
      <c r="D1212" t="s">
        <v>4545</v>
      </c>
      <c r="E1212" t="s">
        <v>945</v>
      </c>
      <c r="F1212" s="15">
        <v>-263.81</v>
      </c>
      <c r="G1212" t="s">
        <v>50</v>
      </c>
      <c r="H1212" t="s">
        <v>65</v>
      </c>
      <c r="I1212" t="s">
        <v>52</v>
      </c>
      <c r="J1212">
        <f>VLOOKUP(B1212,自助退!B:F,5,FALSE)</f>
        <v>263.81</v>
      </c>
      <c r="K1212" s="40" t="str">
        <f t="shared" si="18"/>
        <v/>
      </c>
    </row>
    <row r="1213" spans="1:11" ht="14.25">
      <c r="A1213" t="s">
        <v>5452</v>
      </c>
      <c r="B1213" s="15">
        <v>862467</v>
      </c>
      <c r="C1213" t="s">
        <v>4547</v>
      </c>
      <c r="D1213" t="s">
        <v>946</v>
      </c>
      <c r="E1213" t="s">
        <v>947</v>
      </c>
      <c r="F1213" s="15">
        <v>-630</v>
      </c>
      <c r="G1213" t="s">
        <v>50</v>
      </c>
      <c r="H1213" t="s">
        <v>66</v>
      </c>
      <c r="I1213" t="s">
        <v>52</v>
      </c>
      <c r="J1213">
        <f>VLOOKUP(B1213,自助退!B:F,5,FALSE)</f>
        <v>630</v>
      </c>
      <c r="K1213" s="40" t="str">
        <f t="shared" si="18"/>
        <v/>
      </c>
    </row>
    <row r="1214" spans="1:11" ht="14.25">
      <c r="A1214" t="s">
        <v>5453</v>
      </c>
      <c r="B1214" s="15">
        <v>862933</v>
      </c>
      <c r="C1214" t="s">
        <v>4549</v>
      </c>
      <c r="D1214" t="s">
        <v>948</v>
      </c>
      <c r="E1214" t="s">
        <v>949</v>
      </c>
      <c r="F1214" s="15">
        <v>-714.5</v>
      </c>
      <c r="G1214" t="s">
        <v>50</v>
      </c>
      <c r="H1214" t="s">
        <v>66</v>
      </c>
      <c r="I1214" t="s">
        <v>52</v>
      </c>
      <c r="J1214">
        <f>VLOOKUP(B1214,自助退!B:F,5,FALSE)</f>
        <v>714.5</v>
      </c>
      <c r="K1214" s="40" t="str">
        <f t="shared" si="18"/>
        <v/>
      </c>
    </row>
    <row r="1215" spans="1:11" ht="14.25">
      <c r="A1215" t="s">
        <v>5454</v>
      </c>
      <c r="B1215" s="15">
        <v>862986</v>
      </c>
      <c r="C1215" t="s">
        <v>4551</v>
      </c>
      <c r="D1215" t="s">
        <v>4552</v>
      </c>
      <c r="E1215" t="s">
        <v>950</v>
      </c>
      <c r="F1215" s="15">
        <v>-86</v>
      </c>
      <c r="G1215" t="s">
        <v>50</v>
      </c>
      <c r="H1215" t="s">
        <v>59</v>
      </c>
      <c r="I1215" t="s">
        <v>52</v>
      </c>
      <c r="J1215">
        <f>VLOOKUP(B1215,自助退!B:F,5,FALSE)</f>
        <v>86</v>
      </c>
      <c r="K1215" s="40" t="str">
        <f t="shared" si="18"/>
        <v/>
      </c>
    </row>
    <row r="1216" spans="1:11" ht="14.25">
      <c r="A1216" t="s">
        <v>5455</v>
      </c>
      <c r="B1216" s="15">
        <v>863268</v>
      </c>
      <c r="C1216" t="s">
        <v>4554</v>
      </c>
      <c r="D1216" t="s">
        <v>4555</v>
      </c>
      <c r="E1216" t="s">
        <v>951</v>
      </c>
      <c r="F1216" s="15">
        <v>-847.47</v>
      </c>
      <c r="G1216" t="s">
        <v>50</v>
      </c>
      <c r="H1216" t="s">
        <v>74</v>
      </c>
      <c r="I1216" t="s">
        <v>52</v>
      </c>
      <c r="J1216">
        <f>VLOOKUP(B1216,自助退!B:F,5,FALSE)</f>
        <v>847.47</v>
      </c>
      <c r="K1216" s="40" t="str">
        <f t="shared" si="18"/>
        <v/>
      </c>
    </row>
    <row r="1217" spans="1:11" ht="14.25">
      <c r="A1217" t="s">
        <v>5456</v>
      </c>
      <c r="B1217" s="15">
        <v>863491</v>
      </c>
      <c r="C1217" t="s">
        <v>4557</v>
      </c>
      <c r="D1217" t="s">
        <v>4558</v>
      </c>
      <c r="E1217" t="s">
        <v>952</v>
      </c>
      <c r="F1217" s="15">
        <v>-1341.58</v>
      </c>
      <c r="G1217" t="s">
        <v>50</v>
      </c>
      <c r="H1217" t="s">
        <v>72</v>
      </c>
      <c r="I1217" t="s">
        <v>52</v>
      </c>
      <c r="J1217">
        <f>VLOOKUP(B1217,自助退!B:F,5,FALSE)</f>
        <v>1341.58</v>
      </c>
      <c r="K1217" s="40" t="str">
        <f t="shared" si="18"/>
        <v/>
      </c>
    </row>
    <row r="1218" spans="1:11" ht="14.25">
      <c r="A1218" t="s">
        <v>5457</v>
      </c>
      <c r="B1218" s="15">
        <v>863720</v>
      </c>
      <c r="C1218" t="s">
        <v>4560</v>
      </c>
      <c r="D1218" t="s">
        <v>4561</v>
      </c>
      <c r="E1218" t="s">
        <v>953</v>
      </c>
      <c r="F1218" s="15">
        <v>-1000</v>
      </c>
      <c r="G1218" t="s">
        <v>50</v>
      </c>
      <c r="H1218" t="s">
        <v>187</v>
      </c>
      <c r="I1218" t="s">
        <v>52</v>
      </c>
      <c r="J1218">
        <f>VLOOKUP(B1218,自助退!B:F,5,FALSE)</f>
        <v>1000</v>
      </c>
      <c r="K1218" s="40" t="str">
        <f t="shared" si="18"/>
        <v/>
      </c>
    </row>
    <row r="1219" spans="1:11" ht="14.25">
      <c r="A1219" t="s">
        <v>5458</v>
      </c>
      <c r="B1219" s="15">
        <v>863824</v>
      </c>
      <c r="C1219" t="s">
        <v>4563</v>
      </c>
      <c r="D1219" t="s">
        <v>4319</v>
      </c>
      <c r="E1219" t="s">
        <v>870</v>
      </c>
      <c r="F1219" s="15">
        <v>-186.63</v>
      </c>
      <c r="G1219" t="s">
        <v>50</v>
      </c>
      <c r="H1219" t="s">
        <v>71</v>
      </c>
      <c r="I1219" t="s">
        <v>52</v>
      </c>
      <c r="J1219">
        <f>VLOOKUP(B1219,自助退!B:F,5,FALSE)</f>
        <v>186.63</v>
      </c>
      <c r="K1219" s="40" t="str">
        <f t="shared" ref="K1219:K1282" si="19">IF(J1219=F1219*-1,"",1)</f>
        <v/>
      </c>
    </row>
    <row r="1220" spans="1:11" ht="14.25">
      <c r="A1220" t="s">
        <v>5459</v>
      </c>
      <c r="B1220" s="15">
        <v>863874</v>
      </c>
      <c r="C1220" t="s">
        <v>4564</v>
      </c>
      <c r="D1220" t="s">
        <v>4565</v>
      </c>
      <c r="E1220" t="s">
        <v>954</v>
      </c>
      <c r="F1220" s="15">
        <v>-460</v>
      </c>
      <c r="G1220" t="s">
        <v>50</v>
      </c>
      <c r="H1220" t="s">
        <v>53</v>
      </c>
      <c r="I1220" t="s">
        <v>52</v>
      </c>
      <c r="J1220">
        <f>VLOOKUP(B1220,自助退!B:F,5,FALSE)</f>
        <v>460</v>
      </c>
      <c r="K1220" s="40" t="str">
        <f t="shared" si="19"/>
        <v/>
      </c>
    </row>
    <row r="1221" spans="1:11" ht="14.25">
      <c r="A1221" t="s">
        <v>5460</v>
      </c>
      <c r="B1221" s="15">
        <v>864033</v>
      </c>
      <c r="C1221" t="s">
        <v>4567</v>
      </c>
      <c r="D1221" t="s">
        <v>955</v>
      </c>
      <c r="E1221" t="s">
        <v>956</v>
      </c>
      <c r="F1221" s="15">
        <v>-1000</v>
      </c>
      <c r="G1221" t="s">
        <v>50</v>
      </c>
      <c r="H1221" t="s">
        <v>76</v>
      </c>
      <c r="I1221" t="s">
        <v>52</v>
      </c>
      <c r="J1221">
        <f>VLOOKUP(B1221,自助退!B:F,5,FALSE)</f>
        <v>1000</v>
      </c>
      <c r="K1221" s="40" t="str">
        <f t="shared" si="19"/>
        <v/>
      </c>
    </row>
    <row r="1222" spans="1:11" ht="14.25">
      <c r="A1222" t="s">
        <v>5461</v>
      </c>
      <c r="B1222" s="15">
        <v>864038</v>
      </c>
      <c r="C1222" t="s">
        <v>4569</v>
      </c>
      <c r="D1222" t="s">
        <v>955</v>
      </c>
      <c r="E1222" t="s">
        <v>956</v>
      </c>
      <c r="F1222" s="15">
        <v>-1500</v>
      </c>
      <c r="G1222" t="s">
        <v>50</v>
      </c>
      <c r="H1222" t="s">
        <v>76</v>
      </c>
      <c r="I1222" t="s">
        <v>52</v>
      </c>
      <c r="J1222">
        <f>VLOOKUP(B1222,自助退!B:F,5,FALSE)</f>
        <v>1500</v>
      </c>
      <c r="K1222" s="40" t="str">
        <f t="shared" si="19"/>
        <v/>
      </c>
    </row>
    <row r="1223" spans="1:11" ht="14.25">
      <c r="A1223" t="s">
        <v>5462</v>
      </c>
      <c r="B1223" s="15">
        <v>864045</v>
      </c>
      <c r="C1223" t="s">
        <v>4570</v>
      </c>
      <c r="D1223" t="s">
        <v>955</v>
      </c>
      <c r="E1223" t="s">
        <v>956</v>
      </c>
      <c r="F1223" s="15">
        <v>-1481</v>
      </c>
      <c r="G1223" t="s">
        <v>50</v>
      </c>
      <c r="H1223" t="s">
        <v>76</v>
      </c>
      <c r="I1223" t="s">
        <v>52</v>
      </c>
      <c r="J1223">
        <f>VLOOKUP(B1223,自助退!B:F,5,FALSE)</f>
        <v>1481</v>
      </c>
      <c r="K1223" s="40" t="str">
        <f t="shared" si="19"/>
        <v/>
      </c>
    </row>
    <row r="1224" spans="1:11" ht="14.25">
      <c r="A1224" t="s">
        <v>5463</v>
      </c>
      <c r="B1224" s="15">
        <v>864052</v>
      </c>
      <c r="C1224" t="s">
        <v>4571</v>
      </c>
      <c r="D1224" t="s">
        <v>4572</v>
      </c>
      <c r="E1224" t="s">
        <v>492</v>
      </c>
      <c r="F1224" s="15">
        <v>-1000</v>
      </c>
      <c r="G1224" t="s">
        <v>50</v>
      </c>
      <c r="H1224" t="s">
        <v>76</v>
      </c>
      <c r="I1224" t="s">
        <v>52</v>
      </c>
      <c r="J1224">
        <f>VLOOKUP(B1224,自助退!B:F,5,FALSE)</f>
        <v>1000</v>
      </c>
      <c r="K1224" s="40" t="str">
        <f t="shared" si="19"/>
        <v/>
      </c>
    </row>
    <row r="1225" spans="1:11" ht="14.25">
      <c r="A1225" t="s">
        <v>5464</v>
      </c>
      <c r="B1225" s="15">
        <v>864062</v>
      </c>
      <c r="C1225" t="s">
        <v>4573</v>
      </c>
      <c r="D1225" t="s">
        <v>4572</v>
      </c>
      <c r="E1225" t="s">
        <v>492</v>
      </c>
      <c r="F1225" s="15">
        <v>-1000</v>
      </c>
      <c r="G1225" t="s">
        <v>50</v>
      </c>
      <c r="H1225" t="s">
        <v>76</v>
      </c>
      <c r="I1225" t="s">
        <v>52</v>
      </c>
      <c r="J1225">
        <f>VLOOKUP(B1225,自助退!B:F,5,FALSE)</f>
        <v>1000</v>
      </c>
      <c r="K1225" s="40" t="str">
        <f t="shared" si="19"/>
        <v/>
      </c>
    </row>
    <row r="1226" spans="1:11" ht="14.25">
      <c r="A1226" t="s">
        <v>5465</v>
      </c>
      <c r="B1226" s="15">
        <v>864157</v>
      </c>
      <c r="C1226" t="s">
        <v>4574</v>
      </c>
      <c r="D1226" t="s">
        <v>4575</v>
      </c>
      <c r="E1226" t="s">
        <v>957</v>
      </c>
      <c r="F1226" s="15">
        <v>-260</v>
      </c>
      <c r="G1226" t="s">
        <v>50</v>
      </c>
      <c r="H1226" t="s">
        <v>66</v>
      </c>
      <c r="I1226" t="s">
        <v>52</v>
      </c>
      <c r="J1226">
        <f>VLOOKUP(B1226,自助退!B:F,5,FALSE)</f>
        <v>260</v>
      </c>
      <c r="K1226" s="40" t="str">
        <f t="shared" si="19"/>
        <v/>
      </c>
    </row>
    <row r="1227" spans="1:11" ht="14.25">
      <c r="A1227" t="s">
        <v>5466</v>
      </c>
      <c r="B1227" s="15">
        <v>864181</v>
      </c>
      <c r="C1227" t="s">
        <v>4577</v>
      </c>
      <c r="D1227" t="s">
        <v>4578</v>
      </c>
      <c r="E1227" t="s">
        <v>958</v>
      </c>
      <c r="F1227" s="15">
        <v>-2394.5</v>
      </c>
      <c r="G1227" t="s">
        <v>50</v>
      </c>
      <c r="H1227" t="s">
        <v>73</v>
      </c>
      <c r="I1227" t="s">
        <v>52</v>
      </c>
      <c r="J1227">
        <f>VLOOKUP(B1227,自助退!B:F,5,FALSE)</f>
        <v>2394.5</v>
      </c>
      <c r="K1227" s="40" t="str">
        <f t="shared" si="19"/>
        <v/>
      </c>
    </row>
    <row r="1228" spans="1:11" ht="14.25">
      <c r="A1228" t="s">
        <v>5467</v>
      </c>
      <c r="B1228" s="15">
        <v>864640</v>
      </c>
      <c r="C1228" t="s">
        <v>4580</v>
      </c>
      <c r="D1228" t="s">
        <v>4581</v>
      </c>
      <c r="E1228" t="s">
        <v>959</v>
      </c>
      <c r="F1228" s="15">
        <v>-80.180000000000007</v>
      </c>
      <c r="G1228" t="s">
        <v>50</v>
      </c>
      <c r="H1228" t="s">
        <v>78</v>
      </c>
      <c r="I1228" t="s">
        <v>52</v>
      </c>
      <c r="J1228">
        <f>VLOOKUP(B1228,自助退!B:F,5,FALSE)</f>
        <v>80.180000000000007</v>
      </c>
      <c r="K1228" s="40" t="str">
        <f t="shared" si="19"/>
        <v/>
      </c>
    </row>
    <row r="1229" spans="1:11" ht="14.25">
      <c r="A1229" t="s">
        <v>5468</v>
      </c>
      <c r="B1229" s="15">
        <v>865046</v>
      </c>
      <c r="C1229" t="s">
        <v>4582</v>
      </c>
      <c r="D1229" t="s">
        <v>4583</v>
      </c>
      <c r="E1229" t="s">
        <v>960</v>
      </c>
      <c r="F1229" s="15">
        <v>-71</v>
      </c>
      <c r="G1229" t="s">
        <v>50</v>
      </c>
      <c r="H1229" t="s">
        <v>71</v>
      </c>
      <c r="I1229" t="s">
        <v>52</v>
      </c>
      <c r="J1229">
        <f>VLOOKUP(B1229,自助退!B:F,5,FALSE)</f>
        <v>71</v>
      </c>
      <c r="K1229" s="40" t="str">
        <f t="shared" si="19"/>
        <v/>
      </c>
    </row>
    <row r="1230" spans="1:11" ht="14.25">
      <c r="A1230" t="s">
        <v>5469</v>
      </c>
      <c r="B1230" s="15">
        <v>865108</v>
      </c>
      <c r="C1230" t="s">
        <v>4585</v>
      </c>
      <c r="D1230" t="s">
        <v>4586</v>
      </c>
      <c r="E1230" t="s">
        <v>961</v>
      </c>
      <c r="F1230" s="15">
        <v>-497.14</v>
      </c>
      <c r="G1230" t="s">
        <v>50</v>
      </c>
      <c r="H1230" t="s">
        <v>72</v>
      </c>
      <c r="I1230" t="s">
        <v>52</v>
      </c>
      <c r="J1230">
        <f>VLOOKUP(B1230,自助退!B:F,5,FALSE)</f>
        <v>497.14</v>
      </c>
      <c r="K1230" s="40" t="str">
        <f t="shared" si="19"/>
        <v/>
      </c>
    </row>
    <row r="1231" spans="1:11" ht="14.25">
      <c r="A1231" t="s">
        <v>5470</v>
      </c>
      <c r="B1231" s="15">
        <v>865826</v>
      </c>
      <c r="C1231" t="s">
        <v>4588</v>
      </c>
      <c r="D1231" t="s">
        <v>4589</v>
      </c>
      <c r="E1231" t="s">
        <v>962</v>
      </c>
      <c r="F1231" s="15">
        <v>-15</v>
      </c>
      <c r="G1231" t="s">
        <v>50</v>
      </c>
      <c r="H1231" t="s">
        <v>187</v>
      </c>
      <c r="I1231" t="s">
        <v>52</v>
      </c>
      <c r="J1231">
        <f>VLOOKUP(B1231,自助退!B:F,5,FALSE)</f>
        <v>15</v>
      </c>
      <c r="K1231" s="40" t="str">
        <f t="shared" si="19"/>
        <v/>
      </c>
    </row>
    <row r="1232" spans="1:11" ht="14.25">
      <c r="A1232" t="s">
        <v>5471</v>
      </c>
      <c r="B1232" s="15">
        <v>866078</v>
      </c>
      <c r="C1232" t="s">
        <v>4591</v>
      </c>
      <c r="D1232" t="s">
        <v>4592</v>
      </c>
      <c r="E1232" t="s">
        <v>963</v>
      </c>
      <c r="F1232" s="15">
        <v>-65.5</v>
      </c>
      <c r="G1232" t="s">
        <v>50</v>
      </c>
      <c r="H1232" t="s">
        <v>71</v>
      </c>
      <c r="I1232" t="s">
        <v>52</v>
      </c>
      <c r="J1232">
        <f>VLOOKUP(B1232,自助退!B:F,5,FALSE)</f>
        <v>65.5</v>
      </c>
      <c r="K1232" s="40" t="str">
        <f t="shared" si="19"/>
        <v/>
      </c>
    </row>
    <row r="1233" spans="1:11" ht="14.25">
      <c r="A1233" t="s">
        <v>5472</v>
      </c>
      <c r="B1233" s="15">
        <v>866554</v>
      </c>
      <c r="C1233" t="s">
        <v>4594</v>
      </c>
      <c r="D1233" t="s">
        <v>4595</v>
      </c>
      <c r="E1233" t="s">
        <v>964</v>
      </c>
      <c r="F1233" s="15">
        <v>-220</v>
      </c>
      <c r="G1233" t="s">
        <v>50</v>
      </c>
      <c r="H1233" t="s">
        <v>67</v>
      </c>
      <c r="I1233" t="s">
        <v>52</v>
      </c>
      <c r="J1233">
        <f>VLOOKUP(B1233,自助退!B:F,5,FALSE)</f>
        <v>220</v>
      </c>
      <c r="K1233" s="40" t="str">
        <f t="shared" si="19"/>
        <v/>
      </c>
    </row>
    <row r="1234" spans="1:11" ht="14.25">
      <c r="A1234" t="s">
        <v>5473</v>
      </c>
      <c r="B1234" s="15">
        <v>866814</v>
      </c>
      <c r="C1234" t="s">
        <v>4597</v>
      </c>
      <c r="D1234" t="s">
        <v>965</v>
      </c>
      <c r="E1234" t="s">
        <v>966</v>
      </c>
      <c r="F1234" s="15">
        <v>-900</v>
      </c>
      <c r="G1234" t="s">
        <v>50</v>
      </c>
      <c r="H1234" t="s">
        <v>74</v>
      </c>
      <c r="I1234" t="s">
        <v>52</v>
      </c>
      <c r="J1234">
        <f>VLOOKUP(B1234,自助退!B:F,5,FALSE)</f>
        <v>900</v>
      </c>
      <c r="K1234" s="40" t="str">
        <f t="shared" si="19"/>
        <v/>
      </c>
    </row>
    <row r="1235" spans="1:11" ht="14.25">
      <c r="A1235" t="s">
        <v>5474</v>
      </c>
      <c r="B1235" s="15">
        <v>867198</v>
      </c>
      <c r="C1235" t="s">
        <v>4599</v>
      </c>
      <c r="D1235" t="s">
        <v>4600</v>
      </c>
      <c r="E1235" t="s">
        <v>967</v>
      </c>
      <c r="F1235" s="15">
        <v>-318</v>
      </c>
      <c r="G1235" t="s">
        <v>50</v>
      </c>
      <c r="H1235" t="s">
        <v>57</v>
      </c>
      <c r="I1235" t="s">
        <v>52</v>
      </c>
      <c r="J1235">
        <f>VLOOKUP(B1235,自助退!B:F,5,FALSE)</f>
        <v>318</v>
      </c>
      <c r="K1235" s="40" t="str">
        <f t="shared" si="19"/>
        <v/>
      </c>
    </row>
    <row r="1236" spans="1:11" ht="14.25">
      <c r="A1236" t="s">
        <v>5475</v>
      </c>
      <c r="B1236" s="15">
        <v>867266</v>
      </c>
      <c r="C1236" t="s">
        <v>4602</v>
      </c>
      <c r="D1236" t="s">
        <v>4603</v>
      </c>
      <c r="E1236" t="s">
        <v>724</v>
      </c>
      <c r="F1236" s="15">
        <v>-77.5</v>
      </c>
      <c r="G1236" t="s">
        <v>50</v>
      </c>
      <c r="H1236" t="s">
        <v>77</v>
      </c>
      <c r="I1236" t="s">
        <v>52</v>
      </c>
      <c r="J1236">
        <f>VLOOKUP(B1236,自助退!B:F,5,FALSE)</f>
        <v>77.5</v>
      </c>
      <c r="K1236" s="40" t="str">
        <f t="shared" si="19"/>
        <v/>
      </c>
    </row>
    <row r="1237" spans="1:11" ht="14.25">
      <c r="A1237" t="s">
        <v>5476</v>
      </c>
      <c r="B1237" s="15">
        <v>867482</v>
      </c>
      <c r="C1237" t="s">
        <v>4605</v>
      </c>
      <c r="D1237" t="s">
        <v>185</v>
      </c>
      <c r="E1237" t="s">
        <v>186</v>
      </c>
      <c r="F1237" s="15">
        <v>-400</v>
      </c>
      <c r="G1237" t="s">
        <v>50</v>
      </c>
      <c r="H1237" t="s">
        <v>53</v>
      </c>
      <c r="I1237" t="s">
        <v>52</v>
      </c>
      <c r="J1237">
        <f>VLOOKUP(B1237,自助退!B:F,5,FALSE)</f>
        <v>400</v>
      </c>
      <c r="K1237" s="40" t="str">
        <f t="shared" si="19"/>
        <v/>
      </c>
    </row>
    <row r="1238" spans="1:11" ht="14.25">
      <c r="A1238" t="s">
        <v>5477</v>
      </c>
      <c r="B1238" s="15">
        <v>867510</v>
      </c>
      <c r="C1238" t="s">
        <v>4606</v>
      </c>
      <c r="D1238" t="s">
        <v>185</v>
      </c>
      <c r="E1238" t="s">
        <v>186</v>
      </c>
      <c r="F1238" s="15">
        <v>-500</v>
      </c>
      <c r="G1238" t="s">
        <v>50</v>
      </c>
      <c r="H1238" t="s">
        <v>53</v>
      </c>
      <c r="I1238" t="s">
        <v>52</v>
      </c>
      <c r="J1238">
        <f>VLOOKUP(B1238,自助退!B:F,5,FALSE)</f>
        <v>500</v>
      </c>
      <c r="K1238" s="40" t="str">
        <f t="shared" si="19"/>
        <v/>
      </c>
    </row>
    <row r="1239" spans="1:11" ht="14.25">
      <c r="A1239" t="s">
        <v>5478</v>
      </c>
      <c r="B1239" s="15">
        <v>867803</v>
      </c>
      <c r="C1239" t="s">
        <v>4607</v>
      </c>
      <c r="D1239" t="s">
        <v>4608</v>
      </c>
      <c r="E1239" t="s">
        <v>251</v>
      </c>
      <c r="F1239" s="15">
        <v>-1500.8</v>
      </c>
      <c r="G1239" t="s">
        <v>50</v>
      </c>
      <c r="H1239" t="s">
        <v>68</v>
      </c>
      <c r="I1239" t="s">
        <v>52</v>
      </c>
      <c r="J1239">
        <f>VLOOKUP(B1239,自助退!B:F,5,FALSE)</f>
        <v>1500.8</v>
      </c>
      <c r="K1239" s="40" t="str">
        <f t="shared" si="19"/>
        <v/>
      </c>
    </row>
    <row r="1240" spans="1:11" ht="14.25">
      <c r="A1240" t="s">
        <v>5479</v>
      </c>
      <c r="B1240" s="15">
        <v>867955</v>
      </c>
      <c r="C1240" t="s">
        <v>4610</v>
      </c>
      <c r="D1240" t="s">
        <v>4611</v>
      </c>
      <c r="E1240" t="s">
        <v>968</v>
      </c>
      <c r="F1240" s="15">
        <v>-50</v>
      </c>
      <c r="G1240" t="s">
        <v>50</v>
      </c>
      <c r="H1240" t="s">
        <v>63</v>
      </c>
      <c r="I1240" t="s">
        <v>52</v>
      </c>
      <c r="J1240">
        <f>VLOOKUP(B1240,自助退!B:F,5,FALSE)</f>
        <v>50</v>
      </c>
      <c r="K1240" s="40" t="str">
        <f t="shared" si="19"/>
        <v/>
      </c>
    </row>
    <row r="1241" spans="1:11" ht="14.25">
      <c r="A1241" t="s">
        <v>5480</v>
      </c>
      <c r="B1241" s="15">
        <v>868038</v>
      </c>
      <c r="C1241" t="s">
        <v>4612</v>
      </c>
      <c r="D1241" t="s">
        <v>4613</v>
      </c>
      <c r="E1241" t="s">
        <v>969</v>
      </c>
      <c r="F1241" s="15">
        <v>-180</v>
      </c>
      <c r="G1241" t="s">
        <v>50</v>
      </c>
      <c r="H1241" t="s">
        <v>67</v>
      </c>
      <c r="I1241" t="s">
        <v>52</v>
      </c>
      <c r="J1241">
        <f>VLOOKUP(B1241,自助退!B:F,5,FALSE)</f>
        <v>180</v>
      </c>
      <c r="K1241" s="40" t="str">
        <f t="shared" si="19"/>
        <v/>
      </c>
    </row>
    <row r="1242" spans="1:11" ht="14.25">
      <c r="A1242" t="s">
        <v>5481</v>
      </c>
      <c r="B1242" s="15">
        <v>868261</v>
      </c>
      <c r="C1242" t="s">
        <v>4615</v>
      </c>
      <c r="D1242" t="s">
        <v>4616</v>
      </c>
      <c r="E1242" t="s">
        <v>970</v>
      </c>
      <c r="F1242" s="15">
        <v>-319</v>
      </c>
      <c r="G1242" t="s">
        <v>50</v>
      </c>
      <c r="H1242" t="s">
        <v>64</v>
      </c>
      <c r="I1242" t="s">
        <v>52</v>
      </c>
      <c r="J1242">
        <f>VLOOKUP(B1242,自助退!B:F,5,FALSE)</f>
        <v>319</v>
      </c>
      <c r="K1242" s="40" t="str">
        <f t="shared" si="19"/>
        <v/>
      </c>
    </row>
    <row r="1243" spans="1:11" ht="14.25">
      <c r="A1243" t="s">
        <v>5482</v>
      </c>
      <c r="B1243" s="15">
        <v>868291</v>
      </c>
      <c r="C1243" t="s">
        <v>4618</v>
      </c>
      <c r="D1243" t="s">
        <v>4616</v>
      </c>
      <c r="E1243" t="s">
        <v>970</v>
      </c>
      <c r="F1243" s="15">
        <v>-72</v>
      </c>
      <c r="G1243" t="s">
        <v>50</v>
      </c>
      <c r="H1243" t="s">
        <v>64</v>
      </c>
      <c r="I1243" t="s">
        <v>52</v>
      </c>
      <c r="J1243">
        <f>VLOOKUP(B1243,自助退!B:F,5,FALSE)</f>
        <v>72</v>
      </c>
      <c r="K1243" s="40" t="str">
        <f t="shared" si="19"/>
        <v/>
      </c>
    </row>
    <row r="1244" spans="1:11" ht="14.25">
      <c r="A1244" t="s">
        <v>5483</v>
      </c>
      <c r="B1244" s="15">
        <v>868468</v>
      </c>
      <c r="C1244" t="s">
        <v>4619</v>
      </c>
      <c r="D1244" t="s">
        <v>2906</v>
      </c>
      <c r="E1244" t="s">
        <v>368</v>
      </c>
      <c r="F1244" s="15">
        <v>-47.3</v>
      </c>
      <c r="G1244" t="s">
        <v>50</v>
      </c>
      <c r="H1244" t="s">
        <v>55</v>
      </c>
      <c r="I1244" t="s">
        <v>52</v>
      </c>
      <c r="J1244">
        <f>VLOOKUP(B1244,自助退!B:F,5,FALSE)</f>
        <v>47.3</v>
      </c>
      <c r="K1244" s="40" t="str">
        <f t="shared" si="19"/>
        <v/>
      </c>
    </row>
    <row r="1245" spans="1:11" ht="14.25">
      <c r="A1245" t="s">
        <v>5484</v>
      </c>
      <c r="B1245" s="15">
        <v>868480</v>
      </c>
      <c r="C1245" t="s">
        <v>4620</v>
      </c>
      <c r="D1245" t="s">
        <v>4621</v>
      </c>
      <c r="E1245" t="s">
        <v>971</v>
      </c>
      <c r="F1245" s="15">
        <v>-360.5</v>
      </c>
      <c r="G1245" t="s">
        <v>50</v>
      </c>
      <c r="H1245" t="s">
        <v>78</v>
      </c>
      <c r="I1245" t="s">
        <v>52</v>
      </c>
      <c r="J1245">
        <f>VLOOKUP(B1245,自助退!B:F,5,FALSE)</f>
        <v>360.5</v>
      </c>
      <c r="K1245" s="40" t="str">
        <f t="shared" si="19"/>
        <v/>
      </c>
    </row>
    <row r="1246" spans="1:11" ht="14.25">
      <c r="A1246" t="s">
        <v>5485</v>
      </c>
      <c r="B1246" s="15">
        <v>868530</v>
      </c>
      <c r="C1246" t="s">
        <v>4623</v>
      </c>
      <c r="D1246" t="s">
        <v>4624</v>
      </c>
      <c r="E1246" t="s">
        <v>972</v>
      </c>
      <c r="F1246" s="15">
        <v>-17.510000000000002</v>
      </c>
      <c r="G1246" t="s">
        <v>50</v>
      </c>
      <c r="H1246" t="s">
        <v>67</v>
      </c>
      <c r="I1246" t="s">
        <v>52</v>
      </c>
      <c r="J1246">
        <f>VLOOKUP(B1246,自助退!B:F,5,FALSE)</f>
        <v>17.510000000000002</v>
      </c>
      <c r="K1246" s="40" t="str">
        <f t="shared" si="19"/>
        <v/>
      </c>
    </row>
    <row r="1247" spans="1:11" ht="14.25">
      <c r="A1247" t="s">
        <v>5486</v>
      </c>
      <c r="B1247" s="15">
        <v>868562</v>
      </c>
      <c r="C1247" t="s">
        <v>4626</v>
      </c>
      <c r="D1247" t="s">
        <v>4627</v>
      </c>
      <c r="E1247" t="s">
        <v>973</v>
      </c>
      <c r="F1247" s="15">
        <v>-75.94</v>
      </c>
      <c r="G1247" t="s">
        <v>50</v>
      </c>
      <c r="H1247" t="s">
        <v>60</v>
      </c>
      <c r="I1247" t="s">
        <v>52</v>
      </c>
      <c r="J1247">
        <f>VLOOKUP(B1247,自助退!B:F,5,FALSE)</f>
        <v>75.94</v>
      </c>
      <c r="K1247" s="40" t="str">
        <f t="shared" si="19"/>
        <v/>
      </c>
    </row>
    <row r="1248" spans="1:11" ht="14.25">
      <c r="A1248" t="s">
        <v>5487</v>
      </c>
      <c r="B1248" s="15">
        <v>868634</v>
      </c>
      <c r="C1248" t="s">
        <v>4629</v>
      </c>
      <c r="D1248" t="s">
        <v>4630</v>
      </c>
      <c r="E1248" t="s">
        <v>974</v>
      </c>
      <c r="F1248" s="15">
        <v>-94.5</v>
      </c>
      <c r="G1248" t="s">
        <v>50</v>
      </c>
      <c r="H1248" t="s">
        <v>76</v>
      </c>
      <c r="I1248" t="s">
        <v>52</v>
      </c>
      <c r="J1248">
        <f>VLOOKUP(B1248,自助退!B:F,5,FALSE)</f>
        <v>94.5</v>
      </c>
      <c r="K1248" s="40" t="str">
        <f t="shared" si="19"/>
        <v/>
      </c>
    </row>
    <row r="1249" spans="1:11" ht="14.25">
      <c r="A1249" t="s">
        <v>5488</v>
      </c>
      <c r="B1249" s="15">
        <v>868930</v>
      </c>
      <c r="C1249" t="s">
        <v>4632</v>
      </c>
      <c r="D1249" t="s">
        <v>4633</v>
      </c>
      <c r="E1249" t="s">
        <v>975</v>
      </c>
      <c r="F1249" s="15">
        <v>-294.5</v>
      </c>
      <c r="G1249" t="s">
        <v>50</v>
      </c>
      <c r="H1249" t="s">
        <v>68</v>
      </c>
      <c r="I1249" t="s">
        <v>52</v>
      </c>
      <c r="J1249">
        <f>VLOOKUP(B1249,自助退!B:F,5,FALSE)</f>
        <v>294.5</v>
      </c>
      <c r="K1249" s="40" t="str">
        <f t="shared" si="19"/>
        <v/>
      </c>
    </row>
    <row r="1250" spans="1:11" ht="14.25">
      <c r="A1250" t="s">
        <v>5489</v>
      </c>
      <c r="B1250" s="15">
        <v>869018</v>
      </c>
      <c r="C1250" t="s">
        <v>4634</v>
      </c>
      <c r="D1250" t="s">
        <v>4635</v>
      </c>
      <c r="E1250" t="s">
        <v>975</v>
      </c>
      <c r="F1250" s="15">
        <v>-1300</v>
      </c>
      <c r="G1250" t="s">
        <v>50</v>
      </c>
      <c r="H1250" t="s">
        <v>68</v>
      </c>
      <c r="I1250" t="s">
        <v>52</v>
      </c>
      <c r="J1250">
        <f>VLOOKUP(B1250,自助退!B:F,5,FALSE)</f>
        <v>1300</v>
      </c>
      <c r="K1250" s="40" t="str">
        <f t="shared" si="19"/>
        <v/>
      </c>
    </row>
    <row r="1251" spans="1:11" ht="14.25">
      <c r="A1251" t="s">
        <v>5490</v>
      </c>
      <c r="B1251" s="15">
        <v>869274</v>
      </c>
      <c r="C1251" t="s">
        <v>4636</v>
      </c>
      <c r="D1251" t="s">
        <v>4637</v>
      </c>
      <c r="E1251" t="s">
        <v>976</v>
      </c>
      <c r="F1251" s="15">
        <v>-1500</v>
      </c>
      <c r="G1251" t="s">
        <v>50</v>
      </c>
      <c r="H1251" t="s">
        <v>75</v>
      </c>
      <c r="I1251" t="s">
        <v>52</v>
      </c>
      <c r="J1251">
        <f>VLOOKUP(B1251,自助退!B:F,5,FALSE)</f>
        <v>1500</v>
      </c>
      <c r="K1251" s="40" t="str">
        <f t="shared" si="19"/>
        <v/>
      </c>
    </row>
    <row r="1252" spans="1:11" ht="14.25">
      <c r="A1252" t="s">
        <v>5491</v>
      </c>
      <c r="B1252" s="15">
        <v>869727</v>
      </c>
      <c r="C1252" t="s">
        <v>4639</v>
      </c>
      <c r="D1252" t="s">
        <v>4640</v>
      </c>
      <c r="E1252" t="s">
        <v>977</v>
      </c>
      <c r="F1252" s="15">
        <v>-102.34</v>
      </c>
      <c r="G1252" t="s">
        <v>50</v>
      </c>
      <c r="H1252" t="s">
        <v>187</v>
      </c>
      <c r="I1252" t="s">
        <v>52</v>
      </c>
      <c r="J1252">
        <f>VLOOKUP(B1252,自助退!B:F,5,FALSE)</f>
        <v>102.34</v>
      </c>
      <c r="K1252" s="40" t="str">
        <f t="shared" si="19"/>
        <v/>
      </c>
    </row>
    <row r="1253" spans="1:11" ht="14.25">
      <c r="A1253" t="s">
        <v>5492</v>
      </c>
      <c r="B1253" s="15">
        <v>869827</v>
      </c>
      <c r="C1253" t="s">
        <v>4642</v>
      </c>
      <c r="D1253" t="s">
        <v>4643</v>
      </c>
      <c r="E1253" t="s">
        <v>978</v>
      </c>
      <c r="F1253" s="15">
        <v>-427</v>
      </c>
      <c r="G1253" t="s">
        <v>50</v>
      </c>
      <c r="H1253" t="s">
        <v>70</v>
      </c>
      <c r="I1253" t="s">
        <v>52</v>
      </c>
      <c r="J1253">
        <f>VLOOKUP(B1253,自助退!B:F,5,FALSE)</f>
        <v>427</v>
      </c>
      <c r="K1253" s="40" t="str">
        <f t="shared" si="19"/>
        <v/>
      </c>
    </row>
    <row r="1254" spans="1:11" ht="14.25">
      <c r="A1254" t="s">
        <v>5493</v>
      </c>
      <c r="B1254" s="15">
        <v>870035</v>
      </c>
      <c r="C1254" t="s">
        <v>4645</v>
      </c>
      <c r="D1254" t="s">
        <v>4646</v>
      </c>
      <c r="E1254" t="s">
        <v>979</v>
      </c>
      <c r="F1254" s="15">
        <v>-600</v>
      </c>
      <c r="G1254" t="s">
        <v>50</v>
      </c>
      <c r="H1254" t="s">
        <v>55</v>
      </c>
      <c r="I1254" t="s">
        <v>52</v>
      </c>
      <c r="J1254">
        <f>VLOOKUP(B1254,自助退!B:F,5,FALSE)</f>
        <v>600</v>
      </c>
      <c r="K1254" s="40" t="str">
        <f t="shared" si="19"/>
        <v/>
      </c>
    </row>
    <row r="1255" spans="1:11" ht="14.25">
      <c r="A1255" t="s">
        <v>5494</v>
      </c>
      <c r="B1255" s="15">
        <v>870146</v>
      </c>
      <c r="C1255" t="s">
        <v>4648</v>
      </c>
      <c r="D1255" t="s">
        <v>4649</v>
      </c>
      <c r="E1255" t="s">
        <v>980</v>
      </c>
      <c r="F1255" s="15">
        <v>-270.5</v>
      </c>
      <c r="G1255" t="s">
        <v>50</v>
      </c>
      <c r="H1255" t="s">
        <v>72</v>
      </c>
      <c r="I1255" t="s">
        <v>52</v>
      </c>
      <c r="J1255">
        <f>VLOOKUP(B1255,自助退!B:F,5,FALSE)</f>
        <v>270.5</v>
      </c>
      <c r="K1255" s="40" t="str">
        <f t="shared" si="19"/>
        <v/>
      </c>
    </row>
    <row r="1256" spans="1:11" ht="14.25">
      <c r="A1256" t="s">
        <v>5495</v>
      </c>
      <c r="B1256" s="15">
        <v>870327</v>
      </c>
      <c r="C1256" t="s">
        <v>4651</v>
      </c>
      <c r="D1256" t="s">
        <v>4652</v>
      </c>
      <c r="E1256" t="s">
        <v>981</v>
      </c>
      <c r="F1256" s="15">
        <v>-65.900000000000006</v>
      </c>
      <c r="G1256" t="s">
        <v>50</v>
      </c>
      <c r="H1256" t="s">
        <v>96</v>
      </c>
      <c r="I1256" t="s">
        <v>52</v>
      </c>
      <c r="J1256">
        <f>VLOOKUP(B1256,自助退!B:F,5,FALSE)</f>
        <v>65.900000000000006</v>
      </c>
      <c r="K1256" s="40" t="str">
        <f t="shared" si="19"/>
        <v/>
      </c>
    </row>
    <row r="1257" spans="1:11" ht="14.25">
      <c r="A1257" t="s">
        <v>5496</v>
      </c>
      <c r="B1257" s="15">
        <v>870559</v>
      </c>
      <c r="C1257" t="s">
        <v>4654</v>
      </c>
      <c r="D1257" t="s">
        <v>4655</v>
      </c>
      <c r="E1257" t="s">
        <v>982</v>
      </c>
      <c r="F1257" s="15">
        <v>-284.68</v>
      </c>
      <c r="G1257" t="s">
        <v>50</v>
      </c>
      <c r="H1257" t="s">
        <v>80</v>
      </c>
      <c r="I1257" t="s">
        <v>52</v>
      </c>
      <c r="J1257">
        <f>VLOOKUP(B1257,自助退!B:F,5,FALSE)</f>
        <v>284.68</v>
      </c>
      <c r="K1257" s="40" t="str">
        <f t="shared" si="19"/>
        <v/>
      </c>
    </row>
    <row r="1258" spans="1:11" ht="14.25">
      <c r="A1258" t="s">
        <v>5497</v>
      </c>
      <c r="B1258" s="15">
        <v>870666</v>
      </c>
      <c r="C1258" t="s">
        <v>4657</v>
      </c>
      <c r="D1258" t="s">
        <v>4658</v>
      </c>
      <c r="E1258" t="s">
        <v>983</v>
      </c>
      <c r="F1258" s="15">
        <v>-683.5</v>
      </c>
      <c r="G1258" t="s">
        <v>50</v>
      </c>
      <c r="H1258" t="s">
        <v>77</v>
      </c>
      <c r="I1258" t="s">
        <v>52</v>
      </c>
      <c r="J1258">
        <f>VLOOKUP(B1258,自助退!B:F,5,FALSE)</f>
        <v>683.5</v>
      </c>
      <c r="K1258" s="40" t="str">
        <f t="shared" si="19"/>
        <v/>
      </c>
    </row>
    <row r="1259" spans="1:11" ht="14.25">
      <c r="A1259" t="s">
        <v>5498</v>
      </c>
      <c r="B1259" s="15">
        <v>870780</v>
      </c>
      <c r="C1259" t="s">
        <v>4663</v>
      </c>
      <c r="D1259" t="s">
        <v>4664</v>
      </c>
      <c r="E1259" t="s">
        <v>984</v>
      </c>
      <c r="F1259" s="15">
        <v>-231</v>
      </c>
      <c r="G1259" t="s">
        <v>50</v>
      </c>
      <c r="H1259" t="s">
        <v>66</v>
      </c>
      <c r="I1259" t="s">
        <v>52</v>
      </c>
      <c r="J1259">
        <f>VLOOKUP(B1259,自助退!B:F,5,FALSE)</f>
        <v>231</v>
      </c>
      <c r="K1259" s="40" t="str">
        <f t="shared" si="19"/>
        <v/>
      </c>
    </row>
    <row r="1260" spans="1:11" ht="14.25">
      <c r="A1260" t="s">
        <v>5499</v>
      </c>
      <c r="B1260" s="15">
        <v>870779</v>
      </c>
      <c r="C1260" t="s">
        <v>4660</v>
      </c>
      <c r="D1260" t="s">
        <v>4661</v>
      </c>
      <c r="E1260" t="s">
        <v>985</v>
      </c>
      <c r="F1260" s="15">
        <v>-100</v>
      </c>
      <c r="G1260" t="s">
        <v>50</v>
      </c>
      <c r="H1260" t="s">
        <v>239</v>
      </c>
      <c r="I1260" t="s">
        <v>52</v>
      </c>
      <c r="J1260">
        <f>VLOOKUP(B1260,自助退!B:F,5,FALSE)</f>
        <v>100</v>
      </c>
      <c r="K1260" s="40" t="str">
        <f t="shared" si="19"/>
        <v/>
      </c>
    </row>
    <row r="1261" spans="1:11" ht="14.25">
      <c r="A1261" t="s">
        <v>5500</v>
      </c>
      <c r="B1261" s="15">
        <v>870838</v>
      </c>
      <c r="C1261" t="s">
        <v>4666</v>
      </c>
      <c r="D1261" t="s">
        <v>4667</v>
      </c>
      <c r="E1261" t="s">
        <v>986</v>
      </c>
      <c r="F1261" s="15">
        <v>-2986.71</v>
      </c>
      <c r="G1261" t="s">
        <v>50</v>
      </c>
      <c r="H1261" t="s">
        <v>76</v>
      </c>
      <c r="I1261" t="s">
        <v>52</v>
      </c>
      <c r="J1261">
        <f>VLOOKUP(B1261,自助退!B:F,5,FALSE)</f>
        <v>2986.71</v>
      </c>
      <c r="K1261" s="40" t="str">
        <f t="shared" si="19"/>
        <v/>
      </c>
    </row>
    <row r="1262" spans="1:11" ht="14.25">
      <c r="A1262" t="s">
        <v>5501</v>
      </c>
      <c r="B1262" s="15">
        <v>870847</v>
      </c>
      <c r="C1262" t="s">
        <v>4669</v>
      </c>
      <c r="D1262" t="s">
        <v>4670</v>
      </c>
      <c r="E1262" t="s">
        <v>987</v>
      </c>
      <c r="F1262" s="15">
        <v>-2000</v>
      </c>
      <c r="G1262" t="s">
        <v>50</v>
      </c>
      <c r="H1262" t="s">
        <v>72</v>
      </c>
      <c r="I1262" t="s">
        <v>52</v>
      </c>
      <c r="J1262">
        <f>VLOOKUP(B1262,自助退!B:F,5,FALSE)</f>
        <v>2000</v>
      </c>
      <c r="K1262" s="40" t="str">
        <f t="shared" si="19"/>
        <v/>
      </c>
    </row>
    <row r="1263" spans="1:11" ht="14.25">
      <c r="A1263" t="s">
        <v>5502</v>
      </c>
      <c r="B1263" s="15">
        <v>870937</v>
      </c>
      <c r="C1263" t="s">
        <v>4672</v>
      </c>
      <c r="D1263" t="s">
        <v>988</v>
      </c>
      <c r="E1263" t="s">
        <v>989</v>
      </c>
      <c r="F1263" s="15">
        <v>-800</v>
      </c>
      <c r="G1263" t="s">
        <v>50</v>
      </c>
      <c r="H1263" t="s">
        <v>79</v>
      </c>
      <c r="I1263" t="s">
        <v>52</v>
      </c>
      <c r="J1263">
        <f>VLOOKUP(B1263,自助退!B:F,5,FALSE)</f>
        <v>800</v>
      </c>
      <c r="K1263" s="40" t="str">
        <f t="shared" si="19"/>
        <v/>
      </c>
    </row>
    <row r="1264" spans="1:11" ht="14.25">
      <c r="A1264" t="s">
        <v>5503</v>
      </c>
      <c r="B1264" s="15">
        <v>871328</v>
      </c>
      <c r="C1264" t="s">
        <v>4674</v>
      </c>
      <c r="D1264" t="s">
        <v>4675</v>
      </c>
      <c r="E1264" t="s">
        <v>990</v>
      </c>
      <c r="F1264" s="15">
        <v>-60</v>
      </c>
      <c r="G1264" t="s">
        <v>50</v>
      </c>
      <c r="H1264" t="s">
        <v>80</v>
      </c>
      <c r="I1264" t="s">
        <v>52</v>
      </c>
      <c r="J1264">
        <f>VLOOKUP(B1264,自助退!B:F,5,FALSE)</f>
        <v>60</v>
      </c>
      <c r="K1264" s="40" t="str">
        <f t="shared" si="19"/>
        <v/>
      </c>
    </row>
    <row r="1265" spans="1:11" ht="14.25">
      <c r="A1265" t="s">
        <v>5504</v>
      </c>
      <c r="B1265" s="15">
        <v>871687</v>
      </c>
      <c r="C1265" t="s">
        <v>4677</v>
      </c>
      <c r="D1265" t="s">
        <v>4678</v>
      </c>
      <c r="E1265" t="s">
        <v>823</v>
      </c>
      <c r="F1265" s="15">
        <v>-962.5</v>
      </c>
      <c r="G1265" t="s">
        <v>50</v>
      </c>
      <c r="H1265" t="s">
        <v>187</v>
      </c>
      <c r="I1265" t="s">
        <v>52</v>
      </c>
      <c r="J1265">
        <f>VLOOKUP(B1265,自助退!B:F,5,FALSE)</f>
        <v>962.5</v>
      </c>
      <c r="K1265" s="40" t="str">
        <f t="shared" si="19"/>
        <v/>
      </c>
    </row>
    <row r="1266" spans="1:11" ht="14.25">
      <c r="A1266" t="s">
        <v>5505</v>
      </c>
      <c r="B1266" s="15">
        <v>871726</v>
      </c>
      <c r="C1266" t="s">
        <v>4680</v>
      </c>
      <c r="D1266" t="s">
        <v>4681</v>
      </c>
      <c r="E1266" t="s">
        <v>991</v>
      </c>
      <c r="F1266" s="15">
        <v>-587.72</v>
      </c>
      <c r="G1266" t="s">
        <v>50</v>
      </c>
      <c r="H1266" t="s">
        <v>61</v>
      </c>
      <c r="I1266" t="s">
        <v>52</v>
      </c>
      <c r="J1266">
        <f>VLOOKUP(B1266,自助退!B:F,5,FALSE)</f>
        <v>587.72</v>
      </c>
      <c r="K1266" s="40" t="str">
        <f t="shared" si="19"/>
        <v/>
      </c>
    </row>
    <row r="1267" spans="1:11" ht="14.25">
      <c r="A1267" t="s">
        <v>5506</v>
      </c>
      <c r="B1267" s="15">
        <v>871945</v>
      </c>
      <c r="C1267" t="s">
        <v>4683</v>
      </c>
      <c r="D1267" t="s">
        <v>4684</v>
      </c>
      <c r="E1267" t="s">
        <v>992</v>
      </c>
      <c r="F1267" s="15">
        <v>-51.7</v>
      </c>
      <c r="G1267" t="s">
        <v>50</v>
      </c>
      <c r="H1267" t="s">
        <v>80</v>
      </c>
      <c r="I1267" t="s">
        <v>52</v>
      </c>
      <c r="J1267">
        <f>VLOOKUP(B1267,自助退!B:F,5,FALSE)</f>
        <v>51.7</v>
      </c>
      <c r="K1267" s="40" t="str">
        <f t="shared" si="19"/>
        <v/>
      </c>
    </row>
    <row r="1268" spans="1:11" ht="14.25">
      <c r="A1268" t="s">
        <v>5507</v>
      </c>
      <c r="B1268" s="15">
        <v>872219</v>
      </c>
      <c r="C1268" t="s">
        <v>4686</v>
      </c>
      <c r="D1268" t="s">
        <v>993</v>
      </c>
      <c r="E1268" t="s">
        <v>994</v>
      </c>
      <c r="F1268" s="15">
        <v>-108.13</v>
      </c>
      <c r="G1268" t="s">
        <v>50</v>
      </c>
      <c r="H1268" t="s">
        <v>65</v>
      </c>
      <c r="I1268" t="s">
        <v>52</v>
      </c>
      <c r="J1268">
        <f>VLOOKUP(B1268,自助退!B:F,5,FALSE)</f>
        <v>108.13</v>
      </c>
      <c r="K1268" s="40" t="str">
        <f t="shared" si="19"/>
        <v/>
      </c>
    </row>
    <row r="1269" spans="1:11" ht="14.25">
      <c r="A1269" t="s">
        <v>5508</v>
      </c>
      <c r="B1269" s="15">
        <v>872228</v>
      </c>
      <c r="C1269" t="s">
        <v>4688</v>
      </c>
      <c r="D1269" t="s">
        <v>4689</v>
      </c>
      <c r="E1269" t="s">
        <v>995</v>
      </c>
      <c r="F1269" s="15">
        <v>-235</v>
      </c>
      <c r="G1269" t="s">
        <v>50</v>
      </c>
      <c r="H1269" t="s">
        <v>70</v>
      </c>
      <c r="I1269" t="s">
        <v>52</v>
      </c>
      <c r="J1269">
        <f>VLOOKUP(B1269,自助退!B:F,5,FALSE)</f>
        <v>235</v>
      </c>
      <c r="K1269" s="40" t="str">
        <f t="shared" si="19"/>
        <v/>
      </c>
    </row>
    <row r="1270" spans="1:11" ht="14.25">
      <c r="A1270" t="s">
        <v>5509</v>
      </c>
      <c r="B1270" s="15">
        <v>872545</v>
      </c>
      <c r="C1270" t="s">
        <v>4691</v>
      </c>
      <c r="D1270" t="s">
        <v>4692</v>
      </c>
      <c r="E1270" t="s">
        <v>996</v>
      </c>
      <c r="F1270" s="15">
        <v>-153.5</v>
      </c>
      <c r="G1270" t="s">
        <v>50</v>
      </c>
      <c r="H1270" t="s">
        <v>187</v>
      </c>
      <c r="I1270" t="s">
        <v>52</v>
      </c>
      <c r="J1270">
        <f>VLOOKUP(B1270,自助退!B:F,5,FALSE)</f>
        <v>153.5</v>
      </c>
      <c r="K1270" s="40" t="str">
        <f t="shared" si="19"/>
        <v/>
      </c>
    </row>
    <row r="1271" spans="1:11" ht="14.25">
      <c r="A1271" t="s">
        <v>5510</v>
      </c>
      <c r="B1271" s="15">
        <v>872619</v>
      </c>
      <c r="C1271" t="s">
        <v>4694</v>
      </c>
      <c r="D1271" t="s">
        <v>4695</v>
      </c>
      <c r="E1271" t="s">
        <v>997</v>
      </c>
      <c r="F1271" s="15">
        <v>-205</v>
      </c>
      <c r="G1271" t="s">
        <v>50</v>
      </c>
      <c r="H1271" t="s">
        <v>70</v>
      </c>
      <c r="I1271" t="s">
        <v>52</v>
      </c>
      <c r="J1271">
        <f>VLOOKUP(B1271,自助退!B:F,5,FALSE)</f>
        <v>205</v>
      </c>
      <c r="K1271" s="40" t="str">
        <f t="shared" si="19"/>
        <v/>
      </c>
    </row>
    <row r="1272" spans="1:11" ht="14.25">
      <c r="A1272" t="s">
        <v>5511</v>
      </c>
      <c r="B1272" s="15">
        <v>872692</v>
      </c>
      <c r="C1272" t="s">
        <v>4697</v>
      </c>
      <c r="D1272" t="s">
        <v>4698</v>
      </c>
      <c r="E1272" t="s">
        <v>998</v>
      </c>
      <c r="F1272" s="15">
        <v>-92.5</v>
      </c>
      <c r="G1272" t="s">
        <v>50</v>
      </c>
      <c r="H1272" t="s">
        <v>80</v>
      </c>
      <c r="I1272" t="s">
        <v>52</v>
      </c>
      <c r="J1272">
        <f>VLOOKUP(B1272,自助退!B:F,5,FALSE)</f>
        <v>92.5</v>
      </c>
      <c r="K1272" s="40" t="str">
        <f t="shared" si="19"/>
        <v/>
      </c>
    </row>
    <row r="1273" spans="1:11" ht="14.25">
      <c r="A1273" t="s">
        <v>5512</v>
      </c>
      <c r="B1273" s="15">
        <v>872796</v>
      </c>
      <c r="C1273" t="s">
        <v>4700</v>
      </c>
      <c r="D1273" t="s">
        <v>4701</v>
      </c>
      <c r="E1273" t="s">
        <v>999</v>
      </c>
      <c r="F1273" s="15">
        <v>-28</v>
      </c>
      <c r="G1273" t="s">
        <v>50</v>
      </c>
      <c r="H1273" t="s">
        <v>80</v>
      </c>
      <c r="I1273" t="s">
        <v>52</v>
      </c>
      <c r="J1273">
        <f>VLOOKUP(B1273,自助退!B:F,5,FALSE)</f>
        <v>28</v>
      </c>
      <c r="K1273" s="40" t="str">
        <f t="shared" si="19"/>
        <v/>
      </c>
    </row>
    <row r="1274" spans="1:11" ht="14.25">
      <c r="A1274" t="s">
        <v>5513</v>
      </c>
      <c r="B1274" s="15">
        <v>872895</v>
      </c>
      <c r="C1274" t="s">
        <v>4702</v>
      </c>
      <c r="D1274" t="s">
        <v>4703</v>
      </c>
      <c r="E1274" t="s">
        <v>1000</v>
      </c>
      <c r="F1274" s="15">
        <v>-112.5</v>
      </c>
      <c r="G1274" t="s">
        <v>50</v>
      </c>
      <c r="H1274" t="s">
        <v>68</v>
      </c>
      <c r="I1274" t="s">
        <v>52</v>
      </c>
      <c r="J1274">
        <f>VLOOKUP(B1274,自助退!B:F,5,FALSE)</f>
        <v>112.5</v>
      </c>
      <c r="K1274" s="40" t="str">
        <f t="shared" si="19"/>
        <v/>
      </c>
    </row>
    <row r="1275" spans="1:11" ht="14.25">
      <c r="A1275" t="s">
        <v>5514</v>
      </c>
      <c r="B1275" s="15">
        <v>873105</v>
      </c>
      <c r="C1275" t="s">
        <v>4705</v>
      </c>
      <c r="D1275" t="s">
        <v>4706</v>
      </c>
      <c r="E1275" t="s">
        <v>1001</v>
      </c>
      <c r="F1275" s="15">
        <v>-856</v>
      </c>
      <c r="G1275" t="s">
        <v>50</v>
      </c>
      <c r="H1275" t="s">
        <v>73</v>
      </c>
      <c r="I1275" t="s">
        <v>52</v>
      </c>
      <c r="J1275">
        <f>VLOOKUP(B1275,自助退!B:F,5,FALSE)</f>
        <v>856</v>
      </c>
      <c r="K1275" s="40" t="str">
        <f t="shared" si="19"/>
        <v/>
      </c>
    </row>
    <row r="1276" spans="1:11" ht="14.25">
      <c r="A1276" t="s">
        <v>5515</v>
      </c>
      <c r="B1276" s="15">
        <v>873172</v>
      </c>
      <c r="C1276" t="s">
        <v>4708</v>
      </c>
      <c r="D1276" t="s">
        <v>4709</v>
      </c>
      <c r="E1276" t="s">
        <v>1002</v>
      </c>
      <c r="F1276" s="15">
        <v>-1600</v>
      </c>
      <c r="G1276" t="s">
        <v>50</v>
      </c>
      <c r="H1276" t="s">
        <v>73</v>
      </c>
      <c r="I1276" t="s">
        <v>52</v>
      </c>
      <c r="J1276">
        <f>VLOOKUP(B1276,自助退!B:F,5,FALSE)</f>
        <v>1600</v>
      </c>
      <c r="K1276" s="40" t="str">
        <f t="shared" si="19"/>
        <v/>
      </c>
    </row>
    <row r="1277" spans="1:11" ht="14.25">
      <c r="A1277" t="s">
        <v>5516</v>
      </c>
      <c r="B1277" s="15">
        <v>873296</v>
      </c>
      <c r="C1277" t="s">
        <v>4710</v>
      </c>
      <c r="D1277" t="s">
        <v>4711</v>
      </c>
      <c r="E1277" t="s">
        <v>385</v>
      </c>
      <c r="F1277" s="15">
        <v>-814.23</v>
      </c>
      <c r="G1277" t="s">
        <v>50</v>
      </c>
      <c r="H1277" t="s">
        <v>60</v>
      </c>
      <c r="I1277" t="s">
        <v>52</v>
      </c>
      <c r="J1277">
        <f>VLOOKUP(B1277,自助退!B:F,5,FALSE)</f>
        <v>814.23</v>
      </c>
      <c r="K1277" s="40" t="str">
        <f t="shared" si="19"/>
        <v/>
      </c>
    </row>
    <row r="1278" spans="1:11" ht="14.25">
      <c r="A1278" t="s">
        <v>5517</v>
      </c>
      <c r="B1278" s="15">
        <v>873392</v>
      </c>
      <c r="C1278" t="s">
        <v>4712</v>
      </c>
      <c r="D1278" t="s">
        <v>4713</v>
      </c>
      <c r="E1278" t="s">
        <v>1003</v>
      </c>
      <c r="F1278" s="15">
        <v>-120</v>
      </c>
      <c r="G1278" t="s">
        <v>50</v>
      </c>
      <c r="H1278" t="s">
        <v>84</v>
      </c>
      <c r="I1278" t="s">
        <v>52</v>
      </c>
      <c r="J1278">
        <f>VLOOKUP(B1278,自助退!B:F,5,FALSE)</f>
        <v>120</v>
      </c>
      <c r="K1278" s="40" t="str">
        <f t="shared" si="19"/>
        <v/>
      </c>
    </row>
    <row r="1279" spans="1:11" ht="14.25">
      <c r="A1279" t="s">
        <v>5518</v>
      </c>
      <c r="B1279" s="15">
        <v>873426</v>
      </c>
      <c r="C1279" t="s">
        <v>4714</v>
      </c>
      <c r="D1279" t="s">
        <v>4715</v>
      </c>
      <c r="E1279" t="s">
        <v>1004</v>
      </c>
      <c r="F1279" s="15">
        <v>-100</v>
      </c>
      <c r="G1279" t="s">
        <v>50</v>
      </c>
      <c r="H1279" t="s">
        <v>68</v>
      </c>
      <c r="I1279" t="s">
        <v>52</v>
      </c>
      <c r="J1279">
        <f>VLOOKUP(B1279,自助退!B:F,5,FALSE)</f>
        <v>100</v>
      </c>
      <c r="K1279" s="40" t="str">
        <f t="shared" si="19"/>
        <v/>
      </c>
    </row>
    <row r="1280" spans="1:11" ht="14.25">
      <c r="A1280" t="s">
        <v>5519</v>
      </c>
      <c r="B1280" s="15">
        <v>873447</v>
      </c>
      <c r="C1280" t="s">
        <v>4717</v>
      </c>
      <c r="D1280" t="s">
        <v>4715</v>
      </c>
      <c r="E1280" t="s">
        <v>1004</v>
      </c>
      <c r="F1280" s="15">
        <v>-204.38</v>
      </c>
      <c r="G1280" t="s">
        <v>50</v>
      </c>
      <c r="H1280" t="s">
        <v>68</v>
      </c>
      <c r="I1280" t="s">
        <v>52</v>
      </c>
      <c r="J1280">
        <f>VLOOKUP(B1280,自助退!B:F,5,FALSE)</f>
        <v>204.38</v>
      </c>
      <c r="K1280" s="40" t="str">
        <f t="shared" si="19"/>
        <v/>
      </c>
    </row>
    <row r="1281" spans="1:11" ht="14.25">
      <c r="A1281" t="s">
        <v>5520</v>
      </c>
      <c r="B1281" s="15">
        <v>873449</v>
      </c>
      <c r="C1281" t="s">
        <v>4718</v>
      </c>
      <c r="D1281" t="s">
        <v>4719</v>
      </c>
      <c r="E1281" t="s">
        <v>1005</v>
      </c>
      <c r="F1281" s="15">
        <v>-77.5</v>
      </c>
      <c r="G1281" t="s">
        <v>50</v>
      </c>
      <c r="H1281" t="s">
        <v>187</v>
      </c>
      <c r="I1281" t="s">
        <v>52</v>
      </c>
      <c r="J1281">
        <f>VLOOKUP(B1281,自助退!B:F,5,FALSE)</f>
        <v>77.5</v>
      </c>
      <c r="K1281" s="40" t="str">
        <f t="shared" si="19"/>
        <v/>
      </c>
    </row>
    <row r="1282" spans="1:11" ht="14.25">
      <c r="A1282" t="s">
        <v>5521</v>
      </c>
      <c r="B1282" s="15">
        <v>873481</v>
      </c>
      <c r="C1282" t="s">
        <v>4721</v>
      </c>
      <c r="D1282" t="s">
        <v>4722</v>
      </c>
      <c r="E1282" t="s">
        <v>1006</v>
      </c>
      <c r="F1282" s="15">
        <v>-500</v>
      </c>
      <c r="G1282" t="s">
        <v>50</v>
      </c>
      <c r="H1282" t="s">
        <v>68</v>
      </c>
      <c r="I1282" t="s">
        <v>52</v>
      </c>
      <c r="J1282">
        <f>VLOOKUP(B1282,自助退!B:F,5,FALSE)</f>
        <v>500</v>
      </c>
      <c r="K1282" s="40" t="str">
        <f t="shared" si="19"/>
        <v/>
      </c>
    </row>
    <row r="1283" spans="1:11" ht="14.25">
      <c r="A1283" t="s">
        <v>5522</v>
      </c>
      <c r="B1283" s="15">
        <v>873515</v>
      </c>
      <c r="C1283" t="s">
        <v>4724</v>
      </c>
      <c r="D1283" t="s">
        <v>4725</v>
      </c>
      <c r="E1283" t="s">
        <v>1007</v>
      </c>
      <c r="F1283" s="15">
        <v>-900</v>
      </c>
      <c r="G1283" t="s">
        <v>50</v>
      </c>
      <c r="H1283" t="s">
        <v>63</v>
      </c>
      <c r="I1283" t="s">
        <v>52</v>
      </c>
      <c r="J1283">
        <f>VLOOKUP(B1283,自助退!B:F,5,FALSE)</f>
        <v>900</v>
      </c>
      <c r="K1283" s="40" t="str">
        <f t="shared" ref="K1283:K1291" si="20">IF(J1283=F1283*-1,"",1)</f>
        <v/>
      </c>
    </row>
    <row r="1284" spans="1:11" ht="14.25">
      <c r="A1284" t="s">
        <v>5523</v>
      </c>
      <c r="B1284" s="15">
        <v>873565</v>
      </c>
      <c r="C1284" t="s">
        <v>4727</v>
      </c>
      <c r="D1284" t="s">
        <v>4728</v>
      </c>
      <c r="E1284" t="s">
        <v>246</v>
      </c>
      <c r="F1284" s="15">
        <v>-2.5</v>
      </c>
      <c r="G1284" t="s">
        <v>50</v>
      </c>
      <c r="H1284" t="s">
        <v>83</v>
      </c>
      <c r="I1284" t="s">
        <v>52</v>
      </c>
      <c r="J1284">
        <f>VLOOKUP(B1284,自助退!B:F,5,FALSE)</f>
        <v>2.5</v>
      </c>
      <c r="K1284" s="40" t="str">
        <f t="shared" si="20"/>
        <v/>
      </c>
    </row>
    <row r="1285" spans="1:11" ht="14.25">
      <c r="A1285" t="s">
        <v>5524</v>
      </c>
      <c r="B1285" s="15">
        <v>873585</v>
      </c>
      <c r="C1285" t="s">
        <v>4730</v>
      </c>
      <c r="D1285" t="s">
        <v>4731</v>
      </c>
      <c r="E1285" t="s">
        <v>1008</v>
      </c>
      <c r="F1285" s="15">
        <v>-167.62</v>
      </c>
      <c r="G1285" t="s">
        <v>50</v>
      </c>
      <c r="H1285" t="s">
        <v>63</v>
      </c>
      <c r="I1285" t="s">
        <v>52</v>
      </c>
      <c r="J1285">
        <f>VLOOKUP(B1285,自助退!B:F,5,FALSE)</f>
        <v>167.62</v>
      </c>
      <c r="K1285" s="40" t="str">
        <f t="shared" si="20"/>
        <v/>
      </c>
    </row>
    <row r="1286" spans="1:11" ht="14.25">
      <c r="A1286" t="s">
        <v>5525</v>
      </c>
      <c r="B1286" s="15">
        <v>873616</v>
      </c>
      <c r="C1286" t="s">
        <v>4733</v>
      </c>
      <c r="D1286" t="s">
        <v>4734</v>
      </c>
      <c r="E1286" t="s">
        <v>1009</v>
      </c>
      <c r="F1286" s="15">
        <v>-206.61</v>
      </c>
      <c r="G1286" t="s">
        <v>50</v>
      </c>
      <c r="H1286" t="s">
        <v>77</v>
      </c>
      <c r="I1286" t="s">
        <v>52</v>
      </c>
      <c r="J1286">
        <f>VLOOKUP(B1286,自助退!B:F,5,FALSE)</f>
        <v>206.61</v>
      </c>
      <c r="K1286" s="40" t="str">
        <f t="shared" si="20"/>
        <v/>
      </c>
    </row>
    <row r="1287" spans="1:11" ht="14.25">
      <c r="A1287" t="s">
        <v>5526</v>
      </c>
      <c r="B1287" s="15">
        <v>873676</v>
      </c>
      <c r="C1287" t="s">
        <v>4736</v>
      </c>
      <c r="D1287" t="s">
        <v>4737</v>
      </c>
      <c r="E1287" t="s">
        <v>1010</v>
      </c>
      <c r="F1287" s="15">
        <v>-55.5</v>
      </c>
      <c r="G1287" t="s">
        <v>50</v>
      </c>
      <c r="H1287" t="s">
        <v>78</v>
      </c>
      <c r="I1287" t="s">
        <v>52</v>
      </c>
      <c r="J1287">
        <f>VLOOKUP(B1287,自助退!B:F,5,FALSE)</f>
        <v>55.5</v>
      </c>
      <c r="K1287" s="40" t="str">
        <f t="shared" si="20"/>
        <v/>
      </c>
    </row>
    <row r="1288" spans="1:11" ht="14.25">
      <c r="A1288" t="s">
        <v>5527</v>
      </c>
      <c r="B1288" s="15">
        <v>873724</v>
      </c>
      <c r="C1288" t="s">
        <v>4739</v>
      </c>
      <c r="D1288" t="s">
        <v>1011</v>
      </c>
      <c r="E1288" t="s">
        <v>1012</v>
      </c>
      <c r="F1288" s="15">
        <v>-330</v>
      </c>
      <c r="G1288" t="s">
        <v>50</v>
      </c>
      <c r="H1288" t="s">
        <v>77</v>
      </c>
      <c r="I1288" t="s">
        <v>52</v>
      </c>
      <c r="J1288">
        <f>VLOOKUP(B1288,自助退!B:F,5,FALSE)</f>
        <v>330</v>
      </c>
      <c r="K1288" s="40" t="str">
        <f t="shared" si="20"/>
        <v/>
      </c>
    </row>
    <row r="1289" spans="1:11" ht="14.25">
      <c r="A1289" t="s">
        <v>5528</v>
      </c>
      <c r="B1289" s="15">
        <v>873886</v>
      </c>
      <c r="C1289" t="s">
        <v>4741</v>
      </c>
      <c r="D1289" t="s">
        <v>4742</v>
      </c>
      <c r="E1289" t="s">
        <v>1013</v>
      </c>
      <c r="F1289" s="15">
        <v>-5100</v>
      </c>
      <c r="G1289" t="s">
        <v>50</v>
      </c>
      <c r="H1289" t="s">
        <v>74</v>
      </c>
      <c r="I1289" t="s">
        <v>52</v>
      </c>
      <c r="J1289">
        <f>VLOOKUP(B1289,自助退!B:F,5,FALSE)</f>
        <v>5100</v>
      </c>
      <c r="K1289" s="40" t="str">
        <f t="shared" si="20"/>
        <v/>
      </c>
    </row>
    <row r="1290" spans="1:11" ht="14.25">
      <c r="A1290" t="s">
        <v>5529</v>
      </c>
      <c r="B1290" s="15">
        <v>873979</v>
      </c>
      <c r="C1290" t="s">
        <v>4744</v>
      </c>
      <c r="D1290" t="s">
        <v>4745</v>
      </c>
      <c r="E1290" t="s">
        <v>1014</v>
      </c>
      <c r="F1290" s="15">
        <v>-330</v>
      </c>
      <c r="G1290" t="s">
        <v>50</v>
      </c>
      <c r="H1290" t="s">
        <v>53</v>
      </c>
      <c r="I1290" t="s">
        <v>52</v>
      </c>
      <c r="J1290">
        <f>VLOOKUP(B1290,自助退!B:F,5,FALSE)</f>
        <v>330</v>
      </c>
      <c r="K1290" s="40" t="str">
        <f t="shared" si="20"/>
        <v/>
      </c>
    </row>
    <row r="1291" spans="1:11" ht="14.25">
      <c r="A1291" t="s">
        <v>5530</v>
      </c>
      <c r="B1291" s="15">
        <v>874184</v>
      </c>
      <c r="C1291" t="s">
        <v>4747</v>
      </c>
      <c r="D1291" t="s">
        <v>4748</v>
      </c>
      <c r="E1291" t="s">
        <v>1015</v>
      </c>
      <c r="F1291" s="15">
        <v>-52.5</v>
      </c>
      <c r="G1291" t="s">
        <v>50</v>
      </c>
      <c r="H1291" t="s">
        <v>60</v>
      </c>
      <c r="I1291" t="s">
        <v>52</v>
      </c>
      <c r="J1291">
        <f>VLOOKUP(B1291,自助退!B:F,5,FALSE)</f>
        <v>52.5</v>
      </c>
      <c r="K1291" s="40" t="str">
        <f t="shared" si="20"/>
        <v/>
      </c>
    </row>
  </sheetData>
  <autoFilter ref="A1:K1017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294"/>
  <sheetViews>
    <sheetView tabSelected="1" zoomScale="80" zoomScaleNormal="80" workbookViewId="0">
      <pane ySplit="1" topLeftCell="A2" activePane="bottomLeft" state="frozen"/>
      <selection pane="bottomLeft" activeCell="L1308" sqref="L1308"/>
    </sheetView>
  </sheetViews>
  <sheetFormatPr defaultRowHeight="13.5"/>
  <cols>
    <col min="1" max="1" width="17.25" bestFit="1" customWidth="1"/>
    <col min="12" max="12" width="18.375" bestFit="1" customWidth="1"/>
    <col min="14" max="14" width="21.625" bestFit="1" customWidth="1"/>
    <col min="15" max="15" width="10.875" style="41" bestFit="1" customWidth="1"/>
    <col min="16" max="16" width="11" style="53" customWidth="1"/>
    <col min="17" max="17" width="9" style="41" customWidth="1"/>
    <col min="18" max="18" width="11.625" style="41" bestFit="1" customWidth="1"/>
    <col min="19" max="16384" width="9" style="41"/>
  </cols>
  <sheetData>
    <row r="1" spans="1:18">
      <c r="A1" t="s">
        <v>33</v>
      </c>
      <c r="B1" t="s">
        <v>39</v>
      </c>
      <c r="C1" t="s">
        <v>42</v>
      </c>
      <c r="D1" t="s">
        <v>34</v>
      </c>
      <c r="E1" t="s">
        <v>35</v>
      </c>
      <c r="F1" t="s">
        <v>36</v>
      </c>
      <c r="G1" t="s">
        <v>41</v>
      </c>
      <c r="H1" t="s">
        <v>37</v>
      </c>
      <c r="I1" t="s">
        <v>43</v>
      </c>
      <c r="J1" t="s">
        <v>44</v>
      </c>
      <c r="K1" t="s">
        <v>45</v>
      </c>
      <c r="L1" t="s">
        <v>47</v>
      </c>
      <c r="M1" t="s">
        <v>48</v>
      </c>
      <c r="N1" t="s">
        <v>192</v>
      </c>
      <c r="O1" s="19" t="s">
        <v>212</v>
      </c>
      <c r="P1" s="52" t="s">
        <v>211</v>
      </c>
      <c r="Q1" s="52" t="s">
        <v>223</v>
      </c>
      <c r="R1" s="52" t="s">
        <v>10828</v>
      </c>
    </row>
    <row r="2" spans="1:18" customFormat="1" ht="14.25" hidden="1">
      <c r="A2" s="60">
        <v>42917.392418981479</v>
      </c>
      <c r="B2">
        <v>497254</v>
      </c>
      <c r="C2" t="s">
        <v>7032</v>
      </c>
      <c r="D2" t="s">
        <v>7033</v>
      </c>
      <c r="E2" t="s">
        <v>7034</v>
      </c>
      <c r="F2" s="15">
        <v>510</v>
      </c>
      <c r="G2" t="s">
        <v>50</v>
      </c>
      <c r="H2" t="s">
        <v>50</v>
      </c>
      <c r="I2" t="s">
        <v>86</v>
      </c>
      <c r="J2" t="s">
        <v>46</v>
      </c>
      <c r="K2" t="s">
        <v>87</v>
      </c>
      <c r="L2" t="s">
        <v>8420</v>
      </c>
      <c r="M2" t="s">
        <v>8421</v>
      </c>
      <c r="N2" t="s">
        <v>8422</v>
      </c>
      <c r="O2">
        <f>VLOOKUP(B2,HIS退!B:F,5,FALSE)</f>
        <v>-510</v>
      </c>
      <c r="P2" s="43">
        <f>VLOOKUP(L2,银行退!A:G,7,FALSE)</f>
        <v>510</v>
      </c>
      <c r="Q2" t="e">
        <f>VLOOKUP(L2,银行退!A:J,10,FALSE)</f>
        <v>#N/A</v>
      </c>
      <c r="R2" t="e">
        <f>VLOOKUP(L2,银行退!A:K,11,FALSE)</f>
        <v>#N/A</v>
      </c>
    </row>
    <row r="3" spans="1:18" customFormat="1" ht="14.25" hidden="1">
      <c r="A3" s="60">
        <v>42917.411423611113</v>
      </c>
      <c r="B3">
        <v>497830</v>
      </c>
      <c r="C3" t="s">
        <v>7035</v>
      </c>
      <c r="D3" t="s">
        <v>7036</v>
      </c>
      <c r="E3" t="s">
        <v>7037</v>
      </c>
      <c r="F3" s="15">
        <v>117</v>
      </c>
      <c r="G3" t="s">
        <v>50</v>
      </c>
      <c r="H3" t="s">
        <v>50</v>
      </c>
      <c r="I3" t="s">
        <v>86</v>
      </c>
      <c r="J3" t="s">
        <v>46</v>
      </c>
      <c r="K3" t="s">
        <v>87</v>
      </c>
      <c r="L3" t="s">
        <v>8423</v>
      </c>
      <c r="M3" t="s">
        <v>8424</v>
      </c>
      <c r="N3" t="s">
        <v>8425</v>
      </c>
      <c r="O3">
        <f>VLOOKUP(B3,HIS退!B:F,5,FALSE)</f>
        <v>-117</v>
      </c>
      <c r="P3" s="43">
        <f>VLOOKUP(L3,银行退!A:G,7,FALSE)</f>
        <v>117</v>
      </c>
      <c r="Q3" t="e">
        <f>VLOOKUP(L3,银行退!A:J,10,FALSE)</f>
        <v>#N/A</v>
      </c>
      <c r="R3" t="e">
        <f>VLOOKUP(L3,银行退!A:K,11,FALSE)</f>
        <v>#N/A</v>
      </c>
    </row>
    <row r="4" spans="1:18" customFormat="1" ht="14.25" hidden="1">
      <c r="A4" s="60">
        <v>42917.412766203706</v>
      </c>
      <c r="B4">
        <v>497863</v>
      </c>
      <c r="C4" t="s">
        <v>7038</v>
      </c>
      <c r="D4" t="s">
        <v>7039</v>
      </c>
      <c r="E4" t="s">
        <v>7017</v>
      </c>
      <c r="F4" s="15">
        <v>5243</v>
      </c>
      <c r="G4" t="s">
        <v>50</v>
      </c>
      <c r="H4" t="s">
        <v>50</v>
      </c>
      <c r="I4" t="s">
        <v>127</v>
      </c>
      <c r="J4" t="s">
        <v>127</v>
      </c>
      <c r="K4" t="s">
        <v>87</v>
      </c>
      <c r="L4" t="s">
        <v>8426</v>
      </c>
      <c r="M4" t="s">
        <v>8427</v>
      </c>
      <c r="N4" t="s">
        <v>7016</v>
      </c>
      <c r="O4">
        <f>VLOOKUP(B4,HIS退!B:F,5,FALSE)</f>
        <v>-5243</v>
      </c>
      <c r="P4" s="43">
        <f>VLOOKUP(L4,银行退!A:G,7,FALSE)</f>
        <v>5243</v>
      </c>
      <c r="Q4">
        <f>VLOOKUP(L4,银行退!A:J,10,FALSE)</f>
        <v>1</v>
      </c>
      <c r="R4" t="str">
        <f>VLOOKUP(L4,银行退!A:K,11,FALSE)</f>
        <v>2017-07-03</v>
      </c>
    </row>
    <row r="5" spans="1:18" ht="14.25" hidden="1">
      <c r="A5" s="60">
        <v>42917.422638888886</v>
      </c>
      <c r="B5">
        <v>498223</v>
      </c>
      <c r="C5" t="s">
        <v>7040</v>
      </c>
      <c r="D5" t="s">
        <v>7041</v>
      </c>
      <c r="E5" t="s">
        <v>7042</v>
      </c>
      <c r="F5" s="15">
        <v>88</v>
      </c>
      <c r="G5" t="s">
        <v>50</v>
      </c>
      <c r="H5" t="s">
        <v>50</v>
      </c>
      <c r="I5" t="s">
        <v>86</v>
      </c>
      <c r="J5" t="s">
        <v>46</v>
      </c>
      <c r="K5" t="s">
        <v>87</v>
      </c>
      <c r="L5" t="s">
        <v>8428</v>
      </c>
      <c r="M5" t="s">
        <v>8429</v>
      </c>
      <c r="N5" t="s">
        <v>8430</v>
      </c>
      <c r="O5">
        <f>VLOOKUP(B5,HIS退!B:F,5,FALSE)</f>
        <v>-88</v>
      </c>
      <c r="P5" s="43">
        <f>VLOOKUP(L5,银行退!A:G,7,FALSE)</f>
        <v>88</v>
      </c>
      <c r="Q5" t="e">
        <f>VLOOKUP(L5,银行退!A:J,10,FALSE)</f>
        <v>#N/A</v>
      </c>
      <c r="R5" t="e">
        <f>VLOOKUP(L5,银行退!A:K,11,FALSE)</f>
        <v>#N/A</v>
      </c>
    </row>
    <row r="6" spans="1:18" customFormat="1" ht="14.25" hidden="1">
      <c r="A6" s="60">
        <v>42917.426203703704</v>
      </c>
      <c r="B6">
        <v>498326</v>
      </c>
      <c r="C6" t="s">
        <v>7043</v>
      </c>
      <c r="D6" t="s">
        <v>7044</v>
      </c>
      <c r="E6" t="s">
        <v>7045</v>
      </c>
      <c r="F6" s="15">
        <v>70</v>
      </c>
      <c r="G6" t="s">
        <v>50</v>
      </c>
      <c r="H6" t="s">
        <v>50</v>
      </c>
      <c r="I6" t="s">
        <v>86</v>
      </c>
      <c r="J6" t="s">
        <v>46</v>
      </c>
      <c r="K6" t="s">
        <v>87</v>
      </c>
      <c r="L6" t="s">
        <v>8431</v>
      </c>
      <c r="M6" t="s">
        <v>8432</v>
      </c>
      <c r="N6" t="s">
        <v>8433</v>
      </c>
      <c r="O6">
        <f>VLOOKUP(B6,HIS退!B:F,5,FALSE)</f>
        <v>-70</v>
      </c>
      <c r="P6" s="43">
        <f>VLOOKUP(L6,银行退!A:G,7,FALSE)</f>
        <v>70</v>
      </c>
      <c r="Q6" t="e">
        <f>VLOOKUP(L6,银行退!A:J,10,FALSE)</f>
        <v>#N/A</v>
      </c>
      <c r="R6" t="e">
        <f>VLOOKUP(L6,银行退!A:K,11,FALSE)</f>
        <v>#N/A</v>
      </c>
    </row>
    <row r="7" spans="1:18" customFormat="1" ht="14.25" hidden="1">
      <c r="A7" s="60">
        <v>42917.428749999999</v>
      </c>
      <c r="B7">
        <v>498394</v>
      </c>
      <c r="C7" t="s">
        <v>7046</v>
      </c>
      <c r="D7" t="s">
        <v>7047</v>
      </c>
      <c r="E7" t="s">
        <v>7048</v>
      </c>
      <c r="F7" s="15">
        <v>440</v>
      </c>
      <c r="G7" t="s">
        <v>50</v>
      </c>
      <c r="H7" t="s">
        <v>50</v>
      </c>
      <c r="I7" t="s">
        <v>86</v>
      </c>
      <c r="J7" t="s">
        <v>46</v>
      </c>
      <c r="K7" t="s">
        <v>87</v>
      </c>
      <c r="L7" t="s">
        <v>8434</v>
      </c>
      <c r="M7" t="s">
        <v>8435</v>
      </c>
      <c r="N7" t="s">
        <v>8436</v>
      </c>
      <c r="O7">
        <f>VLOOKUP(B7,HIS退!B:F,5,FALSE)</f>
        <v>-440</v>
      </c>
      <c r="P7" s="43">
        <f>VLOOKUP(L7,银行退!A:G,7,FALSE)</f>
        <v>440</v>
      </c>
      <c r="Q7" t="e">
        <f>VLOOKUP(L7,银行退!A:J,10,FALSE)</f>
        <v>#N/A</v>
      </c>
      <c r="R7" t="e">
        <f>VLOOKUP(L7,银行退!A:K,11,FALSE)</f>
        <v>#N/A</v>
      </c>
    </row>
    <row r="8" spans="1:18" customFormat="1" ht="14.25" hidden="1">
      <c r="A8" s="60">
        <v>42917.4296875</v>
      </c>
      <c r="B8">
        <v>498423</v>
      </c>
      <c r="C8" t="s">
        <v>7049</v>
      </c>
      <c r="D8" t="s">
        <v>7050</v>
      </c>
      <c r="E8" t="s">
        <v>7051</v>
      </c>
      <c r="F8" s="15">
        <v>467</v>
      </c>
      <c r="G8" t="s">
        <v>50</v>
      </c>
      <c r="H8" t="s">
        <v>50</v>
      </c>
      <c r="I8" t="s">
        <v>86</v>
      </c>
      <c r="J8" t="s">
        <v>46</v>
      </c>
      <c r="K8" t="s">
        <v>87</v>
      </c>
      <c r="L8" t="s">
        <v>8437</v>
      </c>
      <c r="M8" t="s">
        <v>8438</v>
      </c>
      <c r="N8" t="s">
        <v>8439</v>
      </c>
      <c r="O8">
        <f>VLOOKUP(B8,HIS退!B:F,5,FALSE)</f>
        <v>-467</v>
      </c>
      <c r="P8" s="43">
        <f>VLOOKUP(L8,银行退!A:G,7,FALSE)</f>
        <v>467</v>
      </c>
      <c r="Q8" t="e">
        <f>VLOOKUP(L8,银行退!A:J,10,FALSE)</f>
        <v>#N/A</v>
      </c>
      <c r="R8" t="e">
        <f>VLOOKUP(L8,银行退!A:K,11,FALSE)</f>
        <v>#N/A</v>
      </c>
    </row>
    <row r="9" spans="1:18" customFormat="1" ht="14.25" hidden="1">
      <c r="A9" s="60">
        <v>42917.443194444444</v>
      </c>
      <c r="B9">
        <v>498881</v>
      </c>
      <c r="C9" t="s">
        <v>7052</v>
      </c>
      <c r="D9" t="s">
        <v>7053</v>
      </c>
      <c r="E9" t="s">
        <v>7054</v>
      </c>
      <c r="F9" s="15">
        <v>376</v>
      </c>
      <c r="G9" t="s">
        <v>50</v>
      </c>
      <c r="H9" t="s">
        <v>50</v>
      </c>
      <c r="I9" t="s">
        <v>86</v>
      </c>
      <c r="J9" t="s">
        <v>46</v>
      </c>
      <c r="K9" t="s">
        <v>87</v>
      </c>
      <c r="L9" t="s">
        <v>8440</v>
      </c>
      <c r="M9" t="s">
        <v>8441</v>
      </c>
      <c r="N9" t="s">
        <v>8442</v>
      </c>
      <c r="O9">
        <f>VLOOKUP(B9,HIS退!B:F,5,FALSE)</f>
        <v>-376</v>
      </c>
      <c r="P9" s="43">
        <f>VLOOKUP(L9,银行退!A:G,7,FALSE)</f>
        <v>376</v>
      </c>
      <c r="Q9" t="e">
        <f>VLOOKUP(L9,银行退!A:J,10,FALSE)</f>
        <v>#N/A</v>
      </c>
      <c r="R9" t="e">
        <f>VLOOKUP(L9,银行退!A:K,11,FALSE)</f>
        <v>#N/A</v>
      </c>
    </row>
    <row r="10" spans="1:18" customFormat="1" ht="14.25" hidden="1">
      <c r="A10" s="60">
        <v>42917.45685185185</v>
      </c>
      <c r="B10">
        <v>499288</v>
      </c>
      <c r="C10" t="s">
        <v>7055</v>
      </c>
      <c r="D10" t="s">
        <v>7056</v>
      </c>
      <c r="E10" t="s">
        <v>7057</v>
      </c>
      <c r="F10" s="15">
        <v>148</v>
      </c>
      <c r="G10" t="s">
        <v>50</v>
      </c>
      <c r="H10" t="s">
        <v>50</v>
      </c>
      <c r="I10" t="s">
        <v>86</v>
      </c>
      <c r="J10" t="s">
        <v>46</v>
      </c>
      <c r="K10" t="s">
        <v>87</v>
      </c>
      <c r="L10" t="s">
        <v>8443</v>
      </c>
      <c r="M10" t="s">
        <v>8444</v>
      </c>
      <c r="N10" t="s">
        <v>8445</v>
      </c>
      <c r="O10">
        <f>VLOOKUP(B10,HIS退!B:F,5,FALSE)</f>
        <v>-148</v>
      </c>
      <c r="P10" s="43">
        <f>VLOOKUP(L10,银行退!A:G,7,FALSE)</f>
        <v>148</v>
      </c>
      <c r="Q10" t="e">
        <f>VLOOKUP(L10,银行退!A:J,10,FALSE)</f>
        <v>#N/A</v>
      </c>
      <c r="R10" t="e">
        <f>VLOOKUP(L10,银行退!A:K,11,FALSE)</f>
        <v>#N/A</v>
      </c>
    </row>
    <row r="11" spans="1:18" customFormat="1" ht="14.25" hidden="1">
      <c r="A11" s="60">
        <v>42917.463958333334</v>
      </c>
      <c r="B11">
        <v>499512</v>
      </c>
      <c r="C11" t="s">
        <v>7058</v>
      </c>
      <c r="D11" t="s">
        <v>7059</v>
      </c>
      <c r="E11" t="s">
        <v>7060</v>
      </c>
      <c r="F11" s="15">
        <v>900</v>
      </c>
      <c r="G11" t="s">
        <v>50</v>
      </c>
      <c r="H11" t="s">
        <v>50</v>
      </c>
      <c r="I11" t="s">
        <v>86</v>
      </c>
      <c r="J11" t="s">
        <v>46</v>
      </c>
      <c r="K11" t="s">
        <v>87</v>
      </c>
      <c r="L11" t="s">
        <v>8446</v>
      </c>
      <c r="M11" t="s">
        <v>8447</v>
      </c>
      <c r="N11" t="s">
        <v>8448</v>
      </c>
      <c r="O11">
        <f>VLOOKUP(B11,HIS退!B:F,5,FALSE)</f>
        <v>-900</v>
      </c>
      <c r="P11" s="43">
        <f>VLOOKUP(L11,银行退!A:G,7,FALSE)</f>
        <v>900</v>
      </c>
      <c r="Q11" t="e">
        <f>VLOOKUP(L11,银行退!A:J,10,FALSE)</f>
        <v>#N/A</v>
      </c>
      <c r="R11" t="e">
        <f>VLOOKUP(L11,银行退!A:K,11,FALSE)</f>
        <v>#N/A</v>
      </c>
    </row>
    <row r="12" spans="1:18" customFormat="1" ht="14.25" hidden="1">
      <c r="A12" s="60">
        <v>42917.523298611108</v>
      </c>
      <c r="B12">
        <v>500527</v>
      </c>
      <c r="C12" t="s">
        <v>7061</v>
      </c>
      <c r="D12" t="s">
        <v>7062</v>
      </c>
      <c r="E12" t="s">
        <v>6841</v>
      </c>
      <c r="F12" s="15">
        <v>400</v>
      </c>
      <c r="G12" t="s">
        <v>50</v>
      </c>
      <c r="H12" t="s">
        <v>50</v>
      </c>
      <c r="I12" t="s">
        <v>127</v>
      </c>
      <c r="J12" t="s">
        <v>127</v>
      </c>
      <c r="K12" t="s">
        <v>87</v>
      </c>
      <c r="L12" t="s">
        <v>8449</v>
      </c>
      <c r="M12" t="s">
        <v>8450</v>
      </c>
      <c r="N12" t="s">
        <v>194</v>
      </c>
      <c r="O12">
        <f>VLOOKUP(B12,HIS退!B:F,5,FALSE)</f>
        <v>-400</v>
      </c>
      <c r="P12" s="43">
        <f>VLOOKUP(L12,银行退!A:G,7,FALSE)</f>
        <v>400</v>
      </c>
      <c r="Q12">
        <f>VLOOKUP(L12,银行退!A:J,10,FALSE)</f>
        <v>1</v>
      </c>
      <c r="R12" t="str">
        <f>VLOOKUP(L12,银行退!A:K,11,FALSE)</f>
        <v>2017-07-03</v>
      </c>
    </row>
    <row r="13" spans="1:18" ht="14.25" hidden="1">
      <c r="A13" s="60">
        <v>42917.533379629633</v>
      </c>
      <c r="B13">
        <v>500588</v>
      </c>
      <c r="C13" t="s">
        <v>7063</v>
      </c>
      <c r="D13" t="s">
        <v>7064</v>
      </c>
      <c r="E13" t="s">
        <v>7065</v>
      </c>
      <c r="F13" s="15">
        <v>918</v>
      </c>
      <c r="G13" t="s">
        <v>50</v>
      </c>
      <c r="H13" t="s">
        <v>50</v>
      </c>
      <c r="I13" t="s">
        <v>86</v>
      </c>
      <c r="J13" t="s">
        <v>46</v>
      </c>
      <c r="K13" t="s">
        <v>87</v>
      </c>
      <c r="L13" t="s">
        <v>8451</v>
      </c>
      <c r="M13" t="s">
        <v>8452</v>
      </c>
      <c r="N13" t="s">
        <v>8453</v>
      </c>
      <c r="O13">
        <f>VLOOKUP(B13,HIS退!B:F,5,FALSE)</f>
        <v>-918</v>
      </c>
      <c r="P13" s="43">
        <f>VLOOKUP(L13,银行退!A:G,7,FALSE)</f>
        <v>918</v>
      </c>
      <c r="Q13" t="e">
        <f>VLOOKUP(L13,银行退!A:J,10,FALSE)</f>
        <v>#N/A</v>
      </c>
      <c r="R13" t="e">
        <f>VLOOKUP(L13,银行退!A:K,11,FALSE)</f>
        <v>#N/A</v>
      </c>
    </row>
    <row r="14" spans="1:18" customFormat="1" ht="14.25" hidden="1">
      <c r="A14" s="60">
        <v>42917.585902777777</v>
      </c>
      <c r="B14">
        <v>500912</v>
      </c>
      <c r="C14" t="s">
        <v>7066</v>
      </c>
      <c r="D14" t="s">
        <v>7067</v>
      </c>
      <c r="E14" t="s">
        <v>7068</v>
      </c>
      <c r="F14" s="15">
        <v>309</v>
      </c>
      <c r="G14" t="s">
        <v>50</v>
      </c>
      <c r="H14" t="s">
        <v>50</v>
      </c>
      <c r="I14" t="s">
        <v>86</v>
      </c>
      <c r="J14" t="s">
        <v>46</v>
      </c>
      <c r="K14" t="s">
        <v>87</v>
      </c>
      <c r="L14" t="s">
        <v>8454</v>
      </c>
      <c r="M14" t="s">
        <v>8455</v>
      </c>
      <c r="N14" t="s">
        <v>8456</v>
      </c>
      <c r="O14">
        <f>VLOOKUP(B14,HIS退!B:F,5,FALSE)</f>
        <v>-309</v>
      </c>
      <c r="P14" s="43">
        <f>VLOOKUP(L14,银行退!A:G,7,FALSE)</f>
        <v>309</v>
      </c>
      <c r="Q14" t="e">
        <f>VLOOKUP(L14,银行退!A:J,10,FALSE)</f>
        <v>#N/A</v>
      </c>
      <c r="R14" t="e">
        <f>VLOOKUP(L14,银行退!A:K,11,FALSE)</f>
        <v>#N/A</v>
      </c>
    </row>
    <row r="15" spans="1:18" ht="14.25" hidden="1">
      <c r="A15" s="60">
        <v>42917.595439814817</v>
      </c>
      <c r="B15">
        <v>501071</v>
      </c>
      <c r="C15" t="s">
        <v>7069</v>
      </c>
      <c r="D15" t="s">
        <v>7070</v>
      </c>
      <c r="E15" t="s">
        <v>7071</v>
      </c>
      <c r="F15" s="15">
        <v>2138</v>
      </c>
      <c r="G15" t="s">
        <v>50</v>
      </c>
      <c r="H15" t="s">
        <v>50</v>
      </c>
      <c r="I15" t="s">
        <v>86</v>
      </c>
      <c r="J15" t="s">
        <v>46</v>
      </c>
      <c r="K15" t="s">
        <v>87</v>
      </c>
      <c r="L15" t="s">
        <v>8457</v>
      </c>
      <c r="M15" t="s">
        <v>8458</v>
      </c>
      <c r="N15" t="s">
        <v>8459</v>
      </c>
      <c r="O15">
        <f>VLOOKUP(B15,HIS退!B:F,5,FALSE)</f>
        <v>-2138</v>
      </c>
      <c r="P15" s="43">
        <f>VLOOKUP(L15,银行退!A:G,7,FALSE)</f>
        <v>2138</v>
      </c>
      <c r="Q15" t="e">
        <f>VLOOKUP(L15,银行退!A:J,10,FALSE)</f>
        <v>#N/A</v>
      </c>
      <c r="R15" t="e">
        <f>VLOOKUP(L15,银行退!A:K,11,FALSE)</f>
        <v>#N/A</v>
      </c>
    </row>
    <row r="16" spans="1:18" customFormat="1" ht="14.25" hidden="1">
      <c r="A16" s="60">
        <v>42917.604375000003</v>
      </c>
      <c r="B16">
        <v>501281</v>
      </c>
      <c r="C16" t="s">
        <v>7072</v>
      </c>
      <c r="D16" t="s">
        <v>7073</v>
      </c>
      <c r="E16" t="s">
        <v>7013</v>
      </c>
      <c r="F16" s="15">
        <v>450</v>
      </c>
      <c r="G16" t="s">
        <v>50</v>
      </c>
      <c r="H16" t="s">
        <v>50</v>
      </c>
      <c r="I16" t="s">
        <v>127</v>
      </c>
      <c r="J16" t="s">
        <v>127</v>
      </c>
      <c r="K16" t="s">
        <v>87</v>
      </c>
      <c r="L16" t="s">
        <v>8460</v>
      </c>
      <c r="M16" t="s">
        <v>8461</v>
      </c>
      <c r="N16" t="s">
        <v>7012</v>
      </c>
      <c r="O16">
        <f>VLOOKUP(B16,HIS退!B:F,5,FALSE)</f>
        <v>-450</v>
      </c>
      <c r="P16" s="43">
        <f>VLOOKUP(L16,银行退!A:G,7,FALSE)</f>
        <v>450</v>
      </c>
      <c r="Q16">
        <f>VLOOKUP(L16,银行退!A:J,10,FALSE)</f>
        <v>1</v>
      </c>
      <c r="R16" t="str">
        <f>VLOOKUP(L16,银行退!A:K,11,FALSE)</f>
        <v>2017-07-03</v>
      </c>
    </row>
    <row r="17" spans="1:18" ht="14.25" hidden="1">
      <c r="A17" s="60">
        <v>42917.611481481479</v>
      </c>
      <c r="B17">
        <v>501418</v>
      </c>
      <c r="C17" t="s">
        <v>7074</v>
      </c>
      <c r="D17" t="s">
        <v>7075</v>
      </c>
      <c r="E17" t="s">
        <v>7076</v>
      </c>
      <c r="F17" s="15">
        <v>500</v>
      </c>
      <c r="G17" t="s">
        <v>50</v>
      </c>
      <c r="H17" t="s">
        <v>50</v>
      </c>
      <c r="I17" t="s">
        <v>86</v>
      </c>
      <c r="J17" t="s">
        <v>46</v>
      </c>
      <c r="K17" t="s">
        <v>87</v>
      </c>
      <c r="L17" t="s">
        <v>8462</v>
      </c>
      <c r="M17" t="s">
        <v>8463</v>
      </c>
      <c r="N17" t="s">
        <v>8464</v>
      </c>
      <c r="O17">
        <f>VLOOKUP(B17,HIS退!B:F,5,FALSE)</f>
        <v>-500</v>
      </c>
      <c r="P17" s="43">
        <f>VLOOKUP(L17,银行退!A:G,7,FALSE)</f>
        <v>500</v>
      </c>
      <c r="Q17" t="e">
        <f>VLOOKUP(L17,银行退!A:J,10,FALSE)</f>
        <v>#N/A</v>
      </c>
      <c r="R17" t="e">
        <f>VLOOKUP(L17,银行退!A:K,11,FALSE)</f>
        <v>#N/A</v>
      </c>
    </row>
    <row r="18" spans="1:18" ht="14.25" hidden="1">
      <c r="A18" s="60">
        <v>42917.623206018521</v>
      </c>
      <c r="B18">
        <v>501608</v>
      </c>
      <c r="D18" t="s">
        <v>7077</v>
      </c>
      <c r="E18" t="s">
        <v>7078</v>
      </c>
      <c r="F18" s="15">
        <v>1337</v>
      </c>
      <c r="G18" t="s">
        <v>50</v>
      </c>
      <c r="H18" t="s">
        <v>50</v>
      </c>
      <c r="I18" t="s">
        <v>156</v>
      </c>
      <c r="J18" t="s">
        <v>85</v>
      </c>
      <c r="K18" t="s">
        <v>87</v>
      </c>
      <c r="L18" t="s">
        <v>8465</v>
      </c>
      <c r="M18" t="s">
        <v>8466</v>
      </c>
      <c r="N18" t="s">
        <v>8467</v>
      </c>
      <c r="O18">
        <f>VLOOKUP(B18,HIS退!B:F,5,FALSE)</f>
        <v>-1337</v>
      </c>
      <c r="P18" s="43" t="e">
        <f>VLOOKUP(L18,银行退!A:G,7,FALSE)</f>
        <v>#N/A</v>
      </c>
      <c r="Q18" t="e">
        <f>VLOOKUP(L18,银行退!A:J,10,FALSE)</f>
        <v>#N/A</v>
      </c>
      <c r="R18" t="e">
        <f>VLOOKUP(L18,银行退!A:K,11,FALSE)</f>
        <v>#N/A</v>
      </c>
    </row>
    <row r="19" spans="1:18" customFormat="1" ht="14.25" hidden="1">
      <c r="A19" s="60">
        <v>42917.635914351849</v>
      </c>
      <c r="B19">
        <v>501884</v>
      </c>
      <c r="C19" t="s">
        <v>7079</v>
      </c>
      <c r="D19" t="s">
        <v>7080</v>
      </c>
      <c r="E19" t="s">
        <v>7081</v>
      </c>
      <c r="F19" s="15">
        <v>121</v>
      </c>
      <c r="G19" t="s">
        <v>50</v>
      </c>
      <c r="H19" t="s">
        <v>50</v>
      </c>
      <c r="I19" t="s">
        <v>86</v>
      </c>
      <c r="J19" t="s">
        <v>46</v>
      </c>
      <c r="K19" t="s">
        <v>87</v>
      </c>
      <c r="L19" t="s">
        <v>8468</v>
      </c>
      <c r="M19" t="s">
        <v>8469</v>
      </c>
      <c r="N19" t="s">
        <v>8470</v>
      </c>
      <c r="O19">
        <f>VLOOKUP(B19,HIS退!B:F,5,FALSE)</f>
        <v>-121</v>
      </c>
      <c r="P19" s="43">
        <f>VLOOKUP(L19,银行退!A:G,7,FALSE)</f>
        <v>121</v>
      </c>
      <c r="Q19" t="e">
        <f>VLOOKUP(L19,银行退!A:J,10,FALSE)</f>
        <v>#N/A</v>
      </c>
      <c r="R19" t="e">
        <f>VLOOKUP(L19,银行退!A:K,11,FALSE)</f>
        <v>#N/A</v>
      </c>
    </row>
    <row r="20" spans="1:18" s="50" customFormat="1" ht="14.25" hidden="1">
      <c r="A20" s="60">
        <v>42917.681111111109</v>
      </c>
      <c r="B20">
        <v>502592</v>
      </c>
      <c r="C20" t="s">
        <v>7082</v>
      </c>
      <c r="D20" t="s">
        <v>7083</v>
      </c>
      <c r="E20" t="s">
        <v>7084</v>
      </c>
      <c r="F20" s="15">
        <v>6476</v>
      </c>
      <c r="G20" t="s">
        <v>50</v>
      </c>
      <c r="H20" t="s">
        <v>50</v>
      </c>
      <c r="I20" t="s">
        <v>86</v>
      </c>
      <c r="J20" t="s">
        <v>46</v>
      </c>
      <c r="K20" t="s">
        <v>87</v>
      </c>
      <c r="L20" t="s">
        <v>8471</v>
      </c>
      <c r="M20" t="s">
        <v>8472</v>
      </c>
      <c r="N20" t="s">
        <v>8473</v>
      </c>
      <c r="O20">
        <f>VLOOKUP(B20,HIS退!B:F,5,FALSE)</f>
        <v>-6476</v>
      </c>
      <c r="P20" s="43">
        <f>VLOOKUP(L20,银行退!A:G,7,FALSE)</f>
        <v>6476</v>
      </c>
      <c r="Q20" t="e">
        <f>VLOOKUP(L20,银行退!A:J,10,FALSE)</f>
        <v>#N/A</v>
      </c>
      <c r="R20" t="e">
        <f>VLOOKUP(L20,银行退!A:K,11,FALSE)</f>
        <v>#N/A</v>
      </c>
    </row>
    <row r="21" spans="1:18" customFormat="1" ht="14.25" hidden="1">
      <c r="A21" s="60">
        <v>42917.68372685185</v>
      </c>
      <c r="B21">
        <v>502621</v>
      </c>
      <c r="C21" t="s">
        <v>7085</v>
      </c>
      <c r="D21" t="s">
        <v>7086</v>
      </c>
      <c r="E21" t="s">
        <v>7087</v>
      </c>
      <c r="F21" s="15">
        <v>94</v>
      </c>
      <c r="G21" t="s">
        <v>50</v>
      </c>
      <c r="H21" t="s">
        <v>50</v>
      </c>
      <c r="I21" t="s">
        <v>86</v>
      </c>
      <c r="J21" t="s">
        <v>46</v>
      </c>
      <c r="K21" t="s">
        <v>87</v>
      </c>
      <c r="L21" t="s">
        <v>8474</v>
      </c>
      <c r="M21" t="s">
        <v>8475</v>
      </c>
      <c r="N21" t="s">
        <v>8476</v>
      </c>
      <c r="O21">
        <f>VLOOKUP(B21,HIS退!B:F,5,FALSE)</f>
        <v>-94</v>
      </c>
      <c r="P21" s="43">
        <f>VLOOKUP(L21,银行退!A:G,7,FALSE)</f>
        <v>94</v>
      </c>
      <c r="Q21" t="e">
        <f>VLOOKUP(L21,银行退!A:J,10,FALSE)</f>
        <v>#N/A</v>
      </c>
      <c r="R21" t="e">
        <f>VLOOKUP(L21,银行退!A:K,11,FALSE)</f>
        <v>#N/A</v>
      </c>
    </row>
    <row r="22" spans="1:18" customFormat="1" ht="14.25" hidden="1">
      <c r="A22" s="60">
        <v>42919.360497685186</v>
      </c>
      <c r="B22">
        <v>509507</v>
      </c>
      <c r="C22" t="s">
        <v>7088</v>
      </c>
      <c r="D22" t="s">
        <v>7089</v>
      </c>
      <c r="E22" t="s">
        <v>7090</v>
      </c>
      <c r="F22" s="15">
        <v>967</v>
      </c>
      <c r="G22" t="s">
        <v>50</v>
      </c>
      <c r="H22" t="s">
        <v>50</v>
      </c>
      <c r="I22" t="s">
        <v>86</v>
      </c>
      <c r="J22" t="s">
        <v>46</v>
      </c>
      <c r="K22" t="s">
        <v>87</v>
      </c>
      <c r="L22" t="s">
        <v>8477</v>
      </c>
      <c r="M22" t="s">
        <v>8478</v>
      </c>
      <c r="N22" t="s">
        <v>8479</v>
      </c>
      <c r="O22">
        <f>VLOOKUP(B22,HIS退!B:F,5,FALSE)</f>
        <v>-967</v>
      </c>
      <c r="P22" s="43">
        <f>VLOOKUP(L22,银行退!A:G,7,FALSE)</f>
        <v>967</v>
      </c>
      <c r="Q22" t="e">
        <f>VLOOKUP(L22,银行退!A:J,10,FALSE)</f>
        <v>#N/A</v>
      </c>
      <c r="R22" t="e">
        <f>VLOOKUP(L22,银行退!A:K,11,FALSE)</f>
        <v>#N/A</v>
      </c>
    </row>
    <row r="23" spans="1:18" customFormat="1" ht="14.25" hidden="1">
      <c r="A23" s="60">
        <v>42919.371701388889</v>
      </c>
      <c r="B23">
        <v>510562</v>
      </c>
      <c r="C23" t="s">
        <v>7091</v>
      </c>
      <c r="D23" t="s">
        <v>7092</v>
      </c>
      <c r="E23" t="s">
        <v>7093</v>
      </c>
      <c r="F23" s="15">
        <v>100</v>
      </c>
      <c r="G23" t="s">
        <v>50</v>
      </c>
      <c r="H23" t="s">
        <v>50</v>
      </c>
      <c r="I23" t="s">
        <v>86</v>
      </c>
      <c r="J23" t="s">
        <v>46</v>
      </c>
      <c r="K23" t="s">
        <v>87</v>
      </c>
      <c r="L23" t="s">
        <v>8480</v>
      </c>
      <c r="M23" t="s">
        <v>8481</v>
      </c>
      <c r="N23" t="s">
        <v>8482</v>
      </c>
      <c r="O23">
        <f>VLOOKUP(B23,HIS退!B:F,5,FALSE)</f>
        <v>-100</v>
      </c>
      <c r="P23" s="43">
        <f>VLOOKUP(L23,银行退!A:G,7,FALSE)</f>
        <v>100</v>
      </c>
      <c r="Q23" t="e">
        <f>VLOOKUP(L23,银行退!A:J,10,FALSE)</f>
        <v>#N/A</v>
      </c>
      <c r="R23" t="e">
        <f>VLOOKUP(L23,银行退!A:K,11,FALSE)</f>
        <v>#N/A</v>
      </c>
    </row>
    <row r="24" spans="1:18" customFormat="1" ht="14.25" hidden="1">
      <c r="A24" s="60">
        <v>42919.373171296298</v>
      </c>
      <c r="B24">
        <v>510700</v>
      </c>
      <c r="C24" t="s">
        <v>7094</v>
      </c>
      <c r="D24" t="s">
        <v>7095</v>
      </c>
      <c r="E24" t="s">
        <v>7096</v>
      </c>
      <c r="F24" s="15">
        <v>460</v>
      </c>
      <c r="G24" t="s">
        <v>50</v>
      </c>
      <c r="H24" t="s">
        <v>50</v>
      </c>
      <c r="I24" t="s">
        <v>86</v>
      </c>
      <c r="J24" t="s">
        <v>46</v>
      </c>
      <c r="K24" t="s">
        <v>87</v>
      </c>
      <c r="L24" t="s">
        <v>8483</v>
      </c>
      <c r="M24" t="s">
        <v>8484</v>
      </c>
      <c r="N24" t="s">
        <v>8485</v>
      </c>
      <c r="O24">
        <f>VLOOKUP(B24,HIS退!B:F,5,FALSE)</f>
        <v>-460</v>
      </c>
      <c r="P24" s="43">
        <f>VLOOKUP(L24,银行退!A:G,7,FALSE)</f>
        <v>460</v>
      </c>
      <c r="Q24" t="e">
        <f>VLOOKUP(L24,银行退!A:J,10,FALSE)</f>
        <v>#N/A</v>
      </c>
      <c r="R24" t="e">
        <f>VLOOKUP(L24,银行退!A:K,11,FALSE)</f>
        <v>#N/A</v>
      </c>
    </row>
    <row r="25" spans="1:18" customFormat="1" ht="14.25" hidden="1">
      <c r="A25" s="60">
        <v>42919.382303240738</v>
      </c>
      <c r="B25">
        <v>511535</v>
      </c>
      <c r="C25" t="s">
        <v>7097</v>
      </c>
      <c r="D25" t="s">
        <v>7098</v>
      </c>
      <c r="E25" t="s">
        <v>7099</v>
      </c>
      <c r="F25" s="15">
        <v>396</v>
      </c>
      <c r="G25" t="s">
        <v>50</v>
      </c>
      <c r="H25" t="s">
        <v>50</v>
      </c>
      <c r="I25" t="s">
        <v>127</v>
      </c>
      <c r="J25" t="s">
        <v>127</v>
      </c>
      <c r="K25" t="s">
        <v>87</v>
      </c>
      <c r="L25" t="s">
        <v>8486</v>
      </c>
      <c r="M25" t="s">
        <v>8487</v>
      </c>
      <c r="N25" t="s">
        <v>6961</v>
      </c>
      <c r="O25">
        <f>VLOOKUP(B25,HIS退!B:F,5,FALSE)</f>
        <v>-396</v>
      </c>
      <c r="P25" s="43">
        <f>VLOOKUP(L25,银行退!A:G,7,FALSE)</f>
        <v>396</v>
      </c>
      <c r="Q25">
        <f>VLOOKUP(L25,银行退!A:J,10,FALSE)</f>
        <v>1</v>
      </c>
      <c r="R25" t="str">
        <f>VLOOKUP(L25,银行退!A:K,11,FALSE)</f>
        <v>2017-07-04</v>
      </c>
    </row>
    <row r="26" spans="1:18" s="50" customFormat="1" ht="14.25" hidden="1">
      <c r="A26" s="60">
        <v>42919.390833333331</v>
      </c>
      <c r="B26">
        <v>512405</v>
      </c>
      <c r="C26" t="s">
        <v>7100</v>
      </c>
      <c r="D26" t="s">
        <v>7101</v>
      </c>
      <c r="E26" t="s">
        <v>7102</v>
      </c>
      <c r="F26" s="15">
        <v>46</v>
      </c>
      <c r="G26" t="s">
        <v>50</v>
      </c>
      <c r="H26" t="s">
        <v>50</v>
      </c>
      <c r="I26" t="s">
        <v>86</v>
      </c>
      <c r="J26" t="s">
        <v>46</v>
      </c>
      <c r="K26" t="s">
        <v>87</v>
      </c>
      <c r="L26" t="s">
        <v>8488</v>
      </c>
      <c r="M26" t="s">
        <v>8489</v>
      </c>
      <c r="N26" t="s">
        <v>8490</v>
      </c>
      <c r="O26">
        <f>VLOOKUP(B26,HIS退!B:F,5,FALSE)</f>
        <v>-46</v>
      </c>
      <c r="P26" s="43">
        <f>VLOOKUP(L26,银行退!A:G,7,FALSE)</f>
        <v>46</v>
      </c>
      <c r="Q26" t="e">
        <f>VLOOKUP(L26,银行退!A:J,10,FALSE)</f>
        <v>#N/A</v>
      </c>
      <c r="R26" t="e">
        <f>VLOOKUP(L26,银行退!A:K,11,FALSE)</f>
        <v>#N/A</v>
      </c>
    </row>
    <row r="27" spans="1:18" ht="14.25" hidden="1">
      <c r="A27" s="60">
        <v>42919.409756944442</v>
      </c>
      <c r="B27">
        <v>514309</v>
      </c>
      <c r="C27" t="s">
        <v>7103</v>
      </c>
      <c r="D27" t="s">
        <v>7104</v>
      </c>
      <c r="E27" t="s">
        <v>7105</v>
      </c>
      <c r="F27" s="15">
        <v>1500</v>
      </c>
      <c r="G27" t="s">
        <v>50</v>
      </c>
      <c r="H27" t="s">
        <v>50</v>
      </c>
      <c r="I27" t="s">
        <v>86</v>
      </c>
      <c r="J27" t="s">
        <v>46</v>
      </c>
      <c r="K27" t="s">
        <v>87</v>
      </c>
      <c r="L27" t="s">
        <v>8491</v>
      </c>
      <c r="M27" t="s">
        <v>8492</v>
      </c>
      <c r="N27" t="s">
        <v>8493</v>
      </c>
      <c r="O27">
        <f>VLOOKUP(B27,HIS退!B:F,5,FALSE)</f>
        <v>-1500</v>
      </c>
      <c r="P27" s="43">
        <f>VLOOKUP(L27,银行退!A:G,7,FALSE)</f>
        <v>1500</v>
      </c>
      <c r="Q27" t="e">
        <f>VLOOKUP(L27,银行退!A:J,10,FALSE)</f>
        <v>#N/A</v>
      </c>
      <c r="R27" t="e">
        <f>VLOOKUP(L27,银行退!A:K,11,FALSE)</f>
        <v>#N/A</v>
      </c>
    </row>
    <row r="28" spans="1:18" ht="14.25" hidden="1">
      <c r="A28" s="60">
        <v>42919.412407407406</v>
      </c>
      <c r="B28">
        <v>514601</v>
      </c>
      <c r="C28" t="s">
        <v>7106</v>
      </c>
      <c r="D28" t="s">
        <v>7107</v>
      </c>
      <c r="E28" t="s">
        <v>175</v>
      </c>
      <c r="F28" s="15">
        <v>1000</v>
      </c>
      <c r="G28" t="s">
        <v>50</v>
      </c>
      <c r="H28" t="s">
        <v>50</v>
      </c>
      <c r="I28" t="s">
        <v>86</v>
      </c>
      <c r="J28" t="s">
        <v>46</v>
      </c>
      <c r="K28" t="s">
        <v>87</v>
      </c>
      <c r="L28" t="s">
        <v>8494</v>
      </c>
      <c r="M28" t="s">
        <v>8495</v>
      </c>
      <c r="N28" t="s">
        <v>8496</v>
      </c>
      <c r="O28">
        <f>VLOOKUP(B28,HIS退!B:F,5,FALSE)</f>
        <v>-1000</v>
      </c>
      <c r="P28" s="43">
        <f>VLOOKUP(L28,银行退!A:G,7,FALSE)</f>
        <v>1000</v>
      </c>
      <c r="Q28" t="e">
        <f>VLOOKUP(L28,银行退!A:J,10,FALSE)</f>
        <v>#N/A</v>
      </c>
      <c r="R28" t="e">
        <f>VLOOKUP(L28,银行退!A:K,11,FALSE)</f>
        <v>#N/A</v>
      </c>
    </row>
    <row r="29" spans="1:18" customFormat="1" ht="14.25" hidden="1">
      <c r="A29" s="60">
        <v>42919.417407407411</v>
      </c>
      <c r="B29">
        <v>515156</v>
      </c>
      <c r="C29" t="s">
        <v>7108</v>
      </c>
      <c r="D29" t="s">
        <v>7109</v>
      </c>
      <c r="E29" t="s">
        <v>7110</v>
      </c>
      <c r="F29" s="15">
        <v>492</v>
      </c>
      <c r="G29" t="s">
        <v>50</v>
      </c>
      <c r="H29" t="s">
        <v>50</v>
      </c>
      <c r="I29" t="s">
        <v>86</v>
      </c>
      <c r="J29" t="s">
        <v>46</v>
      </c>
      <c r="K29" t="s">
        <v>87</v>
      </c>
      <c r="L29" t="s">
        <v>8497</v>
      </c>
      <c r="M29" t="s">
        <v>8498</v>
      </c>
      <c r="N29" t="s">
        <v>8499</v>
      </c>
      <c r="O29">
        <f>VLOOKUP(B29,HIS退!B:F,5,FALSE)</f>
        <v>-492</v>
      </c>
      <c r="P29" s="43">
        <f>VLOOKUP(L29,银行退!A:G,7,FALSE)</f>
        <v>492</v>
      </c>
      <c r="Q29" t="e">
        <f>VLOOKUP(L29,银行退!A:J,10,FALSE)</f>
        <v>#N/A</v>
      </c>
      <c r="R29" t="e">
        <f>VLOOKUP(L29,银行退!A:K,11,FALSE)</f>
        <v>#N/A</v>
      </c>
    </row>
    <row r="30" spans="1:18" ht="14.25" hidden="1">
      <c r="A30" s="60">
        <v>42919.430196759262</v>
      </c>
      <c r="B30">
        <v>516542</v>
      </c>
      <c r="C30" t="s">
        <v>7111</v>
      </c>
      <c r="D30" t="s">
        <v>7112</v>
      </c>
      <c r="E30" t="s">
        <v>7113</v>
      </c>
      <c r="F30" s="15">
        <v>292</v>
      </c>
      <c r="G30" t="s">
        <v>50</v>
      </c>
      <c r="H30" t="s">
        <v>50</v>
      </c>
      <c r="I30" t="s">
        <v>86</v>
      </c>
      <c r="J30" t="s">
        <v>46</v>
      </c>
      <c r="K30" t="s">
        <v>87</v>
      </c>
      <c r="L30" t="s">
        <v>8500</v>
      </c>
      <c r="M30" t="s">
        <v>8501</v>
      </c>
      <c r="N30" t="s">
        <v>8502</v>
      </c>
      <c r="O30">
        <f>VLOOKUP(B30,HIS退!B:F,5,FALSE)</f>
        <v>-292</v>
      </c>
      <c r="P30" s="43">
        <f>VLOOKUP(L30,银行退!A:G,7,FALSE)</f>
        <v>292</v>
      </c>
      <c r="Q30" t="e">
        <f>VLOOKUP(L30,银行退!A:J,10,FALSE)</f>
        <v>#N/A</v>
      </c>
      <c r="R30" t="e">
        <f>VLOOKUP(L30,银行退!A:K,11,FALSE)</f>
        <v>#N/A</v>
      </c>
    </row>
    <row r="31" spans="1:18" customFormat="1" ht="14.25" hidden="1">
      <c r="A31" s="60">
        <v>42919.435752314814</v>
      </c>
      <c r="B31">
        <v>517088</v>
      </c>
      <c r="C31" t="s">
        <v>7114</v>
      </c>
      <c r="D31" t="s">
        <v>7115</v>
      </c>
      <c r="E31" t="s">
        <v>7116</v>
      </c>
      <c r="F31" s="15">
        <v>247</v>
      </c>
      <c r="G31" t="s">
        <v>50</v>
      </c>
      <c r="H31" t="s">
        <v>50</v>
      </c>
      <c r="I31" t="s">
        <v>86</v>
      </c>
      <c r="J31" t="s">
        <v>46</v>
      </c>
      <c r="K31" t="s">
        <v>87</v>
      </c>
      <c r="L31" t="s">
        <v>8503</v>
      </c>
      <c r="M31" t="s">
        <v>8504</v>
      </c>
      <c r="N31" t="s">
        <v>7029</v>
      </c>
      <c r="O31">
        <f>VLOOKUP(B31,HIS退!B:F,5,FALSE)</f>
        <v>-247</v>
      </c>
      <c r="P31" s="43">
        <f>VLOOKUP(L31,银行退!A:G,7,FALSE)</f>
        <v>247</v>
      </c>
      <c r="Q31" t="e">
        <f>VLOOKUP(L31,银行退!A:J,10,FALSE)</f>
        <v>#N/A</v>
      </c>
      <c r="R31" t="e">
        <f>VLOOKUP(L31,银行退!A:K,11,FALSE)</f>
        <v>#N/A</v>
      </c>
    </row>
    <row r="32" spans="1:18" customFormat="1" ht="14.25" hidden="1">
      <c r="A32" s="60">
        <v>42919.440462962964</v>
      </c>
      <c r="B32">
        <v>517511</v>
      </c>
      <c r="C32" t="s">
        <v>7117</v>
      </c>
      <c r="D32" t="s">
        <v>7118</v>
      </c>
      <c r="E32" t="s">
        <v>7119</v>
      </c>
      <c r="F32" s="15">
        <v>20</v>
      </c>
      <c r="G32" t="s">
        <v>50</v>
      </c>
      <c r="H32" t="s">
        <v>50</v>
      </c>
      <c r="I32" t="s">
        <v>86</v>
      </c>
      <c r="J32" t="s">
        <v>46</v>
      </c>
      <c r="K32" t="s">
        <v>87</v>
      </c>
      <c r="L32" t="s">
        <v>8505</v>
      </c>
      <c r="M32" t="s">
        <v>8506</v>
      </c>
      <c r="N32" t="s">
        <v>8507</v>
      </c>
      <c r="O32">
        <f>VLOOKUP(B32,HIS退!B:F,5,FALSE)</f>
        <v>-20</v>
      </c>
      <c r="P32" s="43">
        <f>VLOOKUP(L32,银行退!A:G,7,FALSE)</f>
        <v>20</v>
      </c>
      <c r="Q32" t="e">
        <f>VLOOKUP(L32,银行退!A:J,10,FALSE)</f>
        <v>#N/A</v>
      </c>
      <c r="R32" t="e">
        <f>VLOOKUP(L32,银行退!A:K,11,FALSE)</f>
        <v>#N/A</v>
      </c>
    </row>
    <row r="33" spans="1:18" ht="14.25" hidden="1">
      <c r="A33" s="60">
        <v>42919.45480324074</v>
      </c>
      <c r="B33">
        <v>518762</v>
      </c>
      <c r="C33" t="s">
        <v>7120</v>
      </c>
      <c r="D33" t="s">
        <v>7121</v>
      </c>
      <c r="E33" t="s">
        <v>7122</v>
      </c>
      <c r="F33" s="15">
        <v>200</v>
      </c>
      <c r="G33" t="s">
        <v>50</v>
      </c>
      <c r="H33" t="s">
        <v>50</v>
      </c>
      <c r="I33" t="s">
        <v>86</v>
      </c>
      <c r="J33" t="s">
        <v>46</v>
      </c>
      <c r="K33" t="s">
        <v>87</v>
      </c>
      <c r="L33" t="s">
        <v>8508</v>
      </c>
      <c r="M33" t="s">
        <v>8509</v>
      </c>
      <c r="N33" t="s">
        <v>8510</v>
      </c>
      <c r="O33">
        <f>VLOOKUP(B33,HIS退!B:F,5,FALSE)</f>
        <v>-200</v>
      </c>
      <c r="P33" s="43">
        <f>VLOOKUP(L33,银行退!A:G,7,FALSE)</f>
        <v>200</v>
      </c>
      <c r="Q33" t="e">
        <f>VLOOKUP(L33,银行退!A:J,10,FALSE)</f>
        <v>#N/A</v>
      </c>
      <c r="R33" t="e">
        <f>VLOOKUP(L33,银行退!A:K,11,FALSE)</f>
        <v>#N/A</v>
      </c>
    </row>
    <row r="34" spans="1:18" customFormat="1" ht="14.25" hidden="1">
      <c r="A34" s="60">
        <v>42919.457592592589</v>
      </c>
      <c r="B34">
        <v>518976</v>
      </c>
      <c r="C34" t="s">
        <v>7123</v>
      </c>
      <c r="D34" t="s">
        <v>7124</v>
      </c>
      <c r="E34" t="s">
        <v>7009</v>
      </c>
      <c r="F34" s="15">
        <v>866</v>
      </c>
      <c r="G34" t="s">
        <v>50</v>
      </c>
      <c r="H34" t="s">
        <v>50</v>
      </c>
      <c r="I34" t="s">
        <v>127</v>
      </c>
      <c r="J34" t="s">
        <v>127</v>
      </c>
      <c r="K34" t="s">
        <v>87</v>
      </c>
      <c r="L34" t="s">
        <v>8511</v>
      </c>
      <c r="M34" t="s">
        <v>8512</v>
      </c>
      <c r="N34" t="s">
        <v>7008</v>
      </c>
      <c r="O34">
        <f>VLOOKUP(B34,HIS退!B:F,5,FALSE)</f>
        <v>-866</v>
      </c>
      <c r="P34" s="43">
        <f>VLOOKUP(L34,银行退!A:G,7,FALSE)</f>
        <v>866</v>
      </c>
      <c r="Q34">
        <f>VLOOKUP(L34,银行退!A:J,10,FALSE)</f>
        <v>1</v>
      </c>
      <c r="R34" t="str">
        <f>VLOOKUP(L34,银行退!A:K,11,FALSE)</f>
        <v>2017-07-03</v>
      </c>
    </row>
    <row r="35" spans="1:18" customFormat="1" ht="14.25" hidden="1">
      <c r="A35" s="60">
        <v>42919.458113425928</v>
      </c>
      <c r="B35">
        <v>519020</v>
      </c>
      <c r="C35" t="s">
        <v>7125</v>
      </c>
      <c r="D35" t="s">
        <v>7126</v>
      </c>
      <c r="E35" t="s">
        <v>7127</v>
      </c>
      <c r="F35" s="15">
        <v>372</v>
      </c>
      <c r="G35" t="s">
        <v>50</v>
      </c>
      <c r="H35" t="s">
        <v>50</v>
      </c>
      <c r="I35" t="s">
        <v>86</v>
      </c>
      <c r="J35" t="s">
        <v>46</v>
      </c>
      <c r="K35" t="s">
        <v>87</v>
      </c>
      <c r="L35" t="s">
        <v>8513</v>
      </c>
      <c r="M35" t="s">
        <v>8514</v>
      </c>
      <c r="N35" t="s">
        <v>7008</v>
      </c>
      <c r="O35">
        <f>VLOOKUP(B35,HIS退!B:F,5,FALSE)</f>
        <v>-372</v>
      </c>
      <c r="P35" s="43">
        <f>VLOOKUP(L35,银行退!A:G,7,FALSE)</f>
        <v>372</v>
      </c>
      <c r="Q35" t="e">
        <f>VLOOKUP(L35,银行退!A:J,10,FALSE)</f>
        <v>#N/A</v>
      </c>
      <c r="R35" t="e">
        <f>VLOOKUP(L35,银行退!A:K,11,FALSE)</f>
        <v>#N/A</v>
      </c>
    </row>
    <row r="36" spans="1:18" ht="14.25" hidden="1">
      <c r="A36" s="60">
        <v>42919.459409722222</v>
      </c>
      <c r="B36">
        <v>519125</v>
      </c>
      <c r="C36" t="s">
        <v>7128</v>
      </c>
      <c r="D36" t="s">
        <v>7129</v>
      </c>
      <c r="E36" t="s">
        <v>7001</v>
      </c>
      <c r="F36" s="15">
        <v>4004</v>
      </c>
      <c r="G36" t="s">
        <v>50</v>
      </c>
      <c r="H36" t="s">
        <v>50</v>
      </c>
      <c r="I36" t="s">
        <v>127</v>
      </c>
      <c r="J36" t="s">
        <v>127</v>
      </c>
      <c r="K36" t="s">
        <v>87</v>
      </c>
      <c r="L36" t="s">
        <v>8515</v>
      </c>
      <c r="M36" t="s">
        <v>8516</v>
      </c>
      <c r="N36" t="s">
        <v>7000</v>
      </c>
      <c r="O36">
        <f>VLOOKUP(B36,HIS退!B:F,5,FALSE)</f>
        <v>-4004</v>
      </c>
      <c r="P36" s="43">
        <f>VLOOKUP(L36,银行退!A:G,7,FALSE)</f>
        <v>4004</v>
      </c>
      <c r="Q36">
        <f>VLOOKUP(L36,银行退!A:J,10,FALSE)</f>
        <v>1</v>
      </c>
      <c r="R36" t="str">
        <f>VLOOKUP(L36,银行退!A:K,11,FALSE)</f>
        <v>2017-07-03</v>
      </c>
    </row>
    <row r="37" spans="1:18" customFormat="1" ht="14.25" hidden="1">
      <c r="A37" s="60">
        <v>42919.470613425925</v>
      </c>
      <c r="B37">
        <v>520009</v>
      </c>
      <c r="C37" t="s">
        <v>7130</v>
      </c>
      <c r="D37" t="s">
        <v>7131</v>
      </c>
      <c r="E37" t="s">
        <v>7132</v>
      </c>
      <c r="F37" s="15">
        <v>100</v>
      </c>
      <c r="G37" t="s">
        <v>50</v>
      </c>
      <c r="H37" t="s">
        <v>50</v>
      </c>
      <c r="I37" t="s">
        <v>86</v>
      </c>
      <c r="J37" t="s">
        <v>46</v>
      </c>
      <c r="K37" t="s">
        <v>87</v>
      </c>
      <c r="L37" t="s">
        <v>8517</v>
      </c>
      <c r="M37" t="s">
        <v>8518</v>
      </c>
      <c r="N37" t="s">
        <v>8519</v>
      </c>
      <c r="O37">
        <f>VLOOKUP(B37,HIS退!B:F,5,FALSE)</f>
        <v>-100</v>
      </c>
      <c r="P37" s="43">
        <f>VLOOKUP(L37,银行退!A:G,7,FALSE)</f>
        <v>100</v>
      </c>
      <c r="Q37" t="e">
        <f>VLOOKUP(L37,银行退!A:J,10,FALSE)</f>
        <v>#N/A</v>
      </c>
      <c r="R37" t="e">
        <f>VLOOKUP(L37,银行退!A:K,11,FALSE)</f>
        <v>#N/A</v>
      </c>
    </row>
    <row r="38" spans="1:18" customFormat="1" ht="14.25" hidden="1">
      <c r="A38" s="60">
        <v>42919.471365740741</v>
      </c>
      <c r="B38">
        <v>520066</v>
      </c>
      <c r="C38" t="s">
        <v>7133</v>
      </c>
      <c r="D38" t="s">
        <v>7134</v>
      </c>
      <c r="E38" t="s">
        <v>7135</v>
      </c>
      <c r="F38" s="15">
        <v>230</v>
      </c>
      <c r="G38" t="s">
        <v>50</v>
      </c>
      <c r="H38" t="s">
        <v>50</v>
      </c>
      <c r="I38" t="s">
        <v>86</v>
      </c>
      <c r="J38" t="s">
        <v>46</v>
      </c>
      <c r="K38" t="s">
        <v>87</v>
      </c>
      <c r="L38" t="s">
        <v>8520</v>
      </c>
      <c r="M38" t="s">
        <v>8521</v>
      </c>
      <c r="N38" t="s">
        <v>8522</v>
      </c>
      <c r="O38">
        <f>VLOOKUP(B38,HIS退!B:F,5,FALSE)</f>
        <v>-230</v>
      </c>
      <c r="P38" s="43">
        <f>VLOOKUP(L38,银行退!A:G,7,FALSE)</f>
        <v>230</v>
      </c>
      <c r="Q38" t="e">
        <f>VLOOKUP(L38,银行退!A:J,10,FALSE)</f>
        <v>#N/A</v>
      </c>
      <c r="R38" t="e">
        <f>VLOOKUP(L38,银行退!A:K,11,FALSE)</f>
        <v>#N/A</v>
      </c>
    </row>
    <row r="39" spans="1:18" customFormat="1" ht="14.25" hidden="1">
      <c r="A39" s="60">
        <v>42919.471921296295</v>
      </c>
      <c r="B39">
        <v>520108</v>
      </c>
      <c r="C39" t="s">
        <v>7136</v>
      </c>
      <c r="D39" t="s">
        <v>7137</v>
      </c>
      <c r="E39" t="s">
        <v>6942</v>
      </c>
      <c r="F39" s="15">
        <v>322</v>
      </c>
      <c r="G39" t="s">
        <v>50</v>
      </c>
      <c r="H39" t="s">
        <v>50</v>
      </c>
      <c r="I39" t="s">
        <v>127</v>
      </c>
      <c r="J39" t="s">
        <v>127</v>
      </c>
      <c r="K39" t="s">
        <v>87</v>
      </c>
      <c r="L39" t="s">
        <v>8523</v>
      </c>
      <c r="M39" t="s">
        <v>8524</v>
      </c>
      <c r="N39" t="s">
        <v>6941</v>
      </c>
      <c r="O39">
        <f>VLOOKUP(B39,HIS退!B:F,5,FALSE)</f>
        <v>-322</v>
      </c>
      <c r="P39" s="43">
        <f>VLOOKUP(L39,银行退!A:G,7,FALSE)</f>
        <v>322</v>
      </c>
      <c r="Q39">
        <f>VLOOKUP(L39,银行退!A:J,10,FALSE)</f>
        <v>1</v>
      </c>
      <c r="R39" t="str">
        <f>VLOOKUP(L39,银行退!A:K,11,FALSE)</f>
        <v>2017-07-04</v>
      </c>
    </row>
    <row r="40" spans="1:18" customFormat="1" ht="14.25" hidden="1">
      <c r="A40" s="60">
        <v>42919.480891203704</v>
      </c>
      <c r="B40">
        <v>520771</v>
      </c>
      <c r="C40" t="s">
        <v>7138</v>
      </c>
      <c r="D40" t="s">
        <v>7139</v>
      </c>
      <c r="E40" t="s">
        <v>6996</v>
      </c>
      <c r="F40" s="15">
        <v>98</v>
      </c>
      <c r="G40" t="s">
        <v>50</v>
      </c>
      <c r="H40" t="s">
        <v>50</v>
      </c>
      <c r="I40" t="s">
        <v>127</v>
      </c>
      <c r="J40" t="s">
        <v>127</v>
      </c>
      <c r="K40" t="s">
        <v>87</v>
      </c>
      <c r="L40" t="s">
        <v>8525</v>
      </c>
      <c r="M40" t="s">
        <v>8526</v>
      </c>
      <c r="N40" t="s">
        <v>6995</v>
      </c>
      <c r="O40">
        <f>VLOOKUP(B40,HIS退!B:F,5,FALSE)</f>
        <v>-98</v>
      </c>
      <c r="P40" s="43">
        <f>VLOOKUP(L40,银行退!A:G,7,FALSE)</f>
        <v>98</v>
      </c>
      <c r="Q40">
        <f>VLOOKUP(L40,银行退!A:J,10,FALSE)</f>
        <v>1</v>
      </c>
      <c r="R40" t="str">
        <f>VLOOKUP(L40,银行退!A:K,11,FALSE)</f>
        <v>2017-07-03</v>
      </c>
    </row>
    <row r="41" spans="1:18" ht="14.25" hidden="1">
      <c r="A41" s="60">
        <v>42919.480949074074</v>
      </c>
      <c r="B41">
        <v>520777</v>
      </c>
      <c r="C41" t="s">
        <v>7140</v>
      </c>
      <c r="D41" t="s">
        <v>7141</v>
      </c>
      <c r="E41" t="s">
        <v>7142</v>
      </c>
      <c r="F41" s="15">
        <v>765</v>
      </c>
      <c r="G41" t="s">
        <v>50</v>
      </c>
      <c r="H41" t="s">
        <v>50</v>
      </c>
      <c r="I41" t="s">
        <v>86</v>
      </c>
      <c r="J41" t="s">
        <v>46</v>
      </c>
      <c r="K41" t="s">
        <v>87</v>
      </c>
      <c r="L41" s="19" t="s">
        <v>10832</v>
      </c>
      <c r="M41" t="s">
        <v>8528</v>
      </c>
      <c r="N41" t="s">
        <v>7029</v>
      </c>
      <c r="O41">
        <f>VLOOKUP(B41,HIS退!B:F,5,FALSE)</f>
        <v>-765</v>
      </c>
      <c r="P41" s="43">
        <f>VLOOKUP(L41,银行退!A:G,7,FALSE)</f>
        <v>765</v>
      </c>
      <c r="Q41" t="e">
        <f>VLOOKUP(L41,银行退!A:J,10,FALSE)</f>
        <v>#N/A</v>
      </c>
      <c r="R41" t="str">
        <f>VLOOKUP(L41,银行退!A:K,11,FALSE)</f>
        <v>2017-07-04</v>
      </c>
    </row>
    <row r="42" spans="1:18" customFormat="1" ht="14.25" hidden="1">
      <c r="A42" s="60">
        <v>42919.482592592591</v>
      </c>
      <c r="B42">
        <v>520874</v>
      </c>
      <c r="C42" t="s">
        <v>7144</v>
      </c>
      <c r="D42" t="s">
        <v>7145</v>
      </c>
      <c r="E42" t="s">
        <v>7146</v>
      </c>
      <c r="F42" s="15">
        <v>480</v>
      </c>
      <c r="G42" t="s">
        <v>50</v>
      </c>
      <c r="H42" t="s">
        <v>50</v>
      </c>
      <c r="I42" t="s">
        <v>86</v>
      </c>
      <c r="J42" t="s">
        <v>46</v>
      </c>
      <c r="K42" t="s">
        <v>87</v>
      </c>
      <c r="L42" t="s">
        <v>8529</v>
      </c>
      <c r="M42" t="s">
        <v>8530</v>
      </c>
      <c r="N42" t="s">
        <v>8531</v>
      </c>
      <c r="O42">
        <f>VLOOKUP(B42,HIS退!B:F,5,FALSE)</f>
        <v>-480</v>
      </c>
      <c r="P42" s="43">
        <f>VLOOKUP(L42,银行退!A:G,7,FALSE)</f>
        <v>480</v>
      </c>
      <c r="Q42" t="e">
        <f>VLOOKUP(L42,银行退!A:J,10,FALSE)</f>
        <v>#N/A</v>
      </c>
      <c r="R42" t="e">
        <f>VLOOKUP(L42,银行退!A:K,11,FALSE)</f>
        <v>#N/A</v>
      </c>
    </row>
    <row r="43" spans="1:18" customFormat="1" ht="14.25" hidden="1">
      <c r="A43" s="60">
        <v>42919.485949074071</v>
      </c>
      <c r="B43">
        <v>521032</v>
      </c>
      <c r="C43" t="s">
        <v>7147</v>
      </c>
      <c r="D43" t="s">
        <v>7148</v>
      </c>
      <c r="E43" t="s">
        <v>7149</v>
      </c>
      <c r="F43" s="15">
        <v>426</v>
      </c>
      <c r="G43" t="s">
        <v>50</v>
      </c>
      <c r="H43" t="s">
        <v>50</v>
      </c>
      <c r="I43" t="s">
        <v>86</v>
      </c>
      <c r="J43" t="s">
        <v>46</v>
      </c>
      <c r="K43" t="s">
        <v>87</v>
      </c>
      <c r="L43" t="s">
        <v>8532</v>
      </c>
      <c r="M43" t="s">
        <v>8533</v>
      </c>
      <c r="N43" t="s">
        <v>8534</v>
      </c>
      <c r="O43">
        <f>VLOOKUP(B43,HIS退!B:F,5,FALSE)</f>
        <v>-426</v>
      </c>
      <c r="P43" s="43">
        <f>VLOOKUP(L43,银行退!A:G,7,FALSE)</f>
        <v>426</v>
      </c>
      <c r="Q43" t="e">
        <f>VLOOKUP(L43,银行退!A:J,10,FALSE)</f>
        <v>#N/A</v>
      </c>
      <c r="R43" t="e">
        <f>VLOOKUP(L43,银行退!A:K,11,FALSE)</f>
        <v>#N/A</v>
      </c>
    </row>
    <row r="44" spans="1:18" customFormat="1" ht="14.25" hidden="1">
      <c r="A44" s="60">
        <v>42919.489293981482</v>
      </c>
      <c r="B44">
        <v>521208</v>
      </c>
      <c r="C44" t="s">
        <v>7150</v>
      </c>
      <c r="D44" t="s">
        <v>7151</v>
      </c>
      <c r="E44" t="s">
        <v>7152</v>
      </c>
      <c r="F44" s="15">
        <v>185</v>
      </c>
      <c r="G44" t="s">
        <v>50</v>
      </c>
      <c r="H44" t="s">
        <v>50</v>
      </c>
      <c r="I44" t="s">
        <v>86</v>
      </c>
      <c r="J44" t="s">
        <v>46</v>
      </c>
      <c r="K44" t="s">
        <v>87</v>
      </c>
      <c r="L44" t="s">
        <v>8535</v>
      </c>
      <c r="M44" t="s">
        <v>8536</v>
      </c>
      <c r="N44" t="s">
        <v>8537</v>
      </c>
      <c r="O44">
        <f>VLOOKUP(B44,HIS退!B:F,5,FALSE)</f>
        <v>-185</v>
      </c>
      <c r="P44" s="43">
        <f>VLOOKUP(L44,银行退!A:G,7,FALSE)</f>
        <v>185</v>
      </c>
      <c r="Q44" t="e">
        <f>VLOOKUP(L44,银行退!A:J,10,FALSE)</f>
        <v>#N/A</v>
      </c>
      <c r="R44" t="e">
        <f>VLOOKUP(L44,银行退!A:K,11,FALSE)</f>
        <v>#N/A</v>
      </c>
    </row>
    <row r="45" spans="1:18" customFormat="1" ht="14.25" hidden="1">
      <c r="A45" s="60">
        <v>42919.48946759259</v>
      </c>
      <c r="B45">
        <v>521214</v>
      </c>
      <c r="C45" t="s">
        <v>7153</v>
      </c>
      <c r="D45" t="s">
        <v>7154</v>
      </c>
      <c r="E45" t="s">
        <v>7155</v>
      </c>
      <c r="F45" s="15">
        <v>34</v>
      </c>
      <c r="G45" t="s">
        <v>50</v>
      </c>
      <c r="H45" t="s">
        <v>50</v>
      </c>
      <c r="I45" t="s">
        <v>86</v>
      </c>
      <c r="J45" t="s">
        <v>46</v>
      </c>
      <c r="K45" t="s">
        <v>87</v>
      </c>
      <c r="L45" t="s">
        <v>8538</v>
      </c>
      <c r="M45" t="s">
        <v>8539</v>
      </c>
      <c r="N45" t="s">
        <v>8540</v>
      </c>
      <c r="O45">
        <f>VLOOKUP(B45,HIS退!B:F,5,FALSE)</f>
        <v>-34</v>
      </c>
      <c r="P45" s="43">
        <f>VLOOKUP(L45,银行退!A:G,7,FALSE)</f>
        <v>34</v>
      </c>
      <c r="Q45" t="e">
        <f>VLOOKUP(L45,银行退!A:J,10,FALSE)</f>
        <v>#N/A</v>
      </c>
      <c r="R45" t="e">
        <f>VLOOKUP(L45,银行退!A:K,11,FALSE)</f>
        <v>#N/A</v>
      </c>
    </row>
    <row r="46" spans="1:18" customFormat="1" ht="14.25" hidden="1">
      <c r="A46" s="60">
        <v>42919.491388888891</v>
      </c>
      <c r="B46">
        <v>521305</v>
      </c>
      <c r="C46" t="s">
        <v>7156</v>
      </c>
      <c r="D46" t="s">
        <v>7157</v>
      </c>
      <c r="E46" t="s">
        <v>7158</v>
      </c>
      <c r="F46" s="15">
        <v>239</v>
      </c>
      <c r="G46" t="s">
        <v>50</v>
      </c>
      <c r="H46" t="s">
        <v>50</v>
      </c>
      <c r="I46" t="s">
        <v>86</v>
      </c>
      <c r="J46" t="s">
        <v>46</v>
      </c>
      <c r="K46" t="s">
        <v>87</v>
      </c>
      <c r="L46" t="s">
        <v>8541</v>
      </c>
      <c r="M46" t="s">
        <v>8542</v>
      </c>
      <c r="N46" t="s">
        <v>8543</v>
      </c>
      <c r="O46">
        <f>VLOOKUP(B46,HIS退!B:F,5,FALSE)</f>
        <v>-239</v>
      </c>
      <c r="P46" s="43">
        <f>VLOOKUP(L46,银行退!A:G,7,FALSE)</f>
        <v>239</v>
      </c>
      <c r="Q46" t="e">
        <f>VLOOKUP(L46,银行退!A:J,10,FALSE)</f>
        <v>#N/A</v>
      </c>
      <c r="R46" t="e">
        <f>VLOOKUP(L46,银行退!A:K,11,FALSE)</f>
        <v>#N/A</v>
      </c>
    </row>
    <row r="47" spans="1:18" customFormat="1" ht="14.25" hidden="1">
      <c r="A47" s="60">
        <v>42919.492037037038</v>
      </c>
      <c r="B47">
        <v>521331</v>
      </c>
      <c r="C47" t="s">
        <v>7159</v>
      </c>
      <c r="D47" t="s">
        <v>7160</v>
      </c>
      <c r="E47" t="s">
        <v>6957</v>
      </c>
      <c r="F47" s="15">
        <v>533</v>
      </c>
      <c r="G47" t="s">
        <v>50</v>
      </c>
      <c r="H47" t="s">
        <v>50</v>
      </c>
      <c r="I47" t="s">
        <v>127</v>
      </c>
      <c r="J47" t="s">
        <v>127</v>
      </c>
      <c r="K47" t="s">
        <v>87</v>
      </c>
      <c r="L47" t="s">
        <v>8544</v>
      </c>
      <c r="M47" t="s">
        <v>8545</v>
      </c>
      <c r="N47" t="s">
        <v>6956</v>
      </c>
      <c r="O47">
        <f>VLOOKUP(B47,HIS退!B:F,5,FALSE)</f>
        <v>-533</v>
      </c>
      <c r="P47" s="43">
        <f>VLOOKUP(L47,银行退!A:G,7,FALSE)</f>
        <v>533</v>
      </c>
      <c r="Q47">
        <f>VLOOKUP(L47,银行退!A:J,10,FALSE)</f>
        <v>1</v>
      </c>
      <c r="R47" t="str">
        <f>VLOOKUP(L47,银行退!A:K,11,FALSE)</f>
        <v>2017-07-04</v>
      </c>
    </row>
    <row r="48" spans="1:18" ht="14.25" hidden="1">
      <c r="A48" s="60">
        <v>42919.492731481485</v>
      </c>
      <c r="B48">
        <v>521366</v>
      </c>
      <c r="C48" t="s">
        <v>7161</v>
      </c>
      <c r="D48" t="s">
        <v>7162</v>
      </c>
      <c r="E48" t="s">
        <v>6975</v>
      </c>
      <c r="F48" s="15">
        <v>172</v>
      </c>
      <c r="G48" t="s">
        <v>50</v>
      </c>
      <c r="H48" t="s">
        <v>50</v>
      </c>
      <c r="I48" t="s">
        <v>127</v>
      </c>
      <c r="J48" t="s">
        <v>127</v>
      </c>
      <c r="K48" t="s">
        <v>87</v>
      </c>
      <c r="L48" t="s">
        <v>8546</v>
      </c>
      <c r="M48" t="s">
        <v>8547</v>
      </c>
      <c r="N48" t="s">
        <v>6974</v>
      </c>
      <c r="O48">
        <f>VLOOKUP(B48,HIS退!B:F,5,FALSE)</f>
        <v>-172</v>
      </c>
      <c r="P48" s="43">
        <f>VLOOKUP(L48,银行退!A:G,7,FALSE)</f>
        <v>172</v>
      </c>
      <c r="Q48">
        <f>VLOOKUP(L48,银行退!A:J,10,FALSE)</f>
        <v>1</v>
      </c>
      <c r="R48" t="str">
        <f>VLOOKUP(L48,银行退!A:K,11,FALSE)</f>
        <v>2017-07-03</v>
      </c>
    </row>
    <row r="49" spans="1:18" customFormat="1" ht="14.25" hidden="1">
      <c r="A49" s="60">
        <v>42919.501701388886</v>
      </c>
      <c r="B49">
        <v>521709</v>
      </c>
      <c r="C49" t="s">
        <v>7163</v>
      </c>
      <c r="D49" t="s">
        <v>7164</v>
      </c>
      <c r="E49" t="s">
        <v>7165</v>
      </c>
      <c r="F49" s="15">
        <v>445</v>
      </c>
      <c r="G49" t="s">
        <v>50</v>
      </c>
      <c r="H49" t="s">
        <v>50</v>
      </c>
      <c r="I49" t="s">
        <v>86</v>
      </c>
      <c r="J49" t="s">
        <v>46</v>
      </c>
      <c r="K49" t="s">
        <v>87</v>
      </c>
      <c r="L49" t="s">
        <v>8548</v>
      </c>
      <c r="M49" t="s">
        <v>8549</v>
      </c>
      <c r="N49" t="s">
        <v>8550</v>
      </c>
      <c r="O49">
        <f>VLOOKUP(B49,HIS退!B:F,5,FALSE)</f>
        <v>-445</v>
      </c>
      <c r="P49" s="43">
        <f>VLOOKUP(L49,银行退!A:G,7,FALSE)</f>
        <v>445</v>
      </c>
      <c r="Q49" t="e">
        <f>VLOOKUP(L49,银行退!A:J,10,FALSE)</f>
        <v>#N/A</v>
      </c>
      <c r="R49" t="e">
        <f>VLOOKUP(L49,银行退!A:K,11,FALSE)</f>
        <v>#N/A</v>
      </c>
    </row>
    <row r="50" spans="1:18" customFormat="1" ht="14.25" hidden="1">
      <c r="A50" s="60">
        <v>42919.519560185188</v>
      </c>
      <c r="B50">
        <v>522063</v>
      </c>
      <c r="C50" t="s">
        <v>7166</v>
      </c>
      <c r="D50" t="s">
        <v>7167</v>
      </c>
      <c r="E50" t="s">
        <v>7168</v>
      </c>
      <c r="F50" s="15">
        <v>59</v>
      </c>
      <c r="G50" t="s">
        <v>50</v>
      </c>
      <c r="H50" t="s">
        <v>50</v>
      </c>
      <c r="I50" t="s">
        <v>127</v>
      </c>
      <c r="J50" t="s">
        <v>127</v>
      </c>
      <c r="K50" t="s">
        <v>87</v>
      </c>
      <c r="L50" t="s">
        <v>8551</v>
      </c>
      <c r="M50" t="s">
        <v>8552</v>
      </c>
      <c r="N50" t="s">
        <v>7030</v>
      </c>
      <c r="O50">
        <f>VLOOKUP(B50,HIS退!B:F,5,FALSE)</f>
        <v>-59</v>
      </c>
      <c r="P50" s="43">
        <f>VLOOKUP(L50,银行退!A:G,7,FALSE)</f>
        <v>59</v>
      </c>
      <c r="Q50" t="e">
        <f>VLOOKUP(L50,银行退!A:J,10,FALSE)</f>
        <v>#N/A</v>
      </c>
      <c r="R50" t="str">
        <f>VLOOKUP(L50,银行退!A:K,11,FALSE)</f>
        <v>2017-07-03</v>
      </c>
    </row>
    <row r="51" spans="1:18" customFormat="1" ht="14.25" hidden="1">
      <c r="A51" s="60">
        <v>42919.521481481483</v>
      </c>
      <c r="B51">
        <v>522082</v>
      </c>
      <c r="C51" t="s">
        <v>7169</v>
      </c>
      <c r="D51" t="s">
        <v>7170</v>
      </c>
      <c r="E51" t="s">
        <v>7171</v>
      </c>
      <c r="F51" s="15">
        <v>248</v>
      </c>
      <c r="G51" t="s">
        <v>50</v>
      </c>
      <c r="H51" t="s">
        <v>50</v>
      </c>
      <c r="I51" t="s">
        <v>86</v>
      </c>
      <c r="J51" t="s">
        <v>46</v>
      </c>
      <c r="K51" t="s">
        <v>87</v>
      </c>
      <c r="L51" t="s">
        <v>8553</v>
      </c>
      <c r="M51" t="s">
        <v>8554</v>
      </c>
      <c r="N51" t="s">
        <v>8555</v>
      </c>
      <c r="O51">
        <f>VLOOKUP(B51,HIS退!B:F,5,FALSE)</f>
        <v>-248</v>
      </c>
      <c r="P51" s="43">
        <f>VLOOKUP(L51,银行退!A:G,7,FALSE)</f>
        <v>248</v>
      </c>
      <c r="Q51" t="e">
        <f>VLOOKUP(L51,银行退!A:J,10,FALSE)</f>
        <v>#N/A</v>
      </c>
      <c r="R51" t="e">
        <f>VLOOKUP(L51,银行退!A:K,11,FALSE)</f>
        <v>#N/A</v>
      </c>
    </row>
    <row r="52" spans="1:18" customFormat="1" ht="14.25" hidden="1">
      <c r="A52" s="60">
        <v>42919.534594907411</v>
      </c>
      <c r="B52">
        <v>522217</v>
      </c>
      <c r="C52" t="s">
        <v>7172</v>
      </c>
      <c r="D52" t="s">
        <v>7173</v>
      </c>
      <c r="E52" t="s">
        <v>7174</v>
      </c>
      <c r="F52" s="15">
        <v>4211</v>
      </c>
      <c r="G52" t="s">
        <v>50</v>
      </c>
      <c r="H52" t="s">
        <v>50</v>
      </c>
      <c r="I52" t="s">
        <v>86</v>
      </c>
      <c r="J52" t="s">
        <v>46</v>
      </c>
      <c r="K52" t="s">
        <v>87</v>
      </c>
      <c r="L52" t="s">
        <v>8556</v>
      </c>
      <c r="M52" t="s">
        <v>8557</v>
      </c>
      <c r="N52" t="s">
        <v>8558</v>
      </c>
      <c r="O52">
        <f>VLOOKUP(B52,HIS退!B:F,5,FALSE)</f>
        <v>-4211</v>
      </c>
      <c r="P52" s="43">
        <f>VLOOKUP(L52,银行退!A:G,7,FALSE)</f>
        <v>4211</v>
      </c>
      <c r="Q52" t="e">
        <f>VLOOKUP(L52,银行退!A:J,10,FALSE)</f>
        <v>#N/A</v>
      </c>
      <c r="R52" t="e">
        <f>VLOOKUP(L52,银行退!A:K,11,FALSE)</f>
        <v>#N/A</v>
      </c>
    </row>
    <row r="53" spans="1:18" customFormat="1" ht="14.25" hidden="1">
      <c r="A53" s="60">
        <v>42919.549571759257</v>
      </c>
      <c r="B53">
        <v>522314</v>
      </c>
      <c r="C53" t="s">
        <v>7175</v>
      </c>
      <c r="D53" t="s">
        <v>7176</v>
      </c>
      <c r="E53" t="s">
        <v>7177</v>
      </c>
      <c r="F53" s="15">
        <v>300</v>
      </c>
      <c r="G53" t="s">
        <v>50</v>
      </c>
      <c r="H53" t="s">
        <v>50</v>
      </c>
      <c r="I53" t="s">
        <v>86</v>
      </c>
      <c r="J53" t="s">
        <v>46</v>
      </c>
      <c r="K53" t="s">
        <v>87</v>
      </c>
      <c r="L53" t="s">
        <v>8559</v>
      </c>
      <c r="M53" t="s">
        <v>8560</v>
      </c>
      <c r="N53" t="s">
        <v>8561</v>
      </c>
      <c r="O53">
        <f>VLOOKUP(B53,HIS退!B:F,5,FALSE)</f>
        <v>-300</v>
      </c>
      <c r="P53" s="43">
        <f>VLOOKUP(L53,银行退!A:G,7,FALSE)</f>
        <v>300</v>
      </c>
      <c r="Q53" t="e">
        <f>VLOOKUP(L53,银行退!A:J,10,FALSE)</f>
        <v>#N/A</v>
      </c>
      <c r="R53" t="e">
        <f>VLOOKUP(L53,银行退!A:K,11,FALSE)</f>
        <v>#N/A</v>
      </c>
    </row>
    <row r="54" spans="1:18" customFormat="1" ht="14.25" hidden="1">
      <c r="A54" s="60">
        <v>42919.55672453704</v>
      </c>
      <c r="B54">
        <v>522389</v>
      </c>
      <c r="C54" t="s">
        <v>7178</v>
      </c>
      <c r="D54" t="s">
        <v>7179</v>
      </c>
      <c r="E54" t="s">
        <v>7180</v>
      </c>
      <c r="F54" s="15">
        <v>5000</v>
      </c>
      <c r="G54" t="s">
        <v>50</v>
      </c>
      <c r="H54" t="s">
        <v>50</v>
      </c>
      <c r="I54" t="s">
        <v>86</v>
      </c>
      <c r="J54" t="s">
        <v>46</v>
      </c>
      <c r="K54" t="s">
        <v>87</v>
      </c>
      <c r="L54" t="s">
        <v>8562</v>
      </c>
      <c r="M54" t="s">
        <v>8563</v>
      </c>
      <c r="N54" t="s">
        <v>8564</v>
      </c>
      <c r="O54">
        <f>VLOOKUP(B54,HIS退!B:F,5,FALSE)</f>
        <v>-5000</v>
      </c>
      <c r="P54" s="43">
        <f>VLOOKUP(L54,银行退!A:G,7,FALSE)</f>
        <v>5000</v>
      </c>
      <c r="Q54" t="e">
        <f>VLOOKUP(L54,银行退!A:J,10,FALSE)</f>
        <v>#N/A</v>
      </c>
      <c r="R54" t="e">
        <f>VLOOKUP(L54,银行退!A:K,11,FALSE)</f>
        <v>#N/A</v>
      </c>
    </row>
    <row r="55" spans="1:18" customFormat="1" ht="14.25" hidden="1">
      <c r="A55" s="60">
        <v>42919.566122685188</v>
      </c>
      <c r="B55">
        <v>522522</v>
      </c>
      <c r="C55" t="s">
        <v>7181</v>
      </c>
      <c r="D55" t="s">
        <v>7182</v>
      </c>
      <c r="E55" t="s">
        <v>7183</v>
      </c>
      <c r="F55" s="15">
        <v>100</v>
      </c>
      <c r="G55" t="s">
        <v>50</v>
      </c>
      <c r="H55" t="s">
        <v>50</v>
      </c>
      <c r="I55" t="s">
        <v>86</v>
      </c>
      <c r="J55" t="s">
        <v>46</v>
      </c>
      <c r="K55" t="s">
        <v>87</v>
      </c>
      <c r="L55" t="s">
        <v>8565</v>
      </c>
      <c r="M55" t="s">
        <v>8566</v>
      </c>
      <c r="N55" t="s">
        <v>8567</v>
      </c>
      <c r="O55">
        <f>VLOOKUP(B55,HIS退!B:F,5,FALSE)</f>
        <v>-100</v>
      </c>
      <c r="P55" s="43">
        <f>VLOOKUP(L55,银行退!A:G,7,FALSE)</f>
        <v>100</v>
      </c>
      <c r="Q55" t="e">
        <f>VLOOKUP(L55,银行退!A:J,10,FALSE)</f>
        <v>#N/A</v>
      </c>
      <c r="R55" t="e">
        <f>VLOOKUP(L55,银行退!A:K,11,FALSE)</f>
        <v>#N/A</v>
      </c>
    </row>
    <row r="56" spans="1:18" customFormat="1" ht="14.25" hidden="1">
      <c r="A56" s="60">
        <v>42919.587141203701</v>
      </c>
      <c r="B56">
        <v>523126</v>
      </c>
      <c r="C56" t="s">
        <v>7184</v>
      </c>
      <c r="D56" t="s">
        <v>7185</v>
      </c>
      <c r="E56" t="s">
        <v>7186</v>
      </c>
      <c r="F56" s="15">
        <v>2237</v>
      </c>
      <c r="G56" t="s">
        <v>50</v>
      </c>
      <c r="H56" t="s">
        <v>50</v>
      </c>
      <c r="I56" t="s">
        <v>86</v>
      </c>
      <c r="J56" t="s">
        <v>46</v>
      </c>
      <c r="K56" t="s">
        <v>87</v>
      </c>
      <c r="L56" t="s">
        <v>8568</v>
      </c>
      <c r="M56" t="s">
        <v>8569</v>
      </c>
      <c r="N56" t="s">
        <v>8570</v>
      </c>
      <c r="O56">
        <f>VLOOKUP(B56,HIS退!B:F,5,FALSE)</f>
        <v>-2237</v>
      </c>
      <c r="P56" s="43">
        <f>VLOOKUP(L56,银行退!A:G,7,FALSE)</f>
        <v>2237</v>
      </c>
      <c r="Q56" t="e">
        <f>VLOOKUP(L56,银行退!A:J,10,FALSE)</f>
        <v>#N/A</v>
      </c>
      <c r="R56" t="e">
        <f>VLOOKUP(L56,银行退!A:K,11,FALSE)</f>
        <v>#N/A</v>
      </c>
    </row>
    <row r="57" spans="1:18" customFormat="1" ht="14.25" hidden="1">
      <c r="A57" s="60">
        <v>42919.592916666668</v>
      </c>
      <c r="B57">
        <v>523469</v>
      </c>
      <c r="C57" t="s">
        <v>7187</v>
      </c>
      <c r="D57" t="s">
        <v>7188</v>
      </c>
      <c r="E57" t="s">
        <v>7189</v>
      </c>
      <c r="F57" s="15">
        <v>1051</v>
      </c>
      <c r="G57" t="s">
        <v>50</v>
      </c>
      <c r="H57" t="s">
        <v>50</v>
      </c>
      <c r="I57" t="s">
        <v>86</v>
      </c>
      <c r="J57" t="s">
        <v>46</v>
      </c>
      <c r="K57" t="s">
        <v>87</v>
      </c>
      <c r="L57" t="s">
        <v>8571</v>
      </c>
      <c r="M57" t="s">
        <v>8572</v>
      </c>
      <c r="N57" t="s">
        <v>8573</v>
      </c>
      <c r="O57">
        <f>VLOOKUP(B57,HIS退!B:F,5,FALSE)</f>
        <v>-1051</v>
      </c>
      <c r="P57" s="43">
        <f>VLOOKUP(L57,银行退!A:G,7,FALSE)</f>
        <v>1051</v>
      </c>
      <c r="Q57" t="e">
        <f>VLOOKUP(L57,银行退!A:J,10,FALSE)</f>
        <v>#N/A</v>
      </c>
      <c r="R57" t="e">
        <f>VLOOKUP(L57,银行退!A:K,11,FALSE)</f>
        <v>#N/A</v>
      </c>
    </row>
    <row r="58" spans="1:18" customFormat="1" ht="14.25" hidden="1">
      <c r="A58" s="60">
        <v>42919.60465277778</v>
      </c>
      <c r="B58">
        <v>524243</v>
      </c>
      <c r="C58" t="s">
        <v>7190</v>
      </c>
      <c r="D58" t="s">
        <v>7191</v>
      </c>
      <c r="E58" t="s">
        <v>7192</v>
      </c>
      <c r="F58" s="15">
        <v>492</v>
      </c>
      <c r="G58" t="s">
        <v>50</v>
      </c>
      <c r="H58" t="s">
        <v>50</v>
      </c>
      <c r="I58" t="s">
        <v>86</v>
      </c>
      <c r="J58" t="s">
        <v>46</v>
      </c>
      <c r="K58" t="s">
        <v>87</v>
      </c>
      <c r="L58" t="s">
        <v>8574</v>
      </c>
      <c r="M58" t="s">
        <v>8575</v>
      </c>
      <c r="N58" t="s">
        <v>8576</v>
      </c>
      <c r="O58">
        <f>VLOOKUP(B58,HIS退!B:F,5,FALSE)</f>
        <v>-492</v>
      </c>
      <c r="P58" s="43">
        <f>VLOOKUP(L58,银行退!A:G,7,FALSE)</f>
        <v>492</v>
      </c>
      <c r="Q58" t="e">
        <f>VLOOKUP(L58,银行退!A:J,10,FALSE)</f>
        <v>#N/A</v>
      </c>
      <c r="R58" t="e">
        <f>VLOOKUP(L58,银行退!A:K,11,FALSE)</f>
        <v>#N/A</v>
      </c>
    </row>
    <row r="59" spans="1:18" customFormat="1" ht="14.25" hidden="1">
      <c r="A59" s="60">
        <v>42919.611122685186</v>
      </c>
      <c r="B59">
        <v>524735</v>
      </c>
      <c r="C59" t="s">
        <v>7193</v>
      </c>
      <c r="D59" t="s">
        <v>7194</v>
      </c>
      <c r="E59" t="s">
        <v>7195</v>
      </c>
      <c r="F59" s="15">
        <v>863</v>
      </c>
      <c r="G59" t="s">
        <v>50</v>
      </c>
      <c r="H59" t="s">
        <v>50</v>
      </c>
      <c r="I59" t="s">
        <v>86</v>
      </c>
      <c r="J59" t="s">
        <v>46</v>
      </c>
      <c r="K59" t="s">
        <v>87</v>
      </c>
      <c r="L59" t="s">
        <v>8577</v>
      </c>
      <c r="M59" t="s">
        <v>8578</v>
      </c>
      <c r="N59" t="s">
        <v>8579</v>
      </c>
      <c r="O59">
        <f>VLOOKUP(B59,HIS退!B:F,5,FALSE)</f>
        <v>-863</v>
      </c>
      <c r="P59" s="43">
        <f>VLOOKUP(L59,银行退!A:G,7,FALSE)</f>
        <v>863</v>
      </c>
      <c r="Q59" t="e">
        <f>VLOOKUP(L59,银行退!A:J,10,FALSE)</f>
        <v>#N/A</v>
      </c>
      <c r="R59" t="e">
        <f>VLOOKUP(L59,银行退!A:K,11,FALSE)</f>
        <v>#N/A</v>
      </c>
    </row>
    <row r="60" spans="1:18" customFormat="1" ht="14.25" hidden="1">
      <c r="A60" s="60">
        <v>42919.622372685182</v>
      </c>
      <c r="B60">
        <v>525692</v>
      </c>
      <c r="C60" t="s">
        <v>7196</v>
      </c>
      <c r="D60" t="s">
        <v>7197</v>
      </c>
      <c r="E60" t="s">
        <v>7198</v>
      </c>
      <c r="F60" s="15">
        <v>1147</v>
      </c>
      <c r="G60" t="s">
        <v>50</v>
      </c>
      <c r="H60" t="s">
        <v>50</v>
      </c>
      <c r="I60" t="s">
        <v>86</v>
      </c>
      <c r="J60" t="s">
        <v>46</v>
      </c>
      <c r="K60" t="s">
        <v>87</v>
      </c>
      <c r="L60" t="s">
        <v>8580</v>
      </c>
      <c r="M60" t="s">
        <v>8581</v>
      </c>
      <c r="N60" t="s">
        <v>8582</v>
      </c>
      <c r="O60">
        <f>VLOOKUP(B60,HIS退!B:F,5,FALSE)</f>
        <v>-1147</v>
      </c>
      <c r="P60" s="43">
        <f>VLOOKUP(L60,银行退!A:G,7,FALSE)</f>
        <v>1147</v>
      </c>
      <c r="Q60" t="e">
        <f>VLOOKUP(L60,银行退!A:J,10,FALSE)</f>
        <v>#N/A</v>
      </c>
      <c r="R60" t="e">
        <f>VLOOKUP(L60,银行退!A:K,11,FALSE)</f>
        <v>#N/A</v>
      </c>
    </row>
    <row r="61" spans="1:18" customFormat="1" ht="14.25" hidden="1">
      <c r="A61" s="60">
        <v>42919.623310185183</v>
      </c>
      <c r="B61">
        <v>525753</v>
      </c>
      <c r="C61" t="s">
        <v>7199</v>
      </c>
      <c r="D61" t="s">
        <v>7200</v>
      </c>
      <c r="E61" t="s">
        <v>7005</v>
      </c>
      <c r="F61" s="15">
        <v>271</v>
      </c>
      <c r="G61" t="s">
        <v>50</v>
      </c>
      <c r="H61" t="s">
        <v>50</v>
      </c>
      <c r="I61" t="s">
        <v>127</v>
      </c>
      <c r="J61" t="s">
        <v>127</v>
      </c>
      <c r="K61" t="s">
        <v>87</v>
      </c>
      <c r="L61" t="s">
        <v>8583</v>
      </c>
      <c r="M61" t="s">
        <v>8584</v>
      </c>
      <c r="N61" t="s">
        <v>7004</v>
      </c>
      <c r="O61">
        <f>VLOOKUP(B61,HIS退!B:F,5,FALSE)</f>
        <v>-271</v>
      </c>
      <c r="P61" s="43">
        <f>VLOOKUP(L61,银行退!A:G,7,FALSE)</f>
        <v>271</v>
      </c>
      <c r="Q61">
        <f>VLOOKUP(L61,银行退!A:J,10,FALSE)</f>
        <v>1</v>
      </c>
      <c r="R61" t="str">
        <f>VLOOKUP(L61,银行退!A:K,11,FALSE)</f>
        <v>2017-07-03</v>
      </c>
    </row>
    <row r="62" spans="1:18" customFormat="1" ht="14.25" hidden="1">
      <c r="A62" s="60">
        <v>42919.636053240742</v>
      </c>
      <c r="B62">
        <v>526727</v>
      </c>
      <c r="C62" t="s">
        <v>7201</v>
      </c>
      <c r="D62" t="s">
        <v>7202</v>
      </c>
      <c r="E62" t="s">
        <v>7203</v>
      </c>
      <c r="F62" s="15">
        <v>200</v>
      </c>
      <c r="G62" t="s">
        <v>50</v>
      </c>
      <c r="H62" t="s">
        <v>50</v>
      </c>
      <c r="I62" t="s">
        <v>86</v>
      </c>
      <c r="J62" t="s">
        <v>46</v>
      </c>
      <c r="K62" t="s">
        <v>87</v>
      </c>
      <c r="L62" t="s">
        <v>8585</v>
      </c>
      <c r="M62" t="s">
        <v>8586</v>
      </c>
      <c r="N62" t="s">
        <v>8587</v>
      </c>
      <c r="O62">
        <f>VLOOKUP(B62,HIS退!B:F,5,FALSE)</f>
        <v>-200</v>
      </c>
      <c r="P62" s="43">
        <f>VLOOKUP(L62,银行退!A:G,7,FALSE)</f>
        <v>200</v>
      </c>
      <c r="Q62" t="e">
        <f>VLOOKUP(L62,银行退!A:J,10,FALSE)</f>
        <v>#N/A</v>
      </c>
      <c r="R62" t="e">
        <f>VLOOKUP(L62,银行退!A:K,11,FALSE)</f>
        <v>#N/A</v>
      </c>
    </row>
    <row r="63" spans="1:18" customFormat="1" ht="14.25" hidden="1">
      <c r="A63" s="60">
        <v>42919.638969907406</v>
      </c>
      <c r="B63">
        <v>526917</v>
      </c>
      <c r="C63" t="s">
        <v>7204</v>
      </c>
      <c r="D63" t="s">
        <v>7205</v>
      </c>
      <c r="E63" t="s">
        <v>6984</v>
      </c>
      <c r="F63" s="15">
        <v>68</v>
      </c>
      <c r="G63" t="s">
        <v>50</v>
      </c>
      <c r="H63" t="s">
        <v>50</v>
      </c>
      <c r="I63" t="s">
        <v>127</v>
      </c>
      <c r="J63" t="s">
        <v>127</v>
      </c>
      <c r="K63" t="s">
        <v>87</v>
      </c>
      <c r="L63" t="s">
        <v>8588</v>
      </c>
      <c r="M63" t="s">
        <v>8589</v>
      </c>
      <c r="N63" t="s">
        <v>6983</v>
      </c>
      <c r="O63">
        <f>VLOOKUP(B63,HIS退!B:F,5,FALSE)</f>
        <v>-68</v>
      </c>
      <c r="P63" s="43">
        <f>VLOOKUP(L63,银行退!A:G,7,FALSE)</f>
        <v>68</v>
      </c>
      <c r="Q63">
        <f>VLOOKUP(L63,银行退!A:J,10,FALSE)</f>
        <v>1</v>
      </c>
      <c r="R63" t="str">
        <f>VLOOKUP(L63,银行退!A:K,11,FALSE)</f>
        <v>2017-07-03</v>
      </c>
    </row>
    <row r="64" spans="1:18" s="50" customFormat="1" ht="14.25" hidden="1">
      <c r="A64" s="60">
        <v>42919.639907407407</v>
      </c>
      <c r="B64">
        <v>526989</v>
      </c>
      <c r="C64" t="s">
        <v>7206</v>
      </c>
      <c r="D64" t="s">
        <v>7205</v>
      </c>
      <c r="E64" t="s">
        <v>6984</v>
      </c>
      <c r="F64" s="15">
        <v>10</v>
      </c>
      <c r="G64" t="s">
        <v>50</v>
      </c>
      <c r="H64" t="s">
        <v>50</v>
      </c>
      <c r="I64" t="s">
        <v>127</v>
      </c>
      <c r="J64" t="s">
        <v>127</v>
      </c>
      <c r="K64" t="s">
        <v>87</v>
      </c>
      <c r="L64" t="s">
        <v>8590</v>
      </c>
      <c r="M64" t="s">
        <v>8591</v>
      </c>
      <c r="N64" t="s">
        <v>6983</v>
      </c>
      <c r="O64">
        <f>VLOOKUP(B64,HIS退!B:F,5,FALSE)</f>
        <v>-10</v>
      </c>
      <c r="P64" s="43">
        <f>VLOOKUP(L64,银行退!A:G,7,FALSE)</f>
        <v>10</v>
      </c>
      <c r="Q64">
        <f>VLOOKUP(L64,银行退!A:J,10,FALSE)</f>
        <v>1</v>
      </c>
      <c r="R64" t="str">
        <f>VLOOKUP(L64,银行退!A:K,11,FALSE)</f>
        <v>2017-07-03</v>
      </c>
    </row>
    <row r="65" spans="1:18" customFormat="1" ht="14.25" hidden="1">
      <c r="A65" s="60">
        <v>42919.640011574076</v>
      </c>
      <c r="B65">
        <v>526992</v>
      </c>
      <c r="C65" t="s">
        <v>7207</v>
      </c>
      <c r="D65" t="s">
        <v>7208</v>
      </c>
      <c r="E65" t="s">
        <v>7209</v>
      </c>
      <c r="F65" s="15">
        <v>100</v>
      </c>
      <c r="G65" t="s">
        <v>50</v>
      </c>
      <c r="H65" t="s">
        <v>50</v>
      </c>
      <c r="I65" t="s">
        <v>127</v>
      </c>
      <c r="J65" t="s">
        <v>127</v>
      </c>
      <c r="K65" t="s">
        <v>87</v>
      </c>
      <c r="L65" t="s">
        <v>8592</v>
      </c>
      <c r="M65" t="s">
        <v>8593</v>
      </c>
      <c r="N65" t="s">
        <v>6979</v>
      </c>
      <c r="O65">
        <f>VLOOKUP(B65,HIS退!B:F,5,FALSE)</f>
        <v>-100</v>
      </c>
      <c r="P65" s="43">
        <f>VLOOKUP(L65,银行退!A:G,7,FALSE)</f>
        <v>100</v>
      </c>
      <c r="Q65">
        <f>VLOOKUP(L65,银行退!A:J,10,FALSE)</f>
        <v>1</v>
      </c>
      <c r="R65" t="str">
        <f>VLOOKUP(L65,银行退!A:K,11,FALSE)</f>
        <v>2017-07-03</v>
      </c>
    </row>
    <row r="66" spans="1:18" s="50" customFormat="1" ht="14.25" hidden="1">
      <c r="A66" s="60">
        <v>42919.640185185184</v>
      </c>
      <c r="B66">
        <v>527001</v>
      </c>
      <c r="C66" t="s">
        <v>7210</v>
      </c>
      <c r="D66" t="s">
        <v>7208</v>
      </c>
      <c r="E66" t="s">
        <v>7209</v>
      </c>
      <c r="F66" s="15">
        <v>500</v>
      </c>
      <c r="G66" t="s">
        <v>50</v>
      </c>
      <c r="H66" t="s">
        <v>50</v>
      </c>
      <c r="I66" t="s">
        <v>127</v>
      </c>
      <c r="J66" t="s">
        <v>127</v>
      </c>
      <c r="K66" t="s">
        <v>87</v>
      </c>
      <c r="L66" t="s">
        <v>8594</v>
      </c>
      <c r="M66" t="s">
        <v>8595</v>
      </c>
      <c r="N66" t="s">
        <v>6979</v>
      </c>
      <c r="O66">
        <f>VLOOKUP(B66,HIS退!B:F,5,FALSE)</f>
        <v>-500</v>
      </c>
      <c r="P66" s="43">
        <f>VLOOKUP(L66,银行退!A:G,7,FALSE)</f>
        <v>500</v>
      </c>
      <c r="Q66">
        <f>VLOOKUP(L66,银行退!A:J,10,FALSE)</f>
        <v>1</v>
      </c>
      <c r="R66" t="str">
        <f>VLOOKUP(L66,银行退!A:K,11,FALSE)</f>
        <v>2017-07-03</v>
      </c>
    </row>
    <row r="67" spans="1:18" ht="14.25" hidden="1">
      <c r="A67" s="60">
        <v>42919.642245370371</v>
      </c>
      <c r="B67">
        <v>527124</v>
      </c>
      <c r="C67" t="s">
        <v>7211</v>
      </c>
      <c r="D67" t="s">
        <v>7205</v>
      </c>
      <c r="E67" t="s">
        <v>6984</v>
      </c>
      <c r="F67" s="15">
        <v>603</v>
      </c>
      <c r="G67" t="s">
        <v>50</v>
      </c>
      <c r="H67" t="s">
        <v>50</v>
      </c>
      <c r="I67" t="s">
        <v>127</v>
      </c>
      <c r="J67" t="s">
        <v>127</v>
      </c>
      <c r="K67" t="s">
        <v>87</v>
      </c>
      <c r="L67" t="s">
        <v>8596</v>
      </c>
      <c r="M67" t="s">
        <v>8597</v>
      </c>
      <c r="N67" t="s">
        <v>6983</v>
      </c>
      <c r="O67">
        <f>VLOOKUP(B67,HIS退!B:F,5,FALSE)</f>
        <v>-603</v>
      </c>
      <c r="P67" s="43">
        <f>VLOOKUP(L67,银行退!A:G,7,FALSE)</f>
        <v>603</v>
      </c>
      <c r="Q67">
        <f>VLOOKUP(L67,银行退!A:J,10,FALSE)</f>
        <v>1</v>
      </c>
      <c r="R67" t="str">
        <f>VLOOKUP(L67,银行退!A:K,11,FALSE)</f>
        <v>2017-07-03</v>
      </c>
    </row>
    <row r="68" spans="1:18" s="50" customFormat="1" ht="14.25" hidden="1">
      <c r="A68" s="60">
        <v>42919.647037037037</v>
      </c>
      <c r="B68">
        <v>527520</v>
      </c>
      <c r="C68" t="s">
        <v>7212</v>
      </c>
      <c r="D68" t="s">
        <v>7213</v>
      </c>
      <c r="E68" t="s">
        <v>7214</v>
      </c>
      <c r="F68" s="15">
        <v>142</v>
      </c>
      <c r="G68" t="s">
        <v>50</v>
      </c>
      <c r="H68" t="s">
        <v>50</v>
      </c>
      <c r="I68" t="s">
        <v>86</v>
      </c>
      <c r="J68" t="s">
        <v>46</v>
      </c>
      <c r="K68" t="s">
        <v>87</v>
      </c>
      <c r="L68" t="s">
        <v>8598</v>
      </c>
      <c r="M68" t="s">
        <v>8599</v>
      </c>
      <c r="N68" t="s">
        <v>8600</v>
      </c>
      <c r="O68">
        <f>VLOOKUP(B68,HIS退!B:F,5,FALSE)</f>
        <v>-142</v>
      </c>
      <c r="P68" s="43">
        <f>VLOOKUP(L68,银行退!A:G,7,FALSE)</f>
        <v>142</v>
      </c>
      <c r="Q68" t="e">
        <f>VLOOKUP(L68,银行退!A:J,10,FALSE)</f>
        <v>#N/A</v>
      </c>
      <c r="R68" t="e">
        <f>VLOOKUP(L68,银行退!A:K,11,FALSE)</f>
        <v>#N/A</v>
      </c>
    </row>
    <row r="69" spans="1:18" customFormat="1" ht="14.25" hidden="1">
      <c r="A69" s="60">
        <v>42919.655405092592</v>
      </c>
      <c r="B69">
        <v>528133</v>
      </c>
      <c r="C69" t="s">
        <v>7215</v>
      </c>
      <c r="D69" t="s">
        <v>7216</v>
      </c>
      <c r="E69" t="s">
        <v>6967</v>
      </c>
      <c r="F69" s="15">
        <v>60</v>
      </c>
      <c r="G69" t="s">
        <v>50</v>
      </c>
      <c r="H69" t="s">
        <v>50</v>
      </c>
      <c r="I69" t="s">
        <v>127</v>
      </c>
      <c r="J69" t="s">
        <v>127</v>
      </c>
      <c r="K69" t="s">
        <v>87</v>
      </c>
      <c r="L69" t="s">
        <v>8601</v>
      </c>
      <c r="M69" t="s">
        <v>8602</v>
      </c>
      <c r="N69" t="s">
        <v>6966</v>
      </c>
      <c r="O69">
        <f>VLOOKUP(B69,HIS退!B:F,5,FALSE)</f>
        <v>-60</v>
      </c>
      <c r="P69" s="43">
        <f>VLOOKUP(L69,银行退!A:G,7,FALSE)</f>
        <v>60</v>
      </c>
      <c r="Q69">
        <f>VLOOKUP(L69,银行退!A:J,10,FALSE)</f>
        <v>1</v>
      </c>
      <c r="R69" t="str">
        <f>VLOOKUP(L69,银行退!A:K,11,FALSE)</f>
        <v>2017-07-03</v>
      </c>
    </row>
    <row r="70" spans="1:18" customFormat="1" ht="14.25" hidden="1">
      <c r="A70" s="60">
        <v>42919.65697916667</v>
      </c>
      <c r="B70">
        <v>528221</v>
      </c>
      <c r="C70" t="s">
        <v>8603</v>
      </c>
      <c r="D70" t="s">
        <v>7217</v>
      </c>
      <c r="E70" t="s">
        <v>6971</v>
      </c>
      <c r="F70" s="15">
        <v>1000</v>
      </c>
      <c r="G70" t="s">
        <v>50</v>
      </c>
      <c r="H70" t="s">
        <v>50</v>
      </c>
      <c r="I70" t="s">
        <v>127</v>
      </c>
      <c r="J70" t="s">
        <v>127</v>
      </c>
      <c r="K70" t="s">
        <v>87</v>
      </c>
      <c r="L70" t="s">
        <v>8604</v>
      </c>
      <c r="M70" t="s">
        <v>8605</v>
      </c>
      <c r="N70" t="s">
        <v>6970</v>
      </c>
      <c r="O70">
        <f>VLOOKUP(B70,HIS退!B:F,5,FALSE)</f>
        <v>-1000</v>
      </c>
      <c r="P70" s="43">
        <f>VLOOKUP(L70,银行退!A:G,7,FALSE)</f>
        <v>1000</v>
      </c>
      <c r="Q70">
        <f>VLOOKUP(L70,银行退!A:J,10,FALSE)</f>
        <v>1</v>
      </c>
      <c r="R70" t="str">
        <f>VLOOKUP(L70,银行退!A:K,11,FALSE)</f>
        <v>2017-07-03</v>
      </c>
    </row>
    <row r="71" spans="1:18" customFormat="1" ht="14.25" hidden="1">
      <c r="A71" s="60">
        <v>42919.657650462963</v>
      </c>
      <c r="B71">
        <v>528254</v>
      </c>
      <c r="C71" t="s">
        <v>7218</v>
      </c>
      <c r="D71" t="s">
        <v>7219</v>
      </c>
      <c r="E71" t="s">
        <v>7220</v>
      </c>
      <c r="F71" s="15">
        <v>900</v>
      </c>
      <c r="G71" t="s">
        <v>50</v>
      </c>
      <c r="H71" t="s">
        <v>50</v>
      </c>
      <c r="I71" t="s">
        <v>86</v>
      </c>
      <c r="J71" t="s">
        <v>46</v>
      </c>
      <c r="K71" t="s">
        <v>87</v>
      </c>
      <c r="L71" t="s">
        <v>8606</v>
      </c>
      <c r="M71" t="s">
        <v>8607</v>
      </c>
      <c r="N71" t="s">
        <v>8608</v>
      </c>
      <c r="O71">
        <f>VLOOKUP(B71,HIS退!B:F,5,FALSE)</f>
        <v>-900</v>
      </c>
      <c r="P71" s="43">
        <f>VLOOKUP(L71,银行退!A:G,7,FALSE)</f>
        <v>900</v>
      </c>
      <c r="Q71" t="e">
        <f>VLOOKUP(L71,银行退!A:J,10,FALSE)</f>
        <v>#N/A</v>
      </c>
      <c r="R71" t="e">
        <f>VLOOKUP(L71,银行退!A:K,11,FALSE)</f>
        <v>#N/A</v>
      </c>
    </row>
    <row r="72" spans="1:18" customFormat="1" ht="14.25" hidden="1">
      <c r="A72" s="60">
        <v>42919.660324074073</v>
      </c>
      <c r="B72">
        <v>528433</v>
      </c>
      <c r="C72" t="s">
        <v>7221</v>
      </c>
      <c r="D72" t="s">
        <v>7222</v>
      </c>
      <c r="E72" t="s">
        <v>7223</v>
      </c>
      <c r="F72" s="15">
        <v>1000</v>
      </c>
      <c r="G72" t="s">
        <v>50</v>
      </c>
      <c r="H72" t="s">
        <v>50</v>
      </c>
      <c r="I72" t="s">
        <v>86</v>
      </c>
      <c r="J72" t="s">
        <v>46</v>
      </c>
      <c r="K72" t="s">
        <v>87</v>
      </c>
      <c r="L72" t="s">
        <v>8609</v>
      </c>
      <c r="M72" t="s">
        <v>8610</v>
      </c>
      <c r="N72" t="s">
        <v>8611</v>
      </c>
      <c r="O72">
        <f>VLOOKUP(B72,HIS退!B:F,5,FALSE)</f>
        <v>-1000</v>
      </c>
      <c r="P72" s="43">
        <f>VLOOKUP(L72,银行退!A:G,7,FALSE)</f>
        <v>1000</v>
      </c>
      <c r="Q72" t="e">
        <f>VLOOKUP(L72,银行退!A:J,10,FALSE)</f>
        <v>#N/A</v>
      </c>
      <c r="R72" t="e">
        <f>VLOOKUP(L72,银行退!A:K,11,FALSE)</f>
        <v>#N/A</v>
      </c>
    </row>
    <row r="73" spans="1:18" customFormat="1" ht="14.25" hidden="1">
      <c r="A73" s="60">
        <v>42919.663541666669</v>
      </c>
      <c r="B73">
        <v>528614</v>
      </c>
      <c r="C73" t="s">
        <v>7224</v>
      </c>
      <c r="D73" t="s">
        <v>7225</v>
      </c>
      <c r="E73" t="s">
        <v>7226</v>
      </c>
      <c r="F73" s="15">
        <v>30</v>
      </c>
      <c r="G73" t="s">
        <v>50</v>
      </c>
      <c r="H73" t="s">
        <v>50</v>
      </c>
      <c r="I73" t="s">
        <v>86</v>
      </c>
      <c r="J73" t="s">
        <v>46</v>
      </c>
      <c r="K73" t="s">
        <v>87</v>
      </c>
      <c r="L73" t="s">
        <v>8612</v>
      </c>
      <c r="M73" t="s">
        <v>8613</v>
      </c>
      <c r="N73" t="s">
        <v>8614</v>
      </c>
      <c r="O73">
        <f>VLOOKUP(B73,HIS退!B:F,5,FALSE)</f>
        <v>-30</v>
      </c>
      <c r="P73" s="43">
        <f>VLOOKUP(L73,银行退!A:G,7,FALSE)</f>
        <v>30</v>
      </c>
      <c r="Q73" t="e">
        <f>VLOOKUP(L73,银行退!A:J,10,FALSE)</f>
        <v>#N/A</v>
      </c>
      <c r="R73" t="e">
        <f>VLOOKUP(L73,银行退!A:K,11,FALSE)</f>
        <v>#N/A</v>
      </c>
    </row>
    <row r="74" spans="1:18" customFormat="1" ht="14.25" hidden="1">
      <c r="A74" s="60">
        <v>42919.666319444441</v>
      </c>
      <c r="B74">
        <v>528777</v>
      </c>
      <c r="C74" t="s">
        <v>7227</v>
      </c>
      <c r="D74" t="s">
        <v>7228</v>
      </c>
      <c r="E74" t="s">
        <v>7229</v>
      </c>
      <c r="F74" s="15">
        <v>500</v>
      </c>
      <c r="G74" t="s">
        <v>50</v>
      </c>
      <c r="H74" t="s">
        <v>50</v>
      </c>
      <c r="I74" t="s">
        <v>86</v>
      </c>
      <c r="J74" t="s">
        <v>46</v>
      </c>
      <c r="K74" t="s">
        <v>87</v>
      </c>
      <c r="L74" t="s">
        <v>8615</v>
      </c>
      <c r="M74" t="s">
        <v>8616</v>
      </c>
      <c r="N74" t="s">
        <v>8617</v>
      </c>
      <c r="O74">
        <f>VLOOKUP(B74,HIS退!B:F,5,FALSE)</f>
        <v>-500</v>
      </c>
      <c r="P74" s="43">
        <f>VLOOKUP(L74,银行退!A:G,7,FALSE)</f>
        <v>500</v>
      </c>
      <c r="Q74" t="e">
        <f>VLOOKUP(L74,银行退!A:J,10,FALSE)</f>
        <v>#N/A</v>
      </c>
      <c r="R74" t="e">
        <f>VLOOKUP(L74,银行退!A:K,11,FALSE)</f>
        <v>#N/A</v>
      </c>
    </row>
    <row r="75" spans="1:18" ht="14.25" hidden="1">
      <c r="A75" s="60">
        <v>42919.670347222222</v>
      </c>
      <c r="B75">
        <v>528980</v>
      </c>
      <c r="C75" t="s">
        <v>7230</v>
      </c>
      <c r="D75" t="s">
        <v>7231</v>
      </c>
      <c r="E75" t="s">
        <v>7232</v>
      </c>
      <c r="F75" s="15">
        <v>1764</v>
      </c>
      <c r="G75" t="s">
        <v>50</v>
      </c>
      <c r="H75" t="s">
        <v>50</v>
      </c>
      <c r="I75" t="s">
        <v>86</v>
      </c>
      <c r="J75" t="s">
        <v>46</v>
      </c>
      <c r="K75" t="s">
        <v>87</v>
      </c>
      <c r="L75" t="s">
        <v>8618</v>
      </c>
      <c r="M75" t="s">
        <v>8619</v>
      </c>
      <c r="N75" t="s">
        <v>8620</v>
      </c>
      <c r="O75">
        <f>VLOOKUP(B75,HIS退!B:F,5,FALSE)</f>
        <v>-1764</v>
      </c>
      <c r="P75" s="43">
        <f>VLOOKUP(L75,银行退!A:G,7,FALSE)</f>
        <v>1764</v>
      </c>
      <c r="Q75" t="e">
        <f>VLOOKUP(L75,银行退!A:J,10,FALSE)</f>
        <v>#N/A</v>
      </c>
      <c r="R75" t="e">
        <f>VLOOKUP(L75,银行退!A:K,11,FALSE)</f>
        <v>#N/A</v>
      </c>
    </row>
    <row r="76" spans="1:18" customFormat="1" ht="14.25" hidden="1">
      <c r="A76" s="60">
        <v>42919.680300925924</v>
      </c>
      <c r="B76">
        <v>529483</v>
      </c>
      <c r="C76" t="s">
        <v>7233</v>
      </c>
      <c r="D76" t="s">
        <v>7234</v>
      </c>
      <c r="E76" t="s">
        <v>7235</v>
      </c>
      <c r="F76" s="15">
        <v>816</v>
      </c>
      <c r="G76" t="s">
        <v>50</v>
      </c>
      <c r="H76" t="s">
        <v>50</v>
      </c>
      <c r="I76" t="s">
        <v>86</v>
      </c>
      <c r="J76" t="s">
        <v>46</v>
      </c>
      <c r="K76" t="s">
        <v>87</v>
      </c>
      <c r="L76" t="s">
        <v>8621</v>
      </c>
      <c r="M76" t="s">
        <v>8622</v>
      </c>
      <c r="N76" t="s">
        <v>8623</v>
      </c>
      <c r="O76">
        <f>VLOOKUP(B76,HIS退!B:F,5,FALSE)</f>
        <v>-816</v>
      </c>
      <c r="P76" s="43">
        <f>VLOOKUP(L76,银行退!A:G,7,FALSE)</f>
        <v>816</v>
      </c>
      <c r="Q76" t="e">
        <f>VLOOKUP(L76,银行退!A:J,10,FALSE)</f>
        <v>#N/A</v>
      </c>
      <c r="R76" t="e">
        <f>VLOOKUP(L76,银行退!A:K,11,FALSE)</f>
        <v>#N/A</v>
      </c>
    </row>
    <row r="77" spans="1:18" customFormat="1" ht="14.25" hidden="1">
      <c r="A77" s="60">
        <v>42919.681527777779</v>
      </c>
      <c r="B77">
        <v>529543</v>
      </c>
      <c r="C77" t="s">
        <v>7236</v>
      </c>
      <c r="D77" t="s">
        <v>7237</v>
      </c>
      <c r="E77" t="s">
        <v>7238</v>
      </c>
      <c r="F77" s="15">
        <v>53</v>
      </c>
      <c r="G77" t="s">
        <v>50</v>
      </c>
      <c r="H77" t="s">
        <v>50</v>
      </c>
      <c r="I77" t="s">
        <v>86</v>
      </c>
      <c r="J77" t="s">
        <v>46</v>
      </c>
      <c r="K77" t="s">
        <v>87</v>
      </c>
      <c r="L77" t="s">
        <v>8624</v>
      </c>
      <c r="M77" t="s">
        <v>8625</v>
      </c>
      <c r="N77" t="s">
        <v>8626</v>
      </c>
      <c r="O77">
        <f>VLOOKUP(B77,HIS退!B:F,5,FALSE)</f>
        <v>-53</v>
      </c>
      <c r="P77" s="43">
        <f>VLOOKUP(L77,银行退!A:G,7,FALSE)</f>
        <v>53</v>
      </c>
      <c r="Q77" t="e">
        <f>VLOOKUP(L77,银行退!A:J,10,FALSE)</f>
        <v>#N/A</v>
      </c>
      <c r="R77" t="e">
        <f>VLOOKUP(L77,银行退!A:K,11,FALSE)</f>
        <v>#N/A</v>
      </c>
    </row>
    <row r="78" spans="1:18" ht="14.25" hidden="1">
      <c r="A78" s="60">
        <v>42919.685231481482</v>
      </c>
      <c r="B78">
        <v>529720</v>
      </c>
      <c r="C78" t="s">
        <v>7239</v>
      </c>
      <c r="D78" t="s">
        <v>7240</v>
      </c>
      <c r="E78" t="s">
        <v>7241</v>
      </c>
      <c r="F78" s="15">
        <v>360</v>
      </c>
      <c r="G78" t="s">
        <v>50</v>
      </c>
      <c r="H78" t="s">
        <v>50</v>
      </c>
      <c r="I78" t="s">
        <v>86</v>
      </c>
      <c r="J78" t="s">
        <v>46</v>
      </c>
      <c r="K78" t="s">
        <v>87</v>
      </c>
      <c r="L78" t="s">
        <v>8627</v>
      </c>
      <c r="M78" t="s">
        <v>8628</v>
      </c>
      <c r="N78" t="s">
        <v>8629</v>
      </c>
      <c r="O78">
        <f>VLOOKUP(B78,HIS退!B:F,5,FALSE)</f>
        <v>-360</v>
      </c>
      <c r="P78" s="43">
        <f>VLOOKUP(L78,银行退!A:G,7,FALSE)</f>
        <v>360</v>
      </c>
      <c r="Q78" t="e">
        <f>VLOOKUP(L78,银行退!A:J,10,FALSE)</f>
        <v>#N/A</v>
      </c>
      <c r="R78" t="e">
        <f>VLOOKUP(L78,银行退!A:K,11,FALSE)</f>
        <v>#N/A</v>
      </c>
    </row>
    <row r="79" spans="1:18" customFormat="1" ht="14.25" hidden="1">
      <c r="A79" s="60">
        <v>42919.685729166667</v>
      </c>
      <c r="B79">
        <v>529760</v>
      </c>
      <c r="C79" t="s">
        <v>7242</v>
      </c>
      <c r="D79" t="s">
        <v>7243</v>
      </c>
      <c r="E79" t="s">
        <v>7244</v>
      </c>
      <c r="F79" s="15">
        <v>248</v>
      </c>
      <c r="G79" t="s">
        <v>50</v>
      </c>
      <c r="H79" t="s">
        <v>50</v>
      </c>
      <c r="I79" t="s">
        <v>86</v>
      </c>
      <c r="J79" t="s">
        <v>46</v>
      </c>
      <c r="K79" t="s">
        <v>87</v>
      </c>
      <c r="L79" t="s">
        <v>8630</v>
      </c>
      <c r="M79" t="s">
        <v>8631</v>
      </c>
      <c r="N79" t="s">
        <v>8632</v>
      </c>
      <c r="O79">
        <f>VLOOKUP(B79,HIS退!B:F,5,FALSE)</f>
        <v>-248</v>
      </c>
      <c r="P79" s="43">
        <f>VLOOKUP(L79,银行退!A:G,7,FALSE)</f>
        <v>248</v>
      </c>
      <c r="Q79" t="e">
        <f>VLOOKUP(L79,银行退!A:J,10,FALSE)</f>
        <v>#N/A</v>
      </c>
      <c r="R79" t="e">
        <f>VLOOKUP(L79,银行退!A:K,11,FALSE)</f>
        <v>#N/A</v>
      </c>
    </row>
    <row r="80" spans="1:18" customFormat="1" ht="14.25" hidden="1">
      <c r="A80" s="60">
        <v>42919.693113425928</v>
      </c>
      <c r="B80">
        <v>530130</v>
      </c>
      <c r="C80" t="s">
        <v>7245</v>
      </c>
      <c r="D80" t="s">
        <v>7246</v>
      </c>
      <c r="E80" t="s">
        <v>7247</v>
      </c>
      <c r="F80" s="15">
        <v>670</v>
      </c>
      <c r="G80" t="s">
        <v>50</v>
      </c>
      <c r="H80" t="s">
        <v>50</v>
      </c>
      <c r="I80" t="s">
        <v>86</v>
      </c>
      <c r="J80" t="s">
        <v>46</v>
      </c>
      <c r="K80" t="s">
        <v>87</v>
      </c>
      <c r="L80" t="s">
        <v>8633</v>
      </c>
      <c r="M80" t="s">
        <v>8634</v>
      </c>
      <c r="N80" t="s">
        <v>8635</v>
      </c>
      <c r="O80">
        <f>VLOOKUP(B80,HIS退!B:F,5,FALSE)</f>
        <v>-670</v>
      </c>
      <c r="P80" s="43">
        <f>VLOOKUP(L80,银行退!A:G,7,FALSE)</f>
        <v>670</v>
      </c>
      <c r="Q80" t="e">
        <f>VLOOKUP(L80,银行退!A:J,10,FALSE)</f>
        <v>#N/A</v>
      </c>
      <c r="R80" t="e">
        <f>VLOOKUP(L80,银行退!A:K,11,FALSE)</f>
        <v>#N/A</v>
      </c>
    </row>
    <row r="81" spans="1:18" customFormat="1" ht="14.25" hidden="1">
      <c r="A81" s="60">
        <v>42919.698518518519</v>
      </c>
      <c r="B81">
        <v>530367</v>
      </c>
      <c r="C81" t="s">
        <v>7248</v>
      </c>
      <c r="D81" t="s">
        <v>7249</v>
      </c>
      <c r="E81" t="s">
        <v>7250</v>
      </c>
      <c r="F81" s="15">
        <v>237</v>
      </c>
      <c r="G81" t="s">
        <v>50</v>
      </c>
      <c r="H81" t="s">
        <v>50</v>
      </c>
      <c r="I81" t="s">
        <v>86</v>
      </c>
      <c r="J81" t="s">
        <v>46</v>
      </c>
      <c r="K81" t="s">
        <v>87</v>
      </c>
      <c r="L81" t="s">
        <v>8636</v>
      </c>
      <c r="M81" t="s">
        <v>8637</v>
      </c>
      <c r="N81" t="s">
        <v>8638</v>
      </c>
      <c r="O81">
        <f>VLOOKUP(B81,HIS退!B:F,5,FALSE)</f>
        <v>-237</v>
      </c>
      <c r="P81" s="43">
        <f>VLOOKUP(L81,银行退!A:G,7,FALSE)</f>
        <v>237</v>
      </c>
      <c r="Q81" t="e">
        <f>VLOOKUP(L81,银行退!A:J,10,FALSE)</f>
        <v>#N/A</v>
      </c>
      <c r="R81" t="e">
        <f>VLOOKUP(L81,银行退!A:K,11,FALSE)</f>
        <v>#N/A</v>
      </c>
    </row>
    <row r="82" spans="1:18" ht="14.25" hidden="1">
      <c r="A82" s="60">
        <v>42919.70652777778</v>
      </c>
      <c r="B82">
        <v>530718</v>
      </c>
      <c r="C82" t="s">
        <v>7251</v>
      </c>
      <c r="D82" t="s">
        <v>7252</v>
      </c>
      <c r="E82" t="s">
        <v>7253</v>
      </c>
      <c r="F82" s="15">
        <v>196</v>
      </c>
      <c r="G82" t="s">
        <v>50</v>
      </c>
      <c r="H82" t="s">
        <v>50</v>
      </c>
      <c r="I82" t="s">
        <v>86</v>
      </c>
      <c r="J82" t="s">
        <v>46</v>
      </c>
      <c r="K82" t="s">
        <v>87</v>
      </c>
      <c r="L82" t="s">
        <v>8639</v>
      </c>
      <c r="M82" t="s">
        <v>8640</v>
      </c>
      <c r="N82" t="s">
        <v>8641</v>
      </c>
      <c r="O82">
        <f>VLOOKUP(B82,HIS退!B:F,5,FALSE)</f>
        <v>-196</v>
      </c>
      <c r="P82" s="43">
        <f>VLOOKUP(L82,银行退!A:G,7,FALSE)</f>
        <v>196</v>
      </c>
      <c r="Q82" t="e">
        <f>VLOOKUP(L82,银行退!A:J,10,FALSE)</f>
        <v>#N/A</v>
      </c>
      <c r="R82" t="e">
        <f>VLOOKUP(L82,银行退!A:K,11,FALSE)</f>
        <v>#N/A</v>
      </c>
    </row>
    <row r="83" spans="1:18" customFormat="1" ht="14.25" hidden="1">
      <c r="A83" s="60">
        <v>42919.70721064815</v>
      </c>
      <c r="B83">
        <v>530741</v>
      </c>
      <c r="C83" t="s">
        <v>7254</v>
      </c>
      <c r="D83" t="s">
        <v>176</v>
      </c>
      <c r="E83" t="s">
        <v>177</v>
      </c>
      <c r="F83" s="15">
        <v>1205</v>
      </c>
      <c r="G83" t="s">
        <v>50</v>
      </c>
      <c r="H83" t="s">
        <v>50</v>
      </c>
      <c r="I83" t="s">
        <v>86</v>
      </c>
      <c r="J83" t="s">
        <v>46</v>
      </c>
      <c r="K83" t="s">
        <v>87</v>
      </c>
      <c r="L83" t="s">
        <v>8642</v>
      </c>
      <c r="M83" t="s">
        <v>8643</v>
      </c>
      <c r="N83" t="s">
        <v>8644</v>
      </c>
      <c r="O83">
        <f>VLOOKUP(B83,HIS退!B:F,5,FALSE)</f>
        <v>-1205</v>
      </c>
      <c r="P83" s="43">
        <f>VLOOKUP(L83,银行退!A:G,7,FALSE)</f>
        <v>1205</v>
      </c>
      <c r="Q83" t="e">
        <f>VLOOKUP(L83,银行退!A:J,10,FALSE)</f>
        <v>#N/A</v>
      </c>
      <c r="R83" t="e">
        <f>VLOOKUP(L83,银行退!A:K,11,FALSE)</f>
        <v>#N/A</v>
      </c>
    </row>
    <row r="84" spans="1:18" s="50" customFormat="1" ht="14.25" hidden="1">
      <c r="A84" s="60">
        <v>42919.721076388887</v>
      </c>
      <c r="B84">
        <v>531160</v>
      </c>
      <c r="C84" t="s">
        <v>7255</v>
      </c>
      <c r="D84" t="s">
        <v>7256</v>
      </c>
      <c r="E84" t="s">
        <v>7257</v>
      </c>
      <c r="F84" s="15">
        <v>1000</v>
      </c>
      <c r="G84" t="s">
        <v>50</v>
      </c>
      <c r="H84" t="s">
        <v>50</v>
      </c>
      <c r="I84" t="s">
        <v>86</v>
      </c>
      <c r="J84" t="s">
        <v>46</v>
      </c>
      <c r="K84" t="s">
        <v>87</v>
      </c>
      <c r="L84" t="s">
        <v>8645</v>
      </c>
      <c r="M84" t="s">
        <v>8646</v>
      </c>
      <c r="N84" t="s">
        <v>8647</v>
      </c>
      <c r="O84">
        <f>VLOOKUP(B84,HIS退!B:F,5,FALSE)</f>
        <v>-1000</v>
      </c>
      <c r="P84" s="43">
        <f>VLOOKUP(L84,银行退!A:G,7,FALSE)</f>
        <v>1000</v>
      </c>
      <c r="Q84" t="e">
        <f>VLOOKUP(L84,银行退!A:J,10,FALSE)</f>
        <v>#N/A</v>
      </c>
      <c r="R84" t="e">
        <f>VLOOKUP(L84,银行退!A:K,11,FALSE)</f>
        <v>#N/A</v>
      </c>
    </row>
    <row r="85" spans="1:18" customFormat="1" ht="14.25" hidden="1">
      <c r="A85" s="60">
        <v>42919.725497685184</v>
      </c>
      <c r="B85">
        <v>531301</v>
      </c>
      <c r="C85" t="s">
        <v>7258</v>
      </c>
      <c r="D85" t="s">
        <v>7259</v>
      </c>
      <c r="E85" t="s">
        <v>7260</v>
      </c>
      <c r="F85" s="15">
        <v>66</v>
      </c>
      <c r="G85" t="s">
        <v>50</v>
      </c>
      <c r="H85" t="s">
        <v>50</v>
      </c>
      <c r="I85" t="s">
        <v>86</v>
      </c>
      <c r="J85" t="s">
        <v>46</v>
      </c>
      <c r="K85" t="s">
        <v>87</v>
      </c>
      <c r="L85" t="s">
        <v>8648</v>
      </c>
      <c r="M85" t="s">
        <v>8649</v>
      </c>
      <c r="N85" t="s">
        <v>8650</v>
      </c>
      <c r="O85">
        <f>VLOOKUP(B85,HIS退!B:F,5,FALSE)</f>
        <v>-66</v>
      </c>
      <c r="P85" s="43">
        <f>VLOOKUP(L85,银行退!A:G,7,FALSE)</f>
        <v>66</v>
      </c>
      <c r="Q85" t="e">
        <f>VLOOKUP(L85,银行退!A:J,10,FALSE)</f>
        <v>#N/A</v>
      </c>
      <c r="R85" t="e">
        <f>VLOOKUP(L85,银行退!A:K,11,FALSE)</f>
        <v>#N/A</v>
      </c>
    </row>
    <row r="86" spans="1:18" s="50" customFormat="1" ht="14.25" hidden="1">
      <c r="A86" s="60">
        <v>42919.728958333333</v>
      </c>
      <c r="B86">
        <v>531392</v>
      </c>
      <c r="C86" t="s">
        <v>7261</v>
      </c>
      <c r="D86" t="s">
        <v>7262</v>
      </c>
      <c r="E86" t="s">
        <v>7263</v>
      </c>
      <c r="F86" s="15">
        <v>712</v>
      </c>
      <c r="G86" t="s">
        <v>50</v>
      </c>
      <c r="H86" t="s">
        <v>50</v>
      </c>
      <c r="I86" t="s">
        <v>86</v>
      </c>
      <c r="J86" t="s">
        <v>46</v>
      </c>
      <c r="K86" t="s">
        <v>87</v>
      </c>
      <c r="L86" t="s">
        <v>8651</v>
      </c>
      <c r="M86" t="s">
        <v>8652</v>
      </c>
      <c r="N86" t="s">
        <v>8653</v>
      </c>
      <c r="O86">
        <f>VLOOKUP(B86,HIS退!B:F,5,FALSE)</f>
        <v>-712</v>
      </c>
      <c r="P86" s="43">
        <f>VLOOKUP(L86,银行退!A:G,7,FALSE)</f>
        <v>712</v>
      </c>
      <c r="Q86" t="e">
        <f>VLOOKUP(L86,银行退!A:J,10,FALSE)</f>
        <v>#N/A</v>
      </c>
      <c r="R86" t="e">
        <f>VLOOKUP(L86,银行退!A:K,11,FALSE)</f>
        <v>#N/A</v>
      </c>
    </row>
    <row r="87" spans="1:18" customFormat="1" ht="14.25" hidden="1">
      <c r="A87" s="60">
        <v>42919.748090277775</v>
      </c>
      <c r="B87">
        <v>531687</v>
      </c>
      <c r="C87" t="s">
        <v>7264</v>
      </c>
      <c r="D87" t="s">
        <v>7265</v>
      </c>
      <c r="E87" t="s">
        <v>7266</v>
      </c>
      <c r="F87" s="15">
        <v>829</v>
      </c>
      <c r="G87" t="s">
        <v>50</v>
      </c>
      <c r="H87" t="s">
        <v>50</v>
      </c>
      <c r="I87" t="s">
        <v>86</v>
      </c>
      <c r="J87" t="s">
        <v>46</v>
      </c>
      <c r="K87" t="s">
        <v>87</v>
      </c>
      <c r="L87" t="s">
        <v>8654</v>
      </c>
      <c r="M87" t="s">
        <v>8655</v>
      </c>
      <c r="N87" t="s">
        <v>8656</v>
      </c>
      <c r="O87">
        <f>VLOOKUP(B87,HIS退!B:F,5,FALSE)</f>
        <v>-829</v>
      </c>
      <c r="P87" s="43">
        <f>VLOOKUP(L87,银行退!A:G,7,FALSE)</f>
        <v>829</v>
      </c>
      <c r="Q87" t="e">
        <f>VLOOKUP(L87,银行退!A:J,10,FALSE)</f>
        <v>#N/A</v>
      </c>
      <c r="R87" t="e">
        <f>VLOOKUP(L87,银行退!A:K,11,FALSE)</f>
        <v>#N/A</v>
      </c>
    </row>
    <row r="88" spans="1:18" customFormat="1" ht="14.25" hidden="1">
      <c r="A88" s="60">
        <v>42919.759826388887</v>
      </c>
      <c r="B88">
        <v>531757</v>
      </c>
      <c r="C88" t="s">
        <v>7267</v>
      </c>
      <c r="D88" t="s">
        <v>7268</v>
      </c>
      <c r="E88" t="s">
        <v>7269</v>
      </c>
      <c r="F88" s="15">
        <v>1458</v>
      </c>
      <c r="G88" t="s">
        <v>50</v>
      </c>
      <c r="H88" t="s">
        <v>50</v>
      </c>
      <c r="I88" t="s">
        <v>86</v>
      </c>
      <c r="J88" t="s">
        <v>46</v>
      </c>
      <c r="K88" t="s">
        <v>87</v>
      </c>
      <c r="L88" t="s">
        <v>8657</v>
      </c>
      <c r="M88" t="s">
        <v>8658</v>
      </c>
      <c r="N88" t="s">
        <v>8659</v>
      </c>
      <c r="O88">
        <f>VLOOKUP(B88,HIS退!B:F,5,FALSE)</f>
        <v>-1458</v>
      </c>
      <c r="P88" s="43">
        <f>VLOOKUP(L88,银行退!A:G,7,FALSE)</f>
        <v>1458</v>
      </c>
      <c r="Q88" t="e">
        <f>VLOOKUP(L88,银行退!A:J,10,FALSE)</f>
        <v>#N/A</v>
      </c>
      <c r="R88" t="e">
        <f>VLOOKUP(L88,银行退!A:K,11,FALSE)</f>
        <v>#N/A</v>
      </c>
    </row>
    <row r="89" spans="1:18" customFormat="1" ht="14.25" hidden="1">
      <c r="A89" s="60">
        <v>42920.337002314816</v>
      </c>
      <c r="B89">
        <v>533337</v>
      </c>
      <c r="C89" t="s">
        <v>7270</v>
      </c>
      <c r="D89" t="s">
        <v>7271</v>
      </c>
      <c r="E89" t="s">
        <v>7272</v>
      </c>
      <c r="F89" s="15">
        <v>494</v>
      </c>
      <c r="G89" t="s">
        <v>50</v>
      </c>
      <c r="H89" t="s">
        <v>50</v>
      </c>
      <c r="I89" t="s">
        <v>86</v>
      </c>
      <c r="J89" t="s">
        <v>46</v>
      </c>
      <c r="K89" t="s">
        <v>87</v>
      </c>
      <c r="L89" t="s">
        <v>8660</v>
      </c>
      <c r="M89" t="s">
        <v>8661</v>
      </c>
      <c r="N89" t="s">
        <v>8662</v>
      </c>
      <c r="O89">
        <f>VLOOKUP(B89,HIS退!B:F,5,FALSE)</f>
        <v>-494</v>
      </c>
      <c r="P89" s="43">
        <f>VLOOKUP(L89,银行退!A:G,7,FALSE)</f>
        <v>494</v>
      </c>
      <c r="Q89" t="e">
        <f>VLOOKUP(L89,银行退!A:J,10,FALSE)</f>
        <v>#N/A</v>
      </c>
      <c r="R89" t="e">
        <f>VLOOKUP(L89,银行退!A:K,11,FALSE)</f>
        <v>#N/A</v>
      </c>
    </row>
    <row r="90" spans="1:18" customFormat="1" ht="14.25" hidden="1">
      <c r="A90" s="60">
        <v>42920.35564814815</v>
      </c>
      <c r="B90">
        <v>534754</v>
      </c>
      <c r="C90" t="s">
        <v>7273</v>
      </c>
      <c r="D90" t="s">
        <v>7274</v>
      </c>
      <c r="E90" t="s">
        <v>7275</v>
      </c>
      <c r="F90" s="15">
        <v>196</v>
      </c>
      <c r="G90" t="s">
        <v>50</v>
      </c>
      <c r="H90" t="s">
        <v>50</v>
      </c>
      <c r="I90" t="s">
        <v>86</v>
      </c>
      <c r="J90" t="s">
        <v>46</v>
      </c>
      <c r="K90" t="s">
        <v>87</v>
      </c>
      <c r="L90" t="s">
        <v>8663</v>
      </c>
      <c r="M90" t="s">
        <v>8664</v>
      </c>
      <c r="N90" t="s">
        <v>8665</v>
      </c>
      <c r="O90">
        <f>VLOOKUP(B90,HIS退!B:F,5,FALSE)</f>
        <v>-196</v>
      </c>
      <c r="P90" s="43">
        <f>VLOOKUP(L90,银行退!A:G,7,FALSE)</f>
        <v>196</v>
      </c>
      <c r="Q90" t="e">
        <f>VLOOKUP(L90,银行退!A:J,10,FALSE)</f>
        <v>#N/A</v>
      </c>
      <c r="R90" t="e">
        <f>VLOOKUP(L90,银行退!A:K,11,FALSE)</f>
        <v>#N/A</v>
      </c>
    </row>
    <row r="91" spans="1:18" customFormat="1" ht="14.25" hidden="1">
      <c r="A91" s="60">
        <v>42920.375752314816</v>
      </c>
      <c r="B91">
        <v>536760</v>
      </c>
      <c r="C91" t="s">
        <v>7276</v>
      </c>
      <c r="D91" t="s">
        <v>7277</v>
      </c>
      <c r="E91" t="s">
        <v>6932</v>
      </c>
      <c r="F91" s="15">
        <v>131</v>
      </c>
      <c r="G91" t="s">
        <v>50</v>
      </c>
      <c r="H91" t="s">
        <v>50</v>
      </c>
      <c r="I91" t="s">
        <v>127</v>
      </c>
      <c r="J91" t="s">
        <v>127</v>
      </c>
      <c r="K91" t="s">
        <v>87</v>
      </c>
      <c r="L91" t="s">
        <v>8666</v>
      </c>
      <c r="M91" t="s">
        <v>8667</v>
      </c>
      <c r="N91" t="s">
        <v>6931</v>
      </c>
      <c r="O91">
        <f>VLOOKUP(B91,HIS退!B:F,5,FALSE)</f>
        <v>-131</v>
      </c>
      <c r="P91" s="43">
        <f>VLOOKUP(L91,银行退!A:G,7,FALSE)</f>
        <v>131</v>
      </c>
      <c r="Q91">
        <f>VLOOKUP(L91,银行退!A:J,10,FALSE)</f>
        <v>1</v>
      </c>
      <c r="R91" t="str">
        <f>VLOOKUP(L91,银行退!A:K,11,FALSE)</f>
        <v>2017-07-05</v>
      </c>
    </row>
    <row r="92" spans="1:18" customFormat="1" ht="14.25" hidden="1">
      <c r="A92" s="60">
        <v>42920.378981481481</v>
      </c>
      <c r="B92">
        <v>537093</v>
      </c>
      <c r="C92" t="s">
        <v>7278</v>
      </c>
      <c r="D92" t="s">
        <v>7279</v>
      </c>
      <c r="E92" t="s">
        <v>6953</v>
      </c>
      <c r="F92" s="15">
        <v>1038</v>
      </c>
      <c r="G92" t="s">
        <v>50</v>
      </c>
      <c r="H92" t="s">
        <v>50</v>
      </c>
      <c r="I92" t="s">
        <v>127</v>
      </c>
      <c r="J92" t="s">
        <v>127</v>
      </c>
      <c r="K92" t="s">
        <v>87</v>
      </c>
      <c r="L92" t="s">
        <v>8668</v>
      </c>
      <c r="M92" t="s">
        <v>8669</v>
      </c>
      <c r="N92" t="s">
        <v>6952</v>
      </c>
      <c r="O92">
        <f>VLOOKUP(B92,HIS退!B:F,5,FALSE)</f>
        <v>-1038</v>
      </c>
      <c r="P92" s="43">
        <f>VLOOKUP(L92,银行退!A:G,7,FALSE)</f>
        <v>1038</v>
      </c>
      <c r="Q92">
        <f>VLOOKUP(L92,银行退!A:J,10,FALSE)</f>
        <v>1</v>
      </c>
      <c r="R92" t="str">
        <f>VLOOKUP(L92,银行退!A:K,11,FALSE)</f>
        <v>2017-07-04</v>
      </c>
    </row>
    <row r="93" spans="1:18" customFormat="1" ht="14.25" hidden="1">
      <c r="A93" s="60">
        <v>42920.386886574073</v>
      </c>
      <c r="B93">
        <v>537848</v>
      </c>
      <c r="C93" t="s">
        <v>7280</v>
      </c>
      <c r="D93" t="s">
        <v>7281</v>
      </c>
      <c r="E93" t="s">
        <v>7282</v>
      </c>
      <c r="F93" s="15">
        <v>2138</v>
      </c>
      <c r="G93" t="s">
        <v>50</v>
      </c>
      <c r="H93" t="s">
        <v>50</v>
      </c>
      <c r="I93" t="s">
        <v>86</v>
      </c>
      <c r="J93" t="s">
        <v>46</v>
      </c>
      <c r="K93" t="s">
        <v>87</v>
      </c>
      <c r="L93" t="s">
        <v>8670</v>
      </c>
      <c r="M93" t="s">
        <v>8671</v>
      </c>
      <c r="N93" t="s">
        <v>8672</v>
      </c>
      <c r="O93">
        <f>VLOOKUP(B93,HIS退!B:F,5,FALSE)</f>
        <v>-2138</v>
      </c>
      <c r="P93" s="43">
        <f>VLOOKUP(L93,银行退!A:G,7,FALSE)</f>
        <v>2138</v>
      </c>
      <c r="Q93" t="e">
        <f>VLOOKUP(L93,银行退!A:J,10,FALSE)</f>
        <v>#N/A</v>
      </c>
      <c r="R93" t="e">
        <f>VLOOKUP(L93,银行退!A:K,11,FALSE)</f>
        <v>#N/A</v>
      </c>
    </row>
    <row r="94" spans="1:18" s="50" customFormat="1" ht="14.25" hidden="1">
      <c r="A94" s="60">
        <v>42920.39261574074</v>
      </c>
      <c r="B94">
        <v>538410</v>
      </c>
      <c r="C94" t="s">
        <v>7283</v>
      </c>
      <c r="D94" t="s">
        <v>7284</v>
      </c>
      <c r="E94" t="s">
        <v>7285</v>
      </c>
      <c r="F94" s="15">
        <v>500</v>
      </c>
      <c r="G94" t="s">
        <v>50</v>
      </c>
      <c r="H94" t="s">
        <v>50</v>
      </c>
      <c r="I94" t="s">
        <v>86</v>
      </c>
      <c r="J94" t="s">
        <v>46</v>
      </c>
      <c r="K94" t="s">
        <v>87</v>
      </c>
      <c r="L94" t="s">
        <v>8673</v>
      </c>
      <c r="M94" t="s">
        <v>8674</v>
      </c>
      <c r="N94" t="s">
        <v>8675</v>
      </c>
      <c r="O94">
        <f>VLOOKUP(B94,HIS退!B:F,5,FALSE)</f>
        <v>-500</v>
      </c>
      <c r="P94" s="43">
        <f>VLOOKUP(L94,银行退!A:G,7,FALSE)</f>
        <v>500</v>
      </c>
      <c r="Q94" t="e">
        <f>VLOOKUP(L94,银行退!A:J,10,FALSE)</f>
        <v>#N/A</v>
      </c>
      <c r="R94" t="e">
        <f>VLOOKUP(L94,银行退!A:K,11,FALSE)</f>
        <v>#N/A</v>
      </c>
    </row>
    <row r="95" spans="1:18" customFormat="1" ht="14.25" hidden="1">
      <c r="A95" s="60">
        <v>42920.399699074071</v>
      </c>
      <c r="B95">
        <v>539102</v>
      </c>
      <c r="C95" t="s">
        <v>7286</v>
      </c>
      <c r="D95" t="s">
        <v>7287</v>
      </c>
      <c r="E95" t="s">
        <v>7288</v>
      </c>
      <c r="F95" s="15">
        <v>198</v>
      </c>
      <c r="G95" t="s">
        <v>50</v>
      </c>
      <c r="H95" t="s">
        <v>50</v>
      </c>
      <c r="I95" t="s">
        <v>86</v>
      </c>
      <c r="J95" t="s">
        <v>46</v>
      </c>
      <c r="K95" t="s">
        <v>87</v>
      </c>
      <c r="L95" t="s">
        <v>8676</v>
      </c>
      <c r="M95" t="s">
        <v>8677</v>
      </c>
      <c r="N95" t="s">
        <v>8448</v>
      </c>
      <c r="O95">
        <f>VLOOKUP(B95,HIS退!B:F,5,FALSE)</f>
        <v>-198</v>
      </c>
      <c r="P95" s="43">
        <f>VLOOKUP(L95,银行退!A:G,7,FALSE)</f>
        <v>198</v>
      </c>
      <c r="Q95" t="e">
        <f>VLOOKUP(L95,银行退!A:J,10,FALSE)</f>
        <v>#N/A</v>
      </c>
      <c r="R95" t="e">
        <f>VLOOKUP(L95,银行退!A:K,11,FALSE)</f>
        <v>#N/A</v>
      </c>
    </row>
    <row r="96" spans="1:18" customFormat="1" ht="14.25" hidden="1">
      <c r="A96" s="60">
        <v>42920.400497685187</v>
      </c>
      <c r="B96">
        <v>539189</v>
      </c>
      <c r="C96" t="s">
        <v>7289</v>
      </c>
      <c r="D96" t="s">
        <v>7290</v>
      </c>
      <c r="E96" t="s">
        <v>7291</v>
      </c>
      <c r="F96" s="15">
        <v>200</v>
      </c>
      <c r="G96" t="s">
        <v>50</v>
      </c>
      <c r="H96" t="s">
        <v>50</v>
      </c>
      <c r="I96" t="s">
        <v>86</v>
      </c>
      <c r="J96" t="s">
        <v>46</v>
      </c>
      <c r="K96" t="s">
        <v>87</v>
      </c>
      <c r="L96" t="s">
        <v>8678</v>
      </c>
      <c r="M96" t="s">
        <v>8679</v>
      </c>
      <c r="N96" t="s">
        <v>8680</v>
      </c>
      <c r="O96">
        <f>VLOOKUP(B96,HIS退!B:F,5,FALSE)</f>
        <v>-200</v>
      </c>
      <c r="P96" s="43">
        <f>VLOOKUP(L96,银行退!A:G,7,FALSE)</f>
        <v>200</v>
      </c>
      <c r="Q96" t="e">
        <f>VLOOKUP(L96,银行退!A:J,10,FALSE)</f>
        <v>#N/A</v>
      </c>
      <c r="R96" t="e">
        <f>VLOOKUP(L96,银行退!A:K,11,FALSE)</f>
        <v>#N/A</v>
      </c>
    </row>
    <row r="97" spans="1:18" customFormat="1" ht="14.25" hidden="1">
      <c r="A97" s="60">
        <v>42920.402013888888</v>
      </c>
      <c r="B97">
        <v>539305</v>
      </c>
      <c r="C97" t="s">
        <v>7292</v>
      </c>
      <c r="D97" t="s">
        <v>7293</v>
      </c>
      <c r="E97" t="s">
        <v>7294</v>
      </c>
      <c r="F97" s="15">
        <v>500</v>
      </c>
      <c r="G97" t="s">
        <v>50</v>
      </c>
      <c r="H97" t="s">
        <v>50</v>
      </c>
      <c r="I97" t="s">
        <v>86</v>
      </c>
      <c r="J97" t="s">
        <v>46</v>
      </c>
      <c r="K97" t="s">
        <v>87</v>
      </c>
      <c r="L97" t="s">
        <v>8681</v>
      </c>
      <c r="M97" t="s">
        <v>8682</v>
      </c>
      <c r="N97" t="s">
        <v>8683</v>
      </c>
      <c r="O97">
        <f>VLOOKUP(B97,HIS退!B:F,5,FALSE)</f>
        <v>-500</v>
      </c>
      <c r="P97" s="43">
        <f>VLOOKUP(L97,银行退!A:G,7,FALSE)</f>
        <v>500</v>
      </c>
      <c r="Q97" t="e">
        <f>VLOOKUP(L97,银行退!A:J,10,FALSE)</f>
        <v>#N/A</v>
      </c>
      <c r="R97" t="e">
        <f>VLOOKUP(L97,银行退!A:K,11,FALSE)</f>
        <v>#N/A</v>
      </c>
    </row>
    <row r="98" spans="1:18" ht="14.25" hidden="1">
      <c r="A98" s="60">
        <v>42920.414872685185</v>
      </c>
      <c r="B98">
        <v>540521</v>
      </c>
      <c r="C98" t="s">
        <v>7295</v>
      </c>
      <c r="D98" t="s">
        <v>7296</v>
      </c>
      <c r="E98" t="s">
        <v>7297</v>
      </c>
      <c r="F98" s="15">
        <v>399</v>
      </c>
      <c r="G98" t="s">
        <v>50</v>
      </c>
      <c r="H98" t="s">
        <v>50</v>
      </c>
      <c r="I98" t="s">
        <v>86</v>
      </c>
      <c r="J98" t="s">
        <v>46</v>
      </c>
      <c r="K98" t="s">
        <v>87</v>
      </c>
      <c r="L98" t="s">
        <v>8684</v>
      </c>
      <c r="M98" t="s">
        <v>8685</v>
      </c>
      <c r="N98" t="s">
        <v>8686</v>
      </c>
      <c r="O98">
        <f>VLOOKUP(B98,HIS退!B:F,5,FALSE)</f>
        <v>-399</v>
      </c>
      <c r="P98" s="43">
        <f>VLOOKUP(L98,银行退!A:G,7,FALSE)</f>
        <v>399</v>
      </c>
      <c r="Q98" t="e">
        <f>VLOOKUP(L98,银行退!A:J,10,FALSE)</f>
        <v>#N/A</v>
      </c>
      <c r="R98" t="e">
        <f>VLOOKUP(L98,银行退!A:K,11,FALSE)</f>
        <v>#N/A</v>
      </c>
    </row>
    <row r="99" spans="1:18" customFormat="1" ht="14.25" hidden="1">
      <c r="A99" s="60">
        <v>42920.422858796293</v>
      </c>
      <c r="B99">
        <v>541193</v>
      </c>
      <c r="C99" t="s">
        <v>7298</v>
      </c>
      <c r="D99" t="s">
        <v>7299</v>
      </c>
      <c r="E99" t="s">
        <v>7300</v>
      </c>
      <c r="F99" s="15">
        <v>923</v>
      </c>
      <c r="G99" t="s">
        <v>50</v>
      </c>
      <c r="H99" t="s">
        <v>50</v>
      </c>
      <c r="I99" t="s">
        <v>86</v>
      </c>
      <c r="J99" t="s">
        <v>46</v>
      </c>
      <c r="K99" t="s">
        <v>87</v>
      </c>
      <c r="L99" t="s">
        <v>8687</v>
      </c>
      <c r="M99" t="s">
        <v>8688</v>
      </c>
      <c r="N99" t="s">
        <v>8689</v>
      </c>
      <c r="O99">
        <f>VLOOKUP(B99,HIS退!B:F,5,FALSE)</f>
        <v>-923</v>
      </c>
      <c r="P99" s="43">
        <f>VLOOKUP(L99,银行退!A:G,7,FALSE)</f>
        <v>923</v>
      </c>
      <c r="Q99" t="e">
        <f>VLOOKUP(L99,银行退!A:J,10,FALSE)</f>
        <v>#N/A</v>
      </c>
      <c r="R99" t="e">
        <f>VLOOKUP(L99,银行退!A:K,11,FALSE)</f>
        <v>#N/A</v>
      </c>
    </row>
    <row r="100" spans="1:18" customFormat="1" ht="14.25" hidden="1">
      <c r="A100" s="60">
        <v>42920.430289351854</v>
      </c>
      <c r="B100">
        <v>541802</v>
      </c>
      <c r="C100" t="s">
        <v>7301</v>
      </c>
      <c r="D100" t="s">
        <v>7302</v>
      </c>
      <c r="E100" t="s">
        <v>178</v>
      </c>
      <c r="F100" s="15">
        <v>1900</v>
      </c>
      <c r="G100" t="s">
        <v>50</v>
      </c>
      <c r="H100" t="s">
        <v>50</v>
      </c>
      <c r="I100" t="s">
        <v>86</v>
      </c>
      <c r="J100" t="s">
        <v>46</v>
      </c>
      <c r="K100" t="s">
        <v>87</v>
      </c>
      <c r="L100" t="s">
        <v>8690</v>
      </c>
      <c r="M100" t="s">
        <v>8691</v>
      </c>
      <c r="N100" t="s">
        <v>8692</v>
      </c>
      <c r="O100">
        <f>VLOOKUP(B100,HIS退!B:F,5,FALSE)</f>
        <v>-1900</v>
      </c>
      <c r="P100" s="43">
        <f>VLOOKUP(L100,银行退!A:G,7,FALSE)</f>
        <v>1900</v>
      </c>
      <c r="Q100" t="e">
        <f>VLOOKUP(L100,银行退!A:J,10,FALSE)</f>
        <v>#N/A</v>
      </c>
      <c r="R100" t="e">
        <f>VLOOKUP(L100,银行退!A:K,11,FALSE)</f>
        <v>#N/A</v>
      </c>
    </row>
    <row r="101" spans="1:18" s="50" customFormat="1" ht="14.25" hidden="1">
      <c r="A101" s="60">
        <v>42920.43409722222</v>
      </c>
      <c r="B101">
        <v>542108</v>
      </c>
      <c r="C101" t="s">
        <v>7303</v>
      </c>
      <c r="D101" t="s">
        <v>7304</v>
      </c>
      <c r="E101" t="s">
        <v>6949</v>
      </c>
      <c r="F101" s="15">
        <v>238</v>
      </c>
      <c r="G101" t="s">
        <v>50</v>
      </c>
      <c r="H101" t="s">
        <v>50</v>
      </c>
      <c r="I101" t="s">
        <v>127</v>
      </c>
      <c r="J101" t="s">
        <v>127</v>
      </c>
      <c r="K101" t="s">
        <v>87</v>
      </c>
      <c r="L101" t="s">
        <v>8693</v>
      </c>
      <c r="M101" t="s">
        <v>8694</v>
      </c>
      <c r="N101" t="s">
        <v>6948</v>
      </c>
      <c r="O101">
        <f>VLOOKUP(B101,HIS退!B:F,5,FALSE)</f>
        <v>-238</v>
      </c>
      <c r="P101" s="43">
        <f>VLOOKUP(L101,银行退!A:G,7,FALSE)</f>
        <v>238</v>
      </c>
      <c r="Q101">
        <f>VLOOKUP(L101,银行退!A:J,10,FALSE)</f>
        <v>1</v>
      </c>
      <c r="R101" t="str">
        <f>VLOOKUP(L101,银行退!A:K,11,FALSE)</f>
        <v>2017-07-04</v>
      </c>
    </row>
    <row r="102" spans="1:18" customFormat="1" ht="14.25" hidden="1">
      <c r="A102" s="60">
        <v>42920.438738425924</v>
      </c>
      <c r="B102">
        <v>542480</v>
      </c>
      <c r="C102" t="s">
        <v>7305</v>
      </c>
      <c r="D102" t="s">
        <v>7306</v>
      </c>
      <c r="E102" t="s">
        <v>7307</v>
      </c>
      <c r="F102" s="15">
        <v>401</v>
      </c>
      <c r="G102" t="s">
        <v>50</v>
      </c>
      <c r="H102" t="s">
        <v>50</v>
      </c>
      <c r="I102" t="s">
        <v>86</v>
      </c>
      <c r="J102" t="s">
        <v>46</v>
      </c>
      <c r="K102" t="s">
        <v>87</v>
      </c>
      <c r="L102" s="19" t="s">
        <v>10833</v>
      </c>
      <c r="M102" t="s">
        <v>8696</v>
      </c>
      <c r="N102" t="s">
        <v>7028</v>
      </c>
      <c r="O102">
        <f>VLOOKUP(B102,HIS退!B:F,5,FALSE)</f>
        <v>-401</v>
      </c>
      <c r="P102" s="43">
        <f>VLOOKUP(L102,银行退!A:G,7,FALSE)</f>
        <v>401</v>
      </c>
      <c r="Q102" t="e">
        <f>VLOOKUP(L102,银行退!A:J,10,FALSE)</f>
        <v>#N/A</v>
      </c>
      <c r="R102" t="str">
        <f>VLOOKUP(L102,银行退!A:K,11,FALSE)</f>
        <v>2017-07-05</v>
      </c>
    </row>
    <row r="103" spans="1:18" customFormat="1" ht="14.25" hidden="1">
      <c r="A103" s="60">
        <v>42920.440648148149</v>
      </c>
      <c r="B103">
        <v>542612</v>
      </c>
      <c r="C103" t="s">
        <v>7308</v>
      </c>
      <c r="D103" t="s">
        <v>7309</v>
      </c>
      <c r="E103" t="s">
        <v>7310</v>
      </c>
      <c r="F103" s="15">
        <v>164</v>
      </c>
      <c r="G103" t="s">
        <v>50</v>
      </c>
      <c r="H103" t="s">
        <v>50</v>
      </c>
      <c r="I103" t="s">
        <v>86</v>
      </c>
      <c r="J103" t="s">
        <v>46</v>
      </c>
      <c r="K103" t="s">
        <v>87</v>
      </c>
      <c r="L103" t="s">
        <v>8697</v>
      </c>
      <c r="M103" t="s">
        <v>8698</v>
      </c>
      <c r="N103" t="s">
        <v>8699</v>
      </c>
      <c r="O103">
        <f>VLOOKUP(B103,HIS退!B:F,5,FALSE)</f>
        <v>-164</v>
      </c>
      <c r="P103" s="43">
        <f>VLOOKUP(L103,银行退!A:G,7,FALSE)</f>
        <v>164</v>
      </c>
      <c r="Q103" t="e">
        <f>VLOOKUP(L103,银行退!A:J,10,FALSE)</f>
        <v>#N/A</v>
      </c>
      <c r="R103" t="e">
        <f>VLOOKUP(L103,银行退!A:K,11,FALSE)</f>
        <v>#N/A</v>
      </c>
    </row>
    <row r="104" spans="1:18" customFormat="1" ht="14.25" hidden="1">
      <c r="A104" s="60">
        <v>42920.446157407408</v>
      </c>
      <c r="B104">
        <v>543029</v>
      </c>
      <c r="C104" t="s">
        <v>7311</v>
      </c>
      <c r="D104" t="s">
        <v>7312</v>
      </c>
      <c r="E104" t="s">
        <v>7313</v>
      </c>
      <c r="F104" s="15">
        <v>2990</v>
      </c>
      <c r="G104" t="s">
        <v>50</v>
      </c>
      <c r="H104" t="s">
        <v>50</v>
      </c>
      <c r="I104" t="s">
        <v>86</v>
      </c>
      <c r="J104" t="s">
        <v>46</v>
      </c>
      <c r="K104" t="s">
        <v>87</v>
      </c>
      <c r="L104" t="s">
        <v>8703</v>
      </c>
      <c r="M104" t="s">
        <v>8704</v>
      </c>
      <c r="N104" t="s">
        <v>8702</v>
      </c>
      <c r="O104">
        <f>VLOOKUP(B104,HIS退!B:F,5,FALSE)</f>
        <v>-2990</v>
      </c>
      <c r="P104" s="43">
        <f>VLOOKUP(L104,银行退!A:G,7,FALSE)</f>
        <v>2990</v>
      </c>
      <c r="Q104" t="e">
        <f>VLOOKUP(L104,银行退!A:J,10,FALSE)</f>
        <v>#N/A</v>
      </c>
      <c r="R104" t="e">
        <f>VLOOKUP(L104,银行退!A:K,11,FALSE)</f>
        <v>#N/A</v>
      </c>
    </row>
    <row r="105" spans="1:18" customFormat="1" ht="14.25" hidden="1">
      <c r="A105" s="60">
        <v>42920.446157407408</v>
      </c>
      <c r="B105">
        <v>0</v>
      </c>
      <c r="D105" t="s">
        <v>7312</v>
      </c>
      <c r="E105" t="s">
        <v>7313</v>
      </c>
      <c r="F105" s="15">
        <v>2990</v>
      </c>
      <c r="G105" t="s">
        <v>50</v>
      </c>
      <c r="H105" t="s">
        <v>50</v>
      </c>
      <c r="I105" t="s">
        <v>88</v>
      </c>
      <c r="J105" t="s">
        <v>85</v>
      </c>
      <c r="K105" t="s">
        <v>87</v>
      </c>
      <c r="L105" t="s">
        <v>8700</v>
      </c>
      <c r="M105" t="s">
        <v>8701</v>
      </c>
      <c r="N105" t="s">
        <v>8702</v>
      </c>
      <c r="O105" t="e">
        <f>VLOOKUP(B105,HIS退!B:F,5,FALSE)</f>
        <v>#N/A</v>
      </c>
      <c r="P105" s="43" t="e">
        <f>VLOOKUP(L105,银行退!A:G,7,FALSE)</f>
        <v>#N/A</v>
      </c>
      <c r="Q105" t="e">
        <f>VLOOKUP(L105,银行退!A:J,10,FALSE)</f>
        <v>#N/A</v>
      </c>
      <c r="R105" t="e">
        <f>VLOOKUP(L105,银行退!A:K,11,FALSE)</f>
        <v>#N/A</v>
      </c>
    </row>
    <row r="106" spans="1:18" customFormat="1" ht="14.25" hidden="1">
      <c r="A106" s="60">
        <v>42920.447118055556</v>
      </c>
      <c r="B106">
        <v>543108</v>
      </c>
      <c r="C106" t="s">
        <v>7314</v>
      </c>
      <c r="D106" t="s">
        <v>7315</v>
      </c>
      <c r="E106" t="s">
        <v>7316</v>
      </c>
      <c r="F106" s="15">
        <v>9321</v>
      </c>
      <c r="G106" t="s">
        <v>50</v>
      </c>
      <c r="H106" t="s">
        <v>50</v>
      </c>
      <c r="I106" t="s">
        <v>86</v>
      </c>
      <c r="J106" t="s">
        <v>46</v>
      </c>
      <c r="K106" t="s">
        <v>87</v>
      </c>
      <c r="L106" t="s">
        <v>8705</v>
      </c>
      <c r="M106" t="s">
        <v>8706</v>
      </c>
      <c r="N106" t="s">
        <v>8707</v>
      </c>
      <c r="O106">
        <f>VLOOKUP(B106,HIS退!B:F,5,FALSE)</f>
        <v>-9321</v>
      </c>
      <c r="P106" s="43">
        <f>VLOOKUP(L106,银行退!A:G,7,FALSE)</f>
        <v>9321</v>
      </c>
      <c r="Q106" t="e">
        <f>VLOOKUP(L106,银行退!A:J,10,FALSE)</f>
        <v>#N/A</v>
      </c>
      <c r="R106" t="e">
        <f>VLOOKUP(L106,银行退!A:K,11,FALSE)</f>
        <v>#N/A</v>
      </c>
    </row>
    <row r="107" spans="1:18" customFormat="1" ht="14.25" hidden="1">
      <c r="A107" s="60">
        <v>42920.448842592596</v>
      </c>
      <c r="B107">
        <v>543220</v>
      </c>
      <c r="C107" t="s">
        <v>7317</v>
      </c>
      <c r="D107" t="s">
        <v>7318</v>
      </c>
      <c r="E107" t="s">
        <v>7319</v>
      </c>
      <c r="F107" s="15">
        <v>262</v>
      </c>
      <c r="G107" t="s">
        <v>50</v>
      </c>
      <c r="H107" t="s">
        <v>50</v>
      </c>
      <c r="I107" t="s">
        <v>86</v>
      </c>
      <c r="J107" t="s">
        <v>46</v>
      </c>
      <c r="K107" t="s">
        <v>87</v>
      </c>
      <c r="L107" t="s">
        <v>8708</v>
      </c>
      <c r="M107" t="s">
        <v>8709</v>
      </c>
      <c r="N107" t="s">
        <v>8710</v>
      </c>
      <c r="O107">
        <f>VLOOKUP(B107,HIS退!B:F,5,FALSE)</f>
        <v>-262</v>
      </c>
      <c r="P107" s="43">
        <f>VLOOKUP(L107,银行退!A:G,7,FALSE)</f>
        <v>262</v>
      </c>
      <c r="Q107" t="e">
        <f>VLOOKUP(L107,银行退!A:J,10,FALSE)</f>
        <v>#N/A</v>
      </c>
      <c r="R107" t="e">
        <f>VLOOKUP(L107,银行退!A:K,11,FALSE)</f>
        <v>#N/A</v>
      </c>
    </row>
    <row r="108" spans="1:18" customFormat="1" ht="14.25" hidden="1">
      <c r="A108" s="60">
        <v>42920.45171296296</v>
      </c>
      <c r="B108">
        <v>543458</v>
      </c>
      <c r="C108" t="s">
        <v>7320</v>
      </c>
      <c r="D108" t="s">
        <v>7321</v>
      </c>
      <c r="E108" t="s">
        <v>7322</v>
      </c>
      <c r="F108" s="15">
        <v>74</v>
      </c>
      <c r="G108" t="s">
        <v>50</v>
      </c>
      <c r="H108" t="s">
        <v>50</v>
      </c>
      <c r="I108" t="s">
        <v>86</v>
      </c>
      <c r="J108" t="s">
        <v>46</v>
      </c>
      <c r="K108" t="s">
        <v>87</v>
      </c>
      <c r="L108" t="s">
        <v>8711</v>
      </c>
      <c r="M108" t="s">
        <v>8712</v>
      </c>
      <c r="N108" t="s">
        <v>8713</v>
      </c>
      <c r="O108">
        <f>VLOOKUP(B108,HIS退!B:F,5,FALSE)</f>
        <v>-74</v>
      </c>
      <c r="P108" s="43">
        <f>VLOOKUP(L108,银行退!A:G,7,FALSE)</f>
        <v>74</v>
      </c>
      <c r="Q108" t="e">
        <f>VLOOKUP(L108,银行退!A:J,10,FALSE)</f>
        <v>#N/A</v>
      </c>
      <c r="R108" t="e">
        <f>VLOOKUP(L108,银行退!A:K,11,FALSE)</f>
        <v>#N/A</v>
      </c>
    </row>
    <row r="109" spans="1:18" customFormat="1" ht="14.25" hidden="1">
      <c r="A109" s="60">
        <v>42920.452650462961</v>
      </c>
      <c r="B109">
        <v>543524</v>
      </c>
      <c r="C109" t="s">
        <v>7323</v>
      </c>
      <c r="D109" t="s">
        <v>7324</v>
      </c>
      <c r="E109" t="s">
        <v>7325</v>
      </c>
      <c r="F109" s="15">
        <v>96</v>
      </c>
      <c r="G109" t="s">
        <v>50</v>
      </c>
      <c r="H109" t="s">
        <v>50</v>
      </c>
      <c r="I109" t="s">
        <v>86</v>
      </c>
      <c r="J109" t="s">
        <v>46</v>
      </c>
      <c r="K109" t="s">
        <v>87</v>
      </c>
      <c r="L109" t="s">
        <v>8714</v>
      </c>
      <c r="M109" t="s">
        <v>8715</v>
      </c>
      <c r="N109" t="s">
        <v>8716</v>
      </c>
      <c r="O109">
        <f>VLOOKUP(B109,HIS退!B:F,5,FALSE)</f>
        <v>-96</v>
      </c>
      <c r="P109" s="43">
        <f>VLOOKUP(L109,银行退!A:G,7,FALSE)</f>
        <v>96</v>
      </c>
      <c r="Q109" t="e">
        <f>VLOOKUP(L109,银行退!A:J,10,FALSE)</f>
        <v>#N/A</v>
      </c>
      <c r="R109" t="e">
        <f>VLOOKUP(L109,银行退!A:K,11,FALSE)</f>
        <v>#N/A</v>
      </c>
    </row>
    <row r="110" spans="1:18" customFormat="1" ht="14.25" hidden="1">
      <c r="A110" s="60">
        <v>42920.453067129631</v>
      </c>
      <c r="B110">
        <v>543546</v>
      </c>
      <c r="C110" t="s">
        <v>7326</v>
      </c>
      <c r="D110" t="s">
        <v>7327</v>
      </c>
      <c r="E110" t="s">
        <v>7328</v>
      </c>
      <c r="F110" s="15">
        <v>937</v>
      </c>
      <c r="G110" t="s">
        <v>50</v>
      </c>
      <c r="H110" t="s">
        <v>50</v>
      </c>
      <c r="I110" t="s">
        <v>86</v>
      </c>
      <c r="J110" t="s">
        <v>46</v>
      </c>
      <c r="K110" t="s">
        <v>87</v>
      </c>
      <c r="L110" t="s">
        <v>8717</v>
      </c>
      <c r="M110" t="s">
        <v>8718</v>
      </c>
      <c r="N110" t="s">
        <v>8719</v>
      </c>
      <c r="O110">
        <f>VLOOKUP(B110,HIS退!B:F,5,FALSE)</f>
        <v>-937</v>
      </c>
      <c r="P110" s="43">
        <f>VLOOKUP(L110,银行退!A:G,7,FALSE)</f>
        <v>937</v>
      </c>
      <c r="Q110" t="e">
        <f>VLOOKUP(L110,银行退!A:J,10,FALSE)</f>
        <v>#N/A</v>
      </c>
      <c r="R110" t="e">
        <f>VLOOKUP(L110,银行退!A:K,11,FALSE)</f>
        <v>#N/A</v>
      </c>
    </row>
    <row r="111" spans="1:18" ht="14.25" hidden="1">
      <c r="A111" s="60">
        <v>42920.46056712963</v>
      </c>
      <c r="B111">
        <v>544039</v>
      </c>
      <c r="C111" t="s">
        <v>7329</v>
      </c>
      <c r="D111" t="s">
        <v>7330</v>
      </c>
      <c r="E111" t="s">
        <v>7331</v>
      </c>
      <c r="F111" s="15">
        <v>162</v>
      </c>
      <c r="G111" t="s">
        <v>50</v>
      </c>
      <c r="H111" t="s">
        <v>50</v>
      </c>
      <c r="I111" t="s">
        <v>86</v>
      </c>
      <c r="J111" t="s">
        <v>46</v>
      </c>
      <c r="K111" t="s">
        <v>87</v>
      </c>
      <c r="L111" t="s">
        <v>8720</v>
      </c>
      <c r="M111" t="s">
        <v>8721</v>
      </c>
      <c r="N111" t="s">
        <v>8722</v>
      </c>
      <c r="O111">
        <f>VLOOKUP(B111,HIS退!B:F,5,FALSE)</f>
        <v>-162</v>
      </c>
      <c r="P111" s="43">
        <f>VLOOKUP(L111,银行退!A:G,7,FALSE)</f>
        <v>162</v>
      </c>
      <c r="Q111" t="e">
        <f>VLOOKUP(L111,银行退!A:J,10,FALSE)</f>
        <v>#N/A</v>
      </c>
      <c r="R111" t="e">
        <f>VLOOKUP(L111,银行退!A:K,11,FALSE)</f>
        <v>#N/A</v>
      </c>
    </row>
    <row r="112" spans="1:18" ht="14.25" hidden="1">
      <c r="A112" s="60">
        <v>42920.46837962963</v>
      </c>
      <c r="B112">
        <v>544521</v>
      </c>
      <c r="C112" t="s">
        <v>7332</v>
      </c>
      <c r="D112" t="s">
        <v>7333</v>
      </c>
      <c r="E112" t="s">
        <v>7334</v>
      </c>
      <c r="F112" s="15">
        <v>28</v>
      </c>
      <c r="G112" t="s">
        <v>50</v>
      </c>
      <c r="H112" t="s">
        <v>50</v>
      </c>
      <c r="I112" t="s">
        <v>86</v>
      </c>
      <c r="J112" t="s">
        <v>46</v>
      </c>
      <c r="K112" t="s">
        <v>87</v>
      </c>
      <c r="L112" t="s">
        <v>8723</v>
      </c>
      <c r="M112" t="s">
        <v>8724</v>
      </c>
      <c r="N112" t="s">
        <v>8725</v>
      </c>
      <c r="O112">
        <f>VLOOKUP(B112,HIS退!B:F,5,FALSE)</f>
        <v>-28</v>
      </c>
      <c r="P112" s="43">
        <f>VLOOKUP(L112,银行退!A:G,7,FALSE)</f>
        <v>28</v>
      </c>
      <c r="Q112" t="e">
        <f>VLOOKUP(L112,银行退!A:J,10,FALSE)</f>
        <v>#N/A</v>
      </c>
      <c r="R112" t="e">
        <f>VLOOKUP(L112,银行退!A:K,11,FALSE)</f>
        <v>#N/A</v>
      </c>
    </row>
    <row r="113" spans="1:18" ht="14.25" hidden="1">
      <c r="A113" s="60">
        <v>42920.468414351853</v>
      </c>
      <c r="B113">
        <v>544524</v>
      </c>
      <c r="C113" t="s">
        <v>7335</v>
      </c>
      <c r="D113" t="s">
        <v>7336</v>
      </c>
      <c r="E113" t="s">
        <v>7337</v>
      </c>
      <c r="F113" s="15">
        <v>95</v>
      </c>
      <c r="G113" t="s">
        <v>50</v>
      </c>
      <c r="H113" t="s">
        <v>50</v>
      </c>
      <c r="I113" t="s">
        <v>86</v>
      </c>
      <c r="J113" t="s">
        <v>46</v>
      </c>
      <c r="K113" t="s">
        <v>87</v>
      </c>
      <c r="L113" t="s">
        <v>8726</v>
      </c>
      <c r="M113" t="s">
        <v>8727</v>
      </c>
      <c r="N113" t="s">
        <v>8728</v>
      </c>
      <c r="O113">
        <f>VLOOKUP(B113,HIS退!B:F,5,FALSE)</f>
        <v>-95</v>
      </c>
      <c r="P113" s="43">
        <f>VLOOKUP(L113,银行退!A:G,7,FALSE)</f>
        <v>95</v>
      </c>
      <c r="Q113" t="e">
        <f>VLOOKUP(L113,银行退!A:J,10,FALSE)</f>
        <v>#N/A</v>
      </c>
      <c r="R113" t="e">
        <f>VLOOKUP(L113,银行退!A:K,11,FALSE)</f>
        <v>#N/A</v>
      </c>
    </row>
    <row r="114" spans="1:18" customFormat="1" ht="14.25" hidden="1">
      <c r="A114" s="60">
        <v>42920.470289351855</v>
      </c>
      <c r="B114">
        <v>544629</v>
      </c>
      <c r="C114" t="s">
        <v>7338</v>
      </c>
      <c r="D114" t="s">
        <v>7339</v>
      </c>
      <c r="E114" t="s">
        <v>7340</v>
      </c>
      <c r="F114" s="15">
        <v>1100</v>
      </c>
      <c r="G114" t="s">
        <v>50</v>
      </c>
      <c r="H114" t="s">
        <v>50</v>
      </c>
      <c r="I114" t="s">
        <v>86</v>
      </c>
      <c r="J114" t="s">
        <v>46</v>
      </c>
      <c r="K114" t="s">
        <v>87</v>
      </c>
      <c r="L114" t="s">
        <v>8729</v>
      </c>
      <c r="M114" t="s">
        <v>8730</v>
      </c>
      <c r="N114" t="s">
        <v>8731</v>
      </c>
      <c r="O114">
        <f>VLOOKUP(B114,HIS退!B:F,5,FALSE)</f>
        <v>-1100</v>
      </c>
      <c r="P114" s="43">
        <f>VLOOKUP(L114,银行退!A:G,7,FALSE)</f>
        <v>1100</v>
      </c>
      <c r="Q114" t="e">
        <f>VLOOKUP(L114,银行退!A:J,10,FALSE)</f>
        <v>#N/A</v>
      </c>
      <c r="R114" t="e">
        <f>VLOOKUP(L114,银行退!A:K,11,FALSE)</f>
        <v>#N/A</v>
      </c>
    </row>
    <row r="115" spans="1:18" ht="14.25" hidden="1">
      <c r="A115" s="60">
        <v>42920.473252314812</v>
      </c>
      <c r="B115">
        <v>544781</v>
      </c>
      <c r="C115" t="s">
        <v>7341</v>
      </c>
      <c r="D115" t="s">
        <v>7342</v>
      </c>
      <c r="E115" t="s">
        <v>7343</v>
      </c>
      <c r="F115" s="15">
        <v>879</v>
      </c>
      <c r="G115" t="s">
        <v>50</v>
      </c>
      <c r="H115" t="s">
        <v>50</v>
      </c>
      <c r="I115" t="s">
        <v>86</v>
      </c>
      <c r="J115" t="s">
        <v>46</v>
      </c>
      <c r="K115" t="s">
        <v>87</v>
      </c>
      <c r="L115" t="s">
        <v>8732</v>
      </c>
      <c r="M115" t="s">
        <v>8733</v>
      </c>
      <c r="N115" t="s">
        <v>8734</v>
      </c>
      <c r="O115">
        <f>VLOOKUP(B115,HIS退!B:F,5,FALSE)</f>
        <v>-879</v>
      </c>
      <c r="P115" s="43">
        <f>VLOOKUP(L115,银行退!A:G,7,FALSE)</f>
        <v>879</v>
      </c>
      <c r="Q115" t="e">
        <f>VLOOKUP(L115,银行退!A:J,10,FALSE)</f>
        <v>#N/A</v>
      </c>
      <c r="R115" t="e">
        <f>VLOOKUP(L115,银行退!A:K,11,FALSE)</f>
        <v>#N/A</v>
      </c>
    </row>
    <row r="116" spans="1:18" customFormat="1" ht="14.25" hidden="1">
      <c r="A116" s="60">
        <v>42920.473749999997</v>
      </c>
      <c r="B116">
        <v>544799</v>
      </c>
      <c r="C116" t="s">
        <v>7344</v>
      </c>
      <c r="D116" t="s">
        <v>7345</v>
      </c>
      <c r="E116" t="s">
        <v>7346</v>
      </c>
      <c r="F116" s="15">
        <v>125</v>
      </c>
      <c r="G116" t="s">
        <v>50</v>
      </c>
      <c r="H116" t="s">
        <v>50</v>
      </c>
      <c r="I116" t="s">
        <v>86</v>
      </c>
      <c r="J116" t="s">
        <v>46</v>
      </c>
      <c r="K116" t="s">
        <v>87</v>
      </c>
      <c r="L116" t="s">
        <v>8735</v>
      </c>
      <c r="M116" t="s">
        <v>8736</v>
      </c>
      <c r="N116" t="s">
        <v>8737</v>
      </c>
      <c r="O116">
        <f>VLOOKUP(B116,HIS退!B:F,5,FALSE)</f>
        <v>-125</v>
      </c>
      <c r="P116" s="43">
        <f>VLOOKUP(L116,银行退!A:G,7,FALSE)</f>
        <v>125</v>
      </c>
      <c r="Q116" t="e">
        <f>VLOOKUP(L116,银行退!A:J,10,FALSE)</f>
        <v>#N/A</v>
      </c>
      <c r="R116" t="e">
        <f>VLOOKUP(L116,银行退!A:K,11,FALSE)</f>
        <v>#N/A</v>
      </c>
    </row>
    <row r="117" spans="1:18" customFormat="1" ht="14.25" hidden="1">
      <c r="A117" s="60">
        <v>42920.482499999998</v>
      </c>
      <c r="B117">
        <v>545240</v>
      </c>
      <c r="C117" t="s">
        <v>7347</v>
      </c>
      <c r="D117" t="s">
        <v>7348</v>
      </c>
      <c r="E117" t="s">
        <v>7349</v>
      </c>
      <c r="F117" s="15">
        <v>362</v>
      </c>
      <c r="G117" t="s">
        <v>50</v>
      </c>
      <c r="H117" t="s">
        <v>50</v>
      </c>
      <c r="I117" t="s">
        <v>86</v>
      </c>
      <c r="J117" t="s">
        <v>46</v>
      </c>
      <c r="K117" t="s">
        <v>87</v>
      </c>
      <c r="L117" t="s">
        <v>8738</v>
      </c>
      <c r="M117" t="s">
        <v>8739</v>
      </c>
      <c r="N117" t="s">
        <v>8740</v>
      </c>
      <c r="O117">
        <f>VLOOKUP(B117,HIS退!B:F,5,FALSE)</f>
        <v>-362</v>
      </c>
      <c r="P117" s="43">
        <f>VLOOKUP(L117,银行退!A:G,7,FALSE)</f>
        <v>362</v>
      </c>
      <c r="Q117" t="e">
        <f>VLOOKUP(L117,银行退!A:J,10,FALSE)</f>
        <v>#N/A</v>
      </c>
      <c r="R117" t="e">
        <f>VLOOKUP(L117,银行退!A:K,11,FALSE)</f>
        <v>#N/A</v>
      </c>
    </row>
    <row r="118" spans="1:18" customFormat="1" ht="14.25" hidden="1">
      <c r="A118" s="60">
        <v>42920.483055555553</v>
      </c>
      <c r="B118">
        <v>545261</v>
      </c>
      <c r="C118" t="s">
        <v>7350</v>
      </c>
      <c r="D118" t="s">
        <v>7351</v>
      </c>
      <c r="E118" t="s">
        <v>6938</v>
      </c>
      <c r="F118" s="15">
        <v>120</v>
      </c>
      <c r="G118" t="s">
        <v>50</v>
      </c>
      <c r="H118" t="s">
        <v>50</v>
      </c>
      <c r="I118" t="s">
        <v>127</v>
      </c>
      <c r="J118" t="s">
        <v>127</v>
      </c>
      <c r="K118" t="s">
        <v>87</v>
      </c>
      <c r="L118" t="s">
        <v>8741</v>
      </c>
      <c r="M118" t="s">
        <v>8742</v>
      </c>
      <c r="N118" t="s">
        <v>6937</v>
      </c>
      <c r="O118">
        <f>VLOOKUP(B118,HIS退!B:F,5,FALSE)</f>
        <v>-120</v>
      </c>
      <c r="P118" s="43">
        <f>VLOOKUP(L118,银行退!A:G,7,FALSE)</f>
        <v>120</v>
      </c>
      <c r="Q118">
        <f>VLOOKUP(L118,银行退!A:J,10,FALSE)</f>
        <v>1</v>
      </c>
      <c r="R118" t="str">
        <f>VLOOKUP(L118,银行退!A:K,11,FALSE)</f>
        <v>2017-07-04</v>
      </c>
    </row>
    <row r="119" spans="1:18" ht="14.25" hidden="1">
      <c r="A119" s="60">
        <v>42920.483935185184</v>
      </c>
      <c r="B119">
        <v>545300</v>
      </c>
      <c r="C119" t="s">
        <v>7352</v>
      </c>
      <c r="D119" t="s">
        <v>7353</v>
      </c>
      <c r="E119" t="s">
        <v>6945</v>
      </c>
      <c r="F119" s="15">
        <v>120</v>
      </c>
      <c r="G119" t="s">
        <v>50</v>
      </c>
      <c r="H119" t="s">
        <v>50</v>
      </c>
      <c r="I119" t="s">
        <v>127</v>
      </c>
      <c r="J119" t="s">
        <v>127</v>
      </c>
      <c r="K119" t="s">
        <v>87</v>
      </c>
      <c r="L119" t="s">
        <v>8743</v>
      </c>
      <c r="M119" t="s">
        <v>8744</v>
      </c>
      <c r="N119" t="s">
        <v>6937</v>
      </c>
      <c r="O119">
        <f>VLOOKUP(B119,HIS退!B:F,5,FALSE)</f>
        <v>-120</v>
      </c>
      <c r="P119" s="43">
        <f>VLOOKUP(L119,银行退!A:G,7,FALSE)</f>
        <v>120</v>
      </c>
      <c r="Q119">
        <f>VLOOKUP(L119,银行退!A:J,10,FALSE)</f>
        <v>1</v>
      </c>
      <c r="R119" t="str">
        <f>VLOOKUP(L119,银行退!A:K,11,FALSE)</f>
        <v>2017-07-04</v>
      </c>
    </row>
    <row r="120" spans="1:18" customFormat="1" ht="14.25" hidden="1">
      <c r="A120" s="60">
        <v>42920.48642361111</v>
      </c>
      <c r="B120">
        <v>545387</v>
      </c>
      <c r="C120" t="s">
        <v>7354</v>
      </c>
      <c r="D120" t="s">
        <v>7355</v>
      </c>
      <c r="E120" t="s">
        <v>7356</v>
      </c>
      <c r="F120" s="15">
        <v>406</v>
      </c>
      <c r="G120" t="s">
        <v>50</v>
      </c>
      <c r="H120" t="s">
        <v>50</v>
      </c>
      <c r="I120" t="s">
        <v>86</v>
      </c>
      <c r="J120" t="s">
        <v>46</v>
      </c>
      <c r="K120" t="s">
        <v>87</v>
      </c>
      <c r="L120" t="s">
        <v>8745</v>
      </c>
      <c r="M120" t="s">
        <v>8746</v>
      </c>
      <c r="N120" t="s">
        <v>6937</v>
      </c>
      <c r="O120">
        <f>VLOOKUP(B120,HIS退!B:F,5,FALSE)</f>
        <v>-406</v>
      </c>
      <c r="P120" s="43">
        <f>VLOOKUP(L120,银行退!A:G,7,FALSE)</f>
        <v>406</v>
      </c>
      <c r="Q120" t="e">
        <f>VLOOKUP(L120,银行退!A:J,10,FALSE)</f>
        <v>#N/A</v>
      </c>
      <c r="R120" t="e">
        <f>VLOOKUP(L120,银行退!A:K,11,FALSE)</f>
        <v>#N/A</v>
      </c>
    </row>
    <row r="121" spans="1:18" customFormat="1" ht="14.25" hidden="1">
      <c r="A121" s="60">
        <v>42920.497719907406</v>
      </c>
      <c r="B121">
        <v>545821</v>
      </c>
      <c r="C121" t="s">
        <v>7357</v>
      </c>
      <c r="D121" t="s">
        <v>7358</v>
      </c>
      <c r="E121" t="s">
        <v>7359</v>
      </c>
      <c r="F121" s="15">
        <v>293</v>
      </c>
      <c r="G121" t="s">
        <v>50</v>
      </c>
      <c r="H121" t="s">
        <v>50</v>
      </c>
      <c r="I121" t="s">
        <v>86</v>
      </c>
      <c r="J121" t="s">
        <v>46</v>
      </c>
      <c r="K121" t="s">
        <v>87</v>
      </c>
      <c r="L121" t="s">
        <v>8747</v>
      </c>
      <c r="M121" t="s">
        <v>8748</v>
      </c>
      <c r="N121" t="s">
        <v>8749</v>
      </c>
      <c r="O121">
        <f>VLOOKUP(B121,HIS退!B:F,5,FALSE)</f>
        <v>-293</v>
      </c>
      <c r="P121" s="43">
        <f>VLOOKUP(L121,银行退!A:G,7,FALSE)</f>
        <v>293</v>
      </c>
      <c r="Q121" t="e">
        <f>VLOOKUP(L121,银行退!A:J,10,FALSE)</f>
        <v>#N/A</v>
      </c>
      <c r="R121" t="e">
        <f>VLOOKUP(L121,银行退!A:K,11,FALSE)</f>
        <v>#N/A</v>
      </c>
    </row>
    <row r="122" spans="1:18" customFormat="1" ht="14.25" hidden="1">
      <c r="A122" s="60">
        <v>42920.500347222223</v>
      </c>
      <c r="B122">
        <v>545923</v>
      </c>
      <c r="C122" t="s">
        <v>7360</v>
      </c>
      <c r="D122" t="s">
        <v>7361</v>
      </c>
      <c r="E122" t="s">
        <v>7362</v>
      </c>
      <c r="F122" s="15">
        <v>873</v>
      </c>
      <c r="G122" t="s">
        <v>50</v>
      </c>
      <c r="H122" t="s">
        <v>50</v>
      </c>
      <c r="I122" t="s">
        <v>86</v>
      </c>
      <c r="J122" t="s">
        <v>46</v>
      </c>
      <c r="K122" t="s">
        <v>87</v>
      </c>
      <c r="L122" t="s">
        <v>8750</v>
      </c>
      <c r="M122" t="s">
        <v>8751</v>
      </c>
      <c r="N122" t="s">
        <v>8752</v>
      </c>
      <c r="O122">
        <f>VLOOKUP(B122,HIS退!B:F,5,FALSE)</f>
        <v>-873</v>
      </c>
      <c r="P122" s="43">
        <f>VLOOKUP(L122,银行退!A:G,7,FALSE)</f>
        <v>873</v>
      </c>
      <c r="Q122" t="e">
        <f>VLOOKUP(L122,银行退!A:J,10,FALSE)</f>
        <v>#N/A</v>
      </c>
      <c r="R122" t="e">
        <f>VLOOKUP(L122,银行退!A:K,11,FALSE)</f>
        <v>#N/A</v>
      </c>
    </row>
    <row r="123" spans="1:18" customFormat="1" ht="14.25" hidden="1">
      <c r="A123" s="60">
        <v>42920.512083333335</v>
      </c>
      <c r="B123">
        <v>546209</v>
      </c>
      <c r="C123" t="s">
        <v>7363</v>
      </c>
      <c r="D123" t="s">
        <v>7364</v>
      </c>
      <c r="E123" t="s">
        <v>7365</v>
      </c>
      <c r="F123" s="15">
        <v>358</v>
      </c>
      <c r="G123" t="s">
        <v>50</v>
      </c>
      <c r="H123" t="s">
        <v>50</v>
      </c>
      <c r="I123" t="s">
        <v>86</v>
      </c>
      <c r="J123" t="s">
        <v>46</v>
      </c>
      <c r="K123" t="s">
        <v>87</v>
      </c>
      <c r="L123" t="s">
        <v>8753</v>
      </c>
      <c r="M123" t="s">
        <v>8754</v>
      </c>
      <c r="N123" t="s">
        <v>8755</v>
      </c>
      <c r="O123">
        <f>VLOOKUP(B123,HIS退!B:F,5,FALSE)</f>
        <v>-358</v>
      </c>
      <c r="P123" s="43">
        <f>VLOOKUP(L123,银行退!A:G,7,FALSE)</f>
        <v>358</v>
      </c>
      <c r="Q123" t="e">
        <f>VLOOKUP(L123,银行退!A:J,10,FALSE)</f>
        <v>#N/A</v>
      </c>
      <c r="R123" t="e">
        <f>VLOOKUP(L123,银行退!A:K,11,FALSE)</f>
        <v>#N/A</v>
      </c>
    </row>
    <row r="124" spans="1:18" s="50" customFormat="1" ht="14.25" hidden="1">
      <c r="A124" s="60">
        <v>42920.516053240739</v>
      </c>
      <c r="B124">
        <v>546289</v>
      </c>
      <c r="C124" t="s">
        <v>7366</v>
      </c>
      <c r="D124" t="s">
        <v>7367</v>
      </c>
      <c r="E124" t="s">
        <v>7368</v>
      </c>
      <c r="F124" s="15">
        <v>1109</v>
      </c>
      <c r="G124" t="s">
        <v>50</v>
      </c>
      <c r="H124" t="s">
        <v>50</v>
      </c>
      <c r="I124" t="s">
        <v>86</v>
      </c>
      <c r="J124" t="s">
        <v>46</v>
      </c>
      <c r="K124" t="s">
        <v>87</v>
      </c>
      <c r="L124" t="s">
        <v>8756</v>
      </c>
      <c r="M124" t="s">
        <v>8757</v>
      </c>
      <c r="N124" t="s">
        <v>8758</v>
      </c>
      <c r="O124">
        <f>VLOOKUP(B124,HIS退!B:F,5,FALSE)</f>
        <v>-1109</v>
      </c>
      <c r="P124" s="43">
        <f>VLOOKUP(L124,银行退!A:G,7,FALSE)</f>
        <v>1109</v>
      </c>
      <c r="Q124" t="e">
        <f>VLOOKUP(L124,银行退!A:J,10,FALSE)</f>
        <v>#N/A</v>
      </c>
      <c r="R124" t="e">
        <f>VLOOKUP(L124,银行退!A:K,11,FALSE)</f>
        <v>#N/A</v>
      </c>
    </row>
    <row r="125" spans="1:18" customFormat="1" ht="14.25" hidden="1">
      <c r="A125" s="60">
        <v>42920.537129629629</v>
      </c>
      <c r="B125">
        <v>546473</v>
      </c>
      <c r="C125" t="s">
        <v>7369</v>
      </c>
      <c r="D125" t="s">
        <v>7370</v>
      </c>
      <c r="E125" t="s">
        <v>6927</v>
      </c>
      <c r="F125" s="15">
        <v>63</v>
      </c>
      <c r="G125" t="s">
        <v>50</v>
      </c>
      <c r="H125" t="s">
        <v>50</v>
      </c>
      <c r="I125" t="s">
        <v>127</v>
      </c>
      <c r="J125" t="s">
        <v>127</v>
      </c>
      <c r="K125" t="s">
        <v>87</v>
      </c>
      <c r="L125" t="s">
        <v>8759</v>
      </c>
      <c r="M125" t="s">
        <v>8760</v>
      </c>
      <c r="N125" t="s">
        <v>6926</v>
      </c>
      <c r="O125">
        <f>VLOOKUP(B125,HIS退!B:F,5,FALSE)</f>
        <v>-63</v>
      </c>
      <c r="P125" s="43">
        <f>VLOOKUP(L125,银行退!A:G,7,FALSE)</f>
        <v>63</v>
      </c>
      <c r="Q125">
        <f>VLOOKUP(L125,银行退!A:J,10,FALSE)</f>
        <v>1</v>
      </c>
      <c r="R125" t="str">
        <f>VLOOKUP(L125,银行退!A:K,11,FALSE)</f>
        <v>2017-07-05</v>
      </c>
    </row>
    <row r="126" spans="1:18" customFormat="1" ht="14.25" hidden="1">
      <c r="A126" s="60">
        <v>42920.589120370372</v>
      </c>
      <c r="B126">
        <v>547215</v>
      </c>
      <c r="C126" t="s">
        <v>7371</v>
      </c>
      <c r="D126" t="s">
        <v>7372</v>
      </c>
      <c r="E126" t="s">
        <v>7373</v>
      </c>
      <c r="F126" s="15">
        <v>503</v>
      </c>
      <c r="G126" t="s">
        <v>50</v>
      </c>
      <c r="H126" t="s">
        <v>50</v>
      </c>
      <c r="I126" t="s">
        <v>86</v>
      </c>
      <c r="J126" t="s">
        <v>46</v>
      </c>
      <c r="K126" t="s">
        <v>87</v>
      </c>
      <c r="L126" t="s">
        <v>8761</v>
      </c>
      <c r="M126" t="s">
        <v>8762</v>
      </c>
      <c r="N126" t="s">
        <v>8763</v>
      </c>
      <c r="O126">
        <f>VLOOKUP(B126,HIS退!B:F,5,FALSE)</f>
        <v>-503</v>
      </c>
      <c r="P126" s="43">
        <f>VLOOKUP(L126,银行退!A:G,7,FALSE)</f>
        <v>503</v>
      </c>
      <c r="Q126" t="e">
        <f>VLOOKUP(L126,银行退!A:J,10,FALSE)</f>
        <v>#N/A</v>
      </c>
      <c r="R126" t="e">
        <f>VLOOKUP(L126,银行退!A:K,11,FALSE)</f>
        <v>#N/A</v>
      </c>
    </row>
    <row r="127" spans="1:18" customFormat="1" ht="14.25" hidden="1">
      <c r="A127" s="60">
        <v>42920.596365740741</v>
      </c>
      <c r="B127">
        <v>547594</v>
      </c>
      <c r="C127" t="s">
        <v>7374</v>
      </c>
      <c r="D127" t="s">
        <v>7375</v>
      </c>
      <c r="E127" t="s">
        <v>7376</v>
      </c>
      <c r="F127" s="15">
        <v>19</v>
      </c>
      <c r="G127" t="s">
        <v>50</v>
      </c>
      <c r="H127" t="s">
        <v>50</v>
      </c>
      <c r="I127" t="s">
        <v>86</v>
      </c>
      <c r="J127" t="s">
        <v>46</v>
      </c>
      <c r="K127" t="s">
        <v>87</v>
      </c>
      <c r="L127" t="s">
        <v>8764</v>
      </c>
      <c r="M127" t="s">
        <v>8765</v>
      </c>
      <c r="N127" t="s">
        <v>8766</v>
      </c>
      <c r="O127">
        <f>VLOOKUP(B127,HIS退!B:F,5,FALSE)</f>
        <v>-19</v>
      </c>
      <c r="P127" s="43">
        <f>VLOOKUP(L127,银行退!A:G,7,FALSE)</f>
        <v>19</v>
      </c>
      <c r="Q127" t="e">
        <f>VLOOKUP(L127,银行退!A:J,10,FALSE)</f>
        <v>#N/A</v>
      </c>
      <c r="R127" t="e">
        <f>VLOOKUP(L127,银行退!A:K,11,FALSE)</f>
        <v>#N/A</v>
      </c>
    </row>
    <row r="128" spans="1:18" s="50" customFormat="1" ht="14.25" hidden="1">
      <c r="A128" s="60">
        <v>42920.605590277781</v>
      </c>
      <c r="B128">
        <v>548144</v>
      </c>
      <c r="C128" t="s">
        <v>7377</v>
      </c>
      <c r="D128" t="s">
        <v>7378</v>
      </c>
      <c r="E128" t="s">
        <v>7379</v>
      </c>
      <c r="F128" s="15">
        <v>1027</v>
      </c>
      <c r="G128" t="s">
        <v>50</v>
      </c>
      <c r="H128" t="s">
        <v>50</v>
      </c>
      <c r="I128" t="s">
        <v>86</v>
      </c>
      <c r="J128" t="s">
        <v>46</v>
      </c>
      <c r="K128" t="s">
        <v>87</v>
      </c>
      <c r="L128" t="s">
        <v>8767</v>
      </c>
      <c r="M128" t="s">
        <v>8768</v>
      </c>
      <c r="N128" t="s">
        <v>8769</v>
      </c>
      <c r="O128">
        <f>VLOOKUP(B128,HIS退!B:F,5,FALSE)</f>
        <v>-1027</v>
      </c>
      <c r="P128" s="43">
        <f>VLOOKUP(L128,银行退!A:G,7,FALSE)</f>
        <v>1027</v>
      </c>
      <c r="Q128" t="e">
        <f>VLOOKUP(L128,银行退!A:J,10,FALSE)</f>
        <v>#N/A</v>
      </c>
      <c r="R128" t="e">
        <f>VLOOKUP(L128,银行退!A:K,11,FALSE)</f>
        <v>#N/A</v>
      </c>
    </row>
    <row r="129" spans="1:18" ht="14.25" hidden="1">
      <c r="A129" s="60">
        <v>42920.606226851851</v>
      </c>
      <c r="B129">
        <v>548194</v>
      </c>
      <c r="C129" t="s">
        <v>7380</v>
      </c>
      <c r="D129" t="s">
        <v>7381</v>
      </c>
      <c r="E129" t="s">
        <v>7382</v>
      </c>
      <c r="F129" s="15">
        <v>1013</v>
      </c>
      <c r="G129" t="s">
        <v>50</v>
      </c>
      <c r="H129" t="s">
        <v>50</v>
      </c>
      <c r="I129" t="s">
        <v>86</v>
      </c>
      <c r="J129" t="s">
        <v>46</v>
      </c>
      <c r="K129" t="s">
        <v>87</v>
      </c>
      <c r="L129" t="s">
        <v>8770</v>
      </c>
      <c r="M129" t="s">
        <v>8771</v>
      </c>
      <c r="N129" t="s">
        <v>8772</v>
      </c>
      <c r="O129">
        <f>VLOOKUP(B129,HIS退!B:F,5,FALSE)</f>
        <v>-1013</v>
      </c>
      <c r="P129" s="43">
        <f>VLOOKUP(L129,银行退!A:G,7,FALSE)</f>
        <v>1013</v>
      </c>
      <c r="Q129" t="e">
        <f>VLOOKUP(L129,银行退!A:J,10,FALSE)</f>
        <v>#N/A</v>
      </c>
      <c r="R129" t="e">
        <f>VLOOKUP(L129,银行退!A:K,11,FALSE)</f>
        <v>#N/A</v>
      </c>
    </row>
    <row r="130" spans="1:18" customFormat="1" ht="14.25" hidden="1">
      <c r="A130" s="60">
        <v>42920.617835648147</v>
      </c>
      <c r="B130">
        <v>548870</v>
      </c>
      <c r="C130" t="s">
        <v>7383</v>
      </c>
      <c r="D130" t="s">
        <v>7384</v>
      </c>
      <c r="E130" t="s">
        <v>7385</v>
      </c>
      <c r="F130" s="15">
        <v>1184</v>
      </c>
      <c r="G130" t="s">
        <v>50</v>
      </c>
      <c r="H130" t="s">
        <v>50</v>
      </c>
      <c r="I130" t="s">
        <v>86</v>
      </c>
      <c r="J130" t="s">
        <v>46</v>
      </c>
      <c r="K130" t="s">
        <v>87</v>
      </c>
      <c r="L130" t="s">
        <v>8773</v>
      </c>
      <c r="M130" t="s">
        <v>8774</v>
      </c>
      <c r="N130" t="s">
        <v>8775</v>
      </c>
      <c r="O130">
        <f>VLOOKUP(B130,HIS退!B:F,5,FALSE)</f>
        <v>-1184</v>
      </c>
      <c r="P130" s="43">
        <f>VLOOKUP(L130,银行退!A:G,7,FALSE)</f>
        <v>1184</v>
      </c>
      <c r="Q130" t="e">
        <f>VLOOKUP(L130,银行退!A:J,10,FALSE)</f>
        <v>#N/A</v>
      </c>
      <c r="R130" t="e">
        <f>VLOOKUP(L130,银行退!A:K,11,FALSE)</f>
        <v>#N/A</v>
      </c>
    </row>
    <row r="131" spans="1:18" ht="14.25" hidden="1">
      <c r="A131" s="60">
        <v>42920.619641203702</v>
      </c>
      <c r="B131">
        <v>548988</v>
      </c>
      <c r="C131" t="s">
        <v>7386</v>
      </c>
      <c r="D131" t="s">
        <v>7387</v>
      </c>
      <c r="E131" t="s">
        <v>7388</v>
      </c>
      <c r="F131" s="15">
        <v>221</v>
      </c>
      <c r="G131" t="s">
        <v>50</v>
      </c>
      <c r="H131" t="s">
        <v>50</v>
      </c>
      <c r="I131" t="s">
        <v>86</v>
      </c>
      <c r="J131" t="s">
        <v>46</v>
      </c>
      <c r="K131" t="s">
        <v>87</v>
      </c>
      <c r="L131" t="s">
        <v>8776</v>
      </c>
      <c r="M131" t="s">
        <v>8777</v>
      </c>
      <c r="N131" t="s">
        <v>8778</v>
      </c>
      <c r="O131">
        <f>VLOOKUP(B131,HIS退!B:F,5,FALSE)</f>
        <v>-221</v>
      </c>
      <c r="P131" s="43">
        <f>VLOOKUP(L131,银行退!A:G,7,FALSE)</f>
        <v>221</v>
      </c>
      <c r="Q131" t="e">
        <f>VLOOKUP(L131,银行退!A:J,10,FALSE)</f>
        <v>#N/A</v>
      </c>
      <c r="R131" t="e">
        <f>VLOOKUP(L131,银行退!A:K,11,FALSE)</f>
        <v>#N/A</v>
      </c>
    </row>
    <row r="132" spans="1:18" customFormat="1" ht="14.25" hidden="1">
      <c r="A132" s="60">
        <v>42920.62060185185</v>
      </c>
      <c r="B132">
        <v>549039</v>
      </c>
      <c r="C132" t="s">
        <v>7389</v>
      </c>
      <c r="D132" t="s">
        <v>7390</v>
      </c>
      <c r="E132" t="s">
        <v>7391</v>
      </c>
      <c r="F132" s="15">
        <v>800</v>
      </c>
      <c r="G132" t="s">
        <v>50</v>
      </c>
      <c r="H132" t="s">
        <v>50</v>
      </c>
      <c r="I132" t="s">
        <v>86</v>
      </c>
      <c r="J132" t="s">
        <v>46</v>
      </c>
      <c r="K132" t="s">
        <v>87</v>
      </c>
      <c r="L132" t="s">
        <v>8779</v>
      </c>
      <c r="M132" t="s">
        <v>8780</v>
      </c>
      <c r="N132" t="s">
        <v>8781</v>
      </c>
      <c r="O132">
        <f>VLOOKUP(B132,HIS退!B:F,5,FALSE)</f>
        <v>-800</v>
      </c>
      <c r="P132" s="43">
        <f>VLOOKUP(L132,银行退!A:G,7,FALSE)</f>
        <v>800</v>
      </c>
      <c r="Q132" t="e">
        <f>VLOOKUP(L132,银行退!A:J,10,FALSE)</f>
        <v>#N/A</v>
      </c>
      <c r="R132" t="e">
        <f>VLOOKUP(L132,银行退!A:K,11,FALSE)</f>
        <v>#N/A</v>
      </c>
    </row>
    <row r="133" spans="1:18" customFormat="1" ht="14.25" hidden="1">
      <c r="A133" s="60">
        <v>42920.622372685182</v>
      </c>
      <c r="B133">
        <v>549154</v>
      </c>
      <c r="C133" t="s">
        <v>7392</v>
      </c>
      <c r="D133" t="s">
        <v>7393</v>
      </c>
      <c r="E133" t="s">
        <v>7394</v>
      </c>
      <c r="F133" s="15">
        <v>2942</v>
      </c>
      <c r="G133" t="s">
        <v>50</v>
      </c>
      <c r="H133" t="s">
        <v>50</v>
      </c>
      <c r="I133" t="s">
        <v>86</v>
      </c>
      <c r="J133" t="s">
        <v>46</v>
      </c>
      <c r="K133" t="s">
        <v>87</v>
      </c>
      <c r="L133" t="s">
        <v>8782</v>
      </c>
      <c r="M133" t="s">
        <v>8783</v>
      </c>
      <c r="N133" t="s">
        <v>8784</v>
      </c>
      <c r="O133">
        <f>VLOOKUP(B133,HIS退!B:F,5,FALSE)</f>
        <v>-2942</v>
      </c>
      <c r="P133" s="43">
        <f>VLOOKUP(L133,银行退!A:G,7,FALSE)</f>
        <v>2942</v>
      </c>
      <c r="Q133" t="e">
        <f>VLOOKUP(L133,银行退!A:J,10,FALSE)</f>
        <v>#N/A</v>
      </c>
      <c r="R133" t="e">
        <f>VLOOKUP(L133,银行退!A:K,11,FALSE)</f>
        <v>#N/A</v>
      </c>
    </row>
    <row r="134" spans="1:18" customFormat="1" ht="14.25" hidden="1">
      <c r="A134" s="60">
        <v>42920.624756944446</v>
      </c>
      <c r="B134">
        <v>549354</v>
      </c>
      <c r="C134" t="s">
        <v>7395</v>
      </c>
      <c r="D134" t="s">
        <v>7396</v>
      </c>
      <c r="E134" t="s">
        <v>7397</v>
      </c>
      <c r="F134" s="15">
        <v>1500</v>
      </c>
      <c r="G134" t="s">
        <v>50</v>
      </c>
      <c r="H134" t="s">
        <v>50</v>
      </c>
      <c r="I134" t="s">
        <v>86</v>
      </c>
      <c r="J134" t="s">
        <v>46</v>
      </c>
      <c r="K134" t="s">
        <v>87</v>
      </c>
      <c r="L134" t="s">
        <v>8785</v>
      </c>
      <c r="M134" t="s">
        <v>8786</v>
      </c>
      <c r="N134" t="s">
        <v>8787</v>
      </c>
      <c r="O134">
        <f>VLOOKUP(B134,HIS退!B:F,5,FALSE)</f>
        <v>-1500</v>
      </c>
      <c r="P134" s="43">
        <f>VLOOKUP(L134,银行退!A:G,7,FALSE)</f>
        <v>1500</v>
      </c>
      <c r="Q134" t="e">
        <f>VLOOKUP(L134,银行退!A:J,10,FALSE)</f>
        <v>#N/A</v>
      </c>
      <c r="R134" t="e">
        <f>VLOOKUP(L134,银行退!A:K,11,FALSE)</f>
        <v>#N/A</v>
      </c>
    </row>
    <row r="135" spans="1:18" ht="14.25" hidden="1">
      <c r="A135" s="60">
        <v>42920.630381944444</v>
      </c>
      <c r="B135">
        <v>549721</v>
      </c>
      <c r="C135" t="s">
        <v>7398</v>
      </c>
      <c r="D135" t="s">
        <v>7399</v>
      </c>
      <c r="E135" t="s">
        <v>7400</v>
      </c>
      <c r="F135" s="15">
        <v>13</v>
      </c>
      <c r="G135" t="s">
        <v>50</v>
      </c>
      <c r="H135" t="s">
        <v>50</v>
      </c>
      <c r="I135" t="s">
        <v>86</v>
      </c>
      <c r="J135" t="s">
        <v>46</v>
      </c>
      <c r="K135" t="s">
        <v>87</v>
      </c>
      <c r="L135" t="s">
        <v>8788</v>
      </c>
      <c r="M135" t="s">
        <v>8789</v>
      </c>
      <c r="N135" t="s">
        <v>8790</v>
      </c>
      <c r="O135">
        <f>VLOOKUP(B135,HIS退!B:F,5,FALSE)</f>
        <v>-13</v>
      </c>
      <c r="P135" s="43">
        <f>VLOOKUP(L135,银行退!A:G,7,FALSE)</f>
        <v>13</v>
      </c>
      <c r="Q135" t="e">
        <f>VLOOKUP(L135,银行退!A:J,10,FALSE)</f>
        <v>#N/A</v>
      </c>
      <c r="R135" t="e">
        <f>VLOOKUP(L135,银行退!A:K,11,FALSE)</f>
        <v>#N/A</v>
      </c>
    </row>
    <row r="136" spans="1:18" customFormat="1" ht="14.25" hidden="1">
      <c r="A136" s="60">
        <v>42920.632210648146</v>
      </c>
      <c r="B136">
        <v>549838</v>
      </c>
      <c r="C136" t="s">
        <v>7401</v>
      </c>
      <c r="D136" t="s">
        <v>7402</v>
      </c>
      <c r="E136" t="s">
        <v>7403</v>
      </c>
      <c r="F136" s="15">
        <v>1000</v>
      </c>
      <c r="G136" t="s">
        <v>50</v>
      </c>
      <c r="H136" t="s">
        <v>50</v>
      </c>
      <c r="I136" t="s">
        <v>86</v>
      </c>
      <c r="J136" t="s">
        <v>46</v>
      </c>
      <c r="K136" t="s">
        <v>87</v>
      </c>
      <c r="L136" t="s">
        <v>8791</v>
      </c>
      <c r="M136" t="s">
        <v>8792</v>
      </c>
      <c r="N136" t="s">
        <v>8793</v>
      </c>
      <c r="O136">
        <f>VLOOKUP(B136,HIS退!B:F,5,FALSE)</f>
        <v>-1000</v>
      </c>
      <c r="P136" s="43">
        <f>VLOOKUP(L136,银行退!A:G,7,FALSE)</f>
        <v>1000</v>
      </c>
      <c r="Q136" t="e">
        <f>VLOOKUP(L136,银行退!A:J,10,FALSE)</f>
        <v>#N/A</v>
      </c>
      <c r="R136" t="e">
        <f>VLOOKUP(L136,银行退!A:K,11,FALSE)</f>
        <v>#N/A</v>
      </c>
    </row>
    <row r="137" spans="1:18" customFormat="1" ht="14.25" hidden="1">
      <c r="A137" s="60">
        <v>42920.632997685185</v>
      </c>
      <c r="B137">
        <v>549879</v>
      </c>
      <c r="C137" t="s">
        <v>7404</v>
      </c>
      <c r="D137" t="s">
        <v>7405</v>
      </c>
      <c r="E137" t="s">
        <v>7406</v>
      </c>
      <c r="F137" s="15">
        <v>486</v>
      </c>
      <c r="G137" t="s">
        <v>50</v>
      </c>
      <c r="H137" t="s">
        <v>50</v>
      </c>
      <c r="I137" t="s">
        <v>86</v>
      </c>
      <c r="J137" t="s">
        <v>46</v>
      </c>
      <c r="K137" t="s">
        <v>87</v>
      </c>
      <c r="L137" t="s">
        <v>8794</v>
      </c>
      <c r="M137" t="s">
        <v>8795</v>
      </c>
      <c r="N137" t="s">
        <v>8796</v>
      </c>
      <c r="O137">
        <f>VLOOKUP(B137,HIS退!B:F,5,FALSE)</f>
        <v>-486</v>
      </c>
      <c r="P137" s="43">
        <f>VLOOKUP(L137,银行退!A:G,7,FALSE)</f>
        <v>486</v>
      </c>
      <c r="Q137" t="e">
        <f>VLOOKUP(L137,银行退!A:J,10,FALSE)</f>
        <v>#N/A</v>
      </c>
      <c r="R137" t="e">
        <f>VLOOKUP(L137,银行退!A:K,11,FALSE)</f>
        <v>#N/A</v>
      </c>
    </row>
    <row r="138" spans="1:18" customFormat="1" ht="14.25" hidden="1">
      <c r="A138" s="60">
        <v>42920.633750000001</v>
      </c>
      <c r="B138">
        <v>549923</v>
      </c>
      <c r="C138" t="s">
        <v>7407</v>
      </c>
      <c r="D138" t="s">
        <v>7408</v>
      </c>
      <c r="E138" t="s">
        <v>7409</v>
      </c>
      <c r="F138" s="15">
        <v>164</v>
      </c>
      <c r="G138" t="s">
        <v>50</v>
      </c>
      <c r="H138" t="s">
        <v>50</v>
      </c>
      <c r="I138" t="s">
        <v>86</v>
      </c>
      <c r="J138" t="s">
        <v>46</v>
      </c>
      <c r="K138" t="s">
        <v>87</v>
      </c>
      <c r="L138" t="s">
        <v>8797</v>
      </c>
      <c r="M138" t="s">
        <v>8798</v>
      </c>
      <c r="N138" t="s">
        <v>8799</v>
      </c>
      <c r="O138">
        <f>VLOOKUP(B138,HIS退!B:F,5,FALSE)</f>
        <v>-164</v>
      </c>
      <c r="P138" s="43">
        <f>VLOOKUP(L138,银行退!A:G,7,FALSE)</f>
        <v>164</v>
      </c>
      <c r="Q138" t="e">
        <f>VLOOKUP(L138,银行退!A:J,10,FALSE)</f>
        <v>#N/A</v>
      </c>
      <c r="R138" t="e">
        <f>VLOOKUP(L138,银行退!A:K,11,FALSE)</f>
        <v>#N/A</v>
      </c>
    </row>
    <row r="139" spans="1:18" customFormat="1" ht="14.25" hidden="1">
      <c r="A139" s="60">
        <v>42920.634421296294</v>
      </c>
      <c r="B139">
        <v>549974</v>
      </c>
      <c r="C139" t="s">
        <v>7410</v>
      </c>
      <c r="D139" t="s">
        <v>7411</v>
      </c>
      <c r="E139" t="s">
        <v>7412</v>
      </c>
      <c r="F139" s="15">
        <v>70</v>
      </c>
      <c r="G139" t="s">
        <v>50</v>
      </c>
      <c r="H139" t="s">
        <v>50</v>
      </c>
      <c r="I139" t="s">
        <v>86</v>
      </c>
      <c r="J139" t="s">
        <v>46</v>
      </c>
      <c r="K139" t="s">
        <v>87</v>
      </c>
      <c r="L139" t="s">
        <v>8800</v>
      </c>
      <c r="M139" t="s">
        <v>8801</v>
      </c>
      <c r="N139" t="s">
        <v>8802</v>
      </c>
      <c r="O139">
        <f>VLOOKUP(B139,HIS退!B:F,5,FALSE)</f>
        <v>-70</v>
      </c>
      <c r="P139" s="43">
        <f>VLOOKUP(L139,银行退!A:G,7,FALSE)</f>
        <v>70</v>
      </c>
      <c r="Q139" t="e">
        <f>VLOOKUP(L139,银行退!A:J,10,FALSE)</f>
        <v>#N/A</v>
      </c>
      <c r="R139" t="e">
        <f>VLOOKUP(L139,银行退!A:K,11,FALSE)</f>
        <v>#N/A</v>
      </c>
    </row>
    <row r="140" spans="1:18" customFormat="1" ht="14.25" hidden="1">
      <c r="A140" s="60">
        <v>42920.643229166664</v>
      </c>
      <c r="B140">
        <v>550545</v>
      </c>
      <c r="C140" t="s">
        <v>7413</v>
      </c>
      <c r="D140" t="s">
        <v>7414</v>
      </c>
      <c r="E140" t="s">
        <v>7415</v>
      </c>
      <c r="F140" s="15">
        <v>98</v>
      </c>
      <c r="G140" t="s">
        <v>50</v>
      </c>
      <c r="H140" t="s">
        <v>50</v>
      </c>
      <c r="I140" t="s">
        <v>86</v>
      </c>
      <c r="J140" t="s">
        <v>46</v>
      </c>
      <c r="K140" t="s">
        <v>87</v>
      </c>
      <c r="L140" t="s">
        <v>8803</v>
      </c>
      <c r="M140" t="s">
        <v>8804</v>
      </c>
      <c r="N140" t="s">
        <v>8805</v>
      </c>
      <c r="O140">
        <f>VLOOKUP(B140,HIS退!B:F,5,FALSE)</f>
        <v>-98</v>
      </c>
      <c r="P140" s="43">
        <f>VLOOKUP(L140,银行退!A:G,7,FALSE)</f>
        <v>98</v>
      </c>
      <c r="Q140" t="e">
        <f>VLOOKUP(L140,银行退!A:J,10,FALSE)</f>
        <v>#N/A</v>
      </c>
      <c r="R140" t="e">
        <f>VLOOKUP(L140,银行退!A:K,11,FALSE)</f>
        <v>#N/A</v>
      </c>
    </row>
    <row r="141" spans="1:18" customFormat="1" ht="14.25" hidden="1">
      <c r="A141" s="60">
        <v>42920.643541666665</v>
      </c>
      <c r="B141">
        <v>550564</v>
      </c>
      <c r="C141" t="s">
        <v>7416</v>
      </c>
      <c r="D141" t="s">
        <v>7417</v>
      </c>
      <c r="E141" t="s">
        <v>7418</v>
      </c>
      <c r="F141" s="15">
        <v>1500</v>
      </c>
      <c r="G141" t="s">
        <v>50</v>
      </c>
      <c r="H141" t="s">
        <v>50</v>
      </c>
      <c r="I141" t="s">
        <v>86</v>
      </c>
      <c r="J141" t="s">
        <v>46</v>
      </c>
      <c r="K141" t="s">
        <v>87</v>
      </c>
      <c r="L141" t="s">
        <v>8806</v>
      </c>
      <c r="M141" t="s">
        <v>8807</v>
      </c>
      <c r="N141" t="s">
        <v>8808</v>
      </c>
      <c r="O141">
        <f>VLOOKUP(B141,HIS退!B:F,5,FALSE)</f>
        <v>-1500</v>
      </c>
      <c r="P141" s="43">
        <f>VLOOKUP(L141,银行退!A:G,7,FALSE)</f>
        <v>1500</v>
      </c>
      <c r="Q141" t="e">
        <f>VLOOKUP(L141,银行退!A:J,10,FALSE)</f>
        <v>#N/A</v>
      </c>
      <c r="R141" t="e">
        <f>VLOOKUP(L141,银行退!A:K,11,FALSE)</f>
        <v>#N/A</v>
      </c>
    </row>
    <row r="142" spans="1:18" customFormat="1" ht="14.25" hidden="1">
      <c r="A142" s="60">
        <v>42920.646412037036</v>
      </c>
      <c r="B142">
        <v>550722</v>
      </c>
      <c r="C142" t="s">
        <v>7419</v>
      </c>
      <c r="D142" t="s">
        <v>7420</v>
      </c>
      <c r="E142" t="s">
        <v>7421</v>
      </c>
      <c r="F142" s="15">
        <v>2379</v>
      </c>
      <c r="G142" t="s">
        <v>50</v>
      </c>
      <c r="H142" t="s">
        <v>50</v>
      </c>
      <c r="I142" t="s">
        <v>86</v>
      </c>
      <c r="J142" t="s">
        <v>46</v>
      </c>
      <c r="K142" t="s">
        <v>87</v>
      </c>
      <c r="L142" t="s">
        <v>8809</v>
      </c>
      <c r="M142" t="s">
        <v>8810</v>
      </c>
      <c r="N142" t="s">
        <v>8811</v>
      </c>
      <c r="O142">
        <f>VLOOKUP(B142,HIS退!B:F,5,FALSE)</f>
        <v>-2379</v>
      </c>
      <c r="P142" s="43">
        <f>VLOOKUP(L142,银行退!A:G,7,FALSE)</f>
        <v>2379</v>
      </c>
      <c r="Q142" t="e">
        <f>VLOOKUP(L142,银行退!A:J,10,FALSE)</f>
        <v>#N/A</v>
      </c>
      <c r="R142" t="e">
        <f>VLOOKUP(L142,银行退!A:K,11,FALSE)</f>
        <v>#N/A</v>
      </c>
    </row>
    <row r="143" spans="1:18" customFormat="1" ht="14.25" hidden="1">
      <c r="A143" s="60">
        <v>42920.65179398148</v>
      </c>
      <c r="B143">
        <v>551028</v>
      </c>
      <c r="C143" t="s">
        <v>7422</v>
      </c>
      <c r="D143" t="s">
        <v>7423</v>
      </c>
      <c r="E143" t="s">
        <v>7424</v>
      </c>
      <c r="F143" s="15">
        <v>994</v>
      </c>
      <c r="G143" t="s">
        <v>50</v>
      </c>
      <c r="H143" t="s">
        <v>50</v>
      </c>
      <c r="I143" t="s">
        <v>86</v>
      </c>
      <c r="J143" t="s">
        <v>46</v>
      </c>
      <c r="K143" t="s">
        <v>87</v>
      </c>
      <c r="L143" t="s">
        <v>8812</v>
      </c>
      <c r="M143" t="s">
        <v>8813</v>
      </c>
      <c r="N143" t="s">
        <v>8814</v>
      </c>
      <c r="O143">
        <f>VLOOKUP(B143,HIS退!B:F,5,FALSE)</f>
        <v>-994</v>
      </c>
      <c r="P143" s="43">
        <f>VLOOKUP(L143,银行退!A:G,7,FALSE)</f>
        <v>994</v>
      </c>
      <c r="Q143" t="e">
        <f>VLOOKUP(L143,银行退!A:J,10,FALSE)</f>
        <v>#N/A</v>
      </c>
      <c r="R143" t="e">
        <f>VLOOKUP(L143,银行退!A:K,11,FALSE)</f>
        <v>#N/A</v>
      </c>
    </row>
    <row r="144" spans="1:18" s="50" customFormat="1" ht="14.25" hidden="1">
      <c r="A144" s="60">
        <v>42920.659398148149</v>
      </c>
      <c r="B144">
        <v>551479</v>
      </c>
      <c r="C144" t="s">
        <v>7425</v>
      </c>
      <c r="D144" t="s">
        <v>7426</v>
      </c>
      <c r="E144" t="s">
        <v>7427</v>
      </c>
      <c r="F144" s="15">
        <v>510</v>
      </c>
      <c r="G144" t="s">
        <v>50</v>
      </c>
      <c r="H144" t="s">
        <v>50</v>
      </c>
      <c r="I144" t="s">
        <v>86</v>
      </c>
      <c r="J144" t="s">
        <v>46</v>
      </c>
      <c r="K144" t="s">
        <v>87</v>
      </c>
      <c r="L144" t="s">
        <v>8815</v>
      </c>
      <c r="M144" t="s">
        <v>8816</v>
      </c>
      <c r="N144" t="s">
        <v>8817</v>
      </c>
      <c r="O144">
        <f>VLOOKUP(B144,HIS退!B:F,5,FALSE)</f>
        <v>-510</v>
      </c>
      <c r="P144" s="43">
        <f>VLOOKUP(L144,银行退!A:G,7,FALSE)</f>
        <v>510</v>
      </c>
      <c r="Q144" t="e">
        <f>VLOOKUP(L144,银行退!A:J,10,FALSE)</f>
        <v>#N/A</v>
      </c>
      <c r="R144" t="e">
        <f>VLOOKUP(L144,银行退!A:K,11,FALSE)</f>
        <v>#N/A</v>
      </c>
    </row>
    <row r="145" spans="1:18" customFormat="1" ht="14.25" hidden="1">
      <c r="A145" s="60">
        <v>42920.665636574071</v>
      </c>
      <c r="B145">
        <v>551820</v>
      </c>
      <c r="C145" t="s">
        <v>7428</v>
      </c>
      <c r="D145" t="s">
        <v>7429</v>
      </c>
      <c r="E145" t="s">
        <v>7430</v>
      </c>
      <c r="F145" s="15">
        <v>612</v>
      </c>
      <c r="G145" t="s">
        <v>50</v>
      </c>
      <c r="H145" t="s">
        <v>50</v>
      </c>
      <c r="I145" t="s">
        <v>86</v>
      </c>
      <c r="J145" t="s">
        <v>46</v>
      </c>
      <c r="K145" t="s">
        <v>87</v>
      </c>
      <c r="L145" t="s">
        <v>8818</v>
      </c>
      <c r="M145" t="s">
        <v>8819</v>
      </c>
      <c r="N145" t="s">
        <v>8820</v>
      </c>
      <c r="O145">
        <f>VLOOKUP(B145,HIS退!B:F,5,FALSE)</f>
        <v>-612</v>
      </c>
      <c r="P145" s="43">
        <f>VLOOKUP(L145,银行退!A:G,7,FALSE)</f>
        <v>612</v>
      </c>
      <c r="Q145" t="e">
        <f>VLOOKUP(L145,银行退!A:J,10,FALSE)</f>
        <v>#N/A</v>
      </c>
      <c r="R145" t="e">
        <f>VLOOKUP(L145,银行退!A:K,11,FALSE)</f>
        <v>#N/A</v>
      </c>
    </row>
    <row r="146" spans="1:18" customFormat="1" ht="14.25" hidden="1">
      <c r="A146" s="60">
        <v>42920.666203703702</v>
      </c>
      <c r="B146">
        <v>551855</v>
      </c>
      <c r="C146" t="s">
        <v>7431</v>
      </c>
      <c r="D146" t="s">
        <v>7432</v>
      </c>
      <c r="E146" t="s">
        <v>7433</v>
      </c>
      <c r="F146" s="15">
        <v>500</v>
      </c>
      <c r="G146" t="s">
        <v>50</v>
      </c>
      <c r="H146" t="s">
        <v>50</v>
      </c>
      <c r="I146" t="s">
        <v>86</v>
      </c>
      <c r="J146" t="s">
        <v>46</v>
      </c>
      <c r="K146" t="s">
        <v>87</v>
      </c>
      <c r="L146" t="s">
        <v>8821</v>
      </c>
      <c r="M146" t="s">
        <v>8822</v>
      </c>
      <c r="N146" t="s">
        <v>8823</v>
      </c>
      <c r="O146">
        <f>VLOOKUP(B146,HIS退!B:F,5,FALSE)</f>
        <v>-500</v>
      </c>
      <c r="P146" s="43">
        <f>VLOOKUP(L146,银行退!A:G,7,FALSE)</f>
        <v>500</v>
      </c>
      <c r="Q146" t="e">
        <f>VLOOKUP(L146,银行退!A:J,10,FALSE)</f>
        <v>#N/A</v>
      </c>
      <c r="R146" t="e">
        <f>VLOOKUP(L146,银行退!A:K,11,FALSE)</f>
        <v>#N/A</v>
      </c>
    </row>
    <row r="147" spans="1:18" customFormat="1" ht="14.25" hidden="1">
      <c r="A147" s="60">
        <v>42920.666215277779</v>
      </c>
      <c r="B147">
        <v>551856</v>
      </c>
      <c r="C147" t="s">
        <v>7434</v>
      </c>
      <c r="D147" t="s">
        <v>7435</v>
      </c>
      <c r="E147" t="s">
        <v>7436</v>
      </c>
      <c r="F147" s="15">
        <v>612</v>
      </c>
      <c r="G147" t="s">
        <v>50</v>
      </c>
      <c r="H147" t="s">
        <v>50</v>
      </c>
      <c r="I147" t="s">
        <v>86</v>
      </c>
      <c r="J147" t="s">
        <v>46</v>
      </c>
      <c r="K147" t="s">
        <v>87</v>
      </c>
      <c r="L147" t="s">
        <v>8824</v>
      </c>
      <c r="M147" t="s">
        <v>8825</v>
      </c>
      <c r="N147" t="s">
        <v>8826</v>
      </c>
      <c r="O147">
        <f>VLOOKUP(B147,HIS退!B:F,5,FALSE)</f>
        <v>-612</v>
      </c>
      <c r="P147" s="43">
        <f>VLOOKUP(L147,银行退!A:G,7,FALSE)</f>
        <v>612</v>
      </c>
      <c r="Q147" t="e">
        <f>VLOOKUP(L147,银行退!A:J,10,FALSE)</f>
        <v>#N/A</v>
      </c>
      <c r="R147" t="e">
        <f>VLOOKUP(L147,银行退!A:K,11,FALSE)</f>
        <v>#N/A</v>
      </c>
    </row>
    <row r="148" spans="1:18" customFormat="1" ht="14.25" hidden="1">
      <c r="A148" s="60">
        <v>42920.669212962966</v>
      </c>
      <c r="B148">
        <v>552010</v>
      </c>
      <c r="C148" t="s">
        <v>7437</v>
      </c>
      <c r="D148" t="s">
        <v>7438</v>
      </c>
      <c r="E148" t="s">
        <v>7439</v>
      </c>
      <c r="F148" s="15">
        <v>79</v>
      </c>
      <c r="G148" t="s">
        <v>50</v>
      </c>
      <c r="H148" t="s">
        <v>50</v>
      </c>
      <c r="I148" t="s">
        <v>86</v>
      </c>
      <c r="J148" t="s">
        <v>46</v>
      </c>
      <c r="K148" t="s">
        <v>87</v>
      </c>
      <c r="L148" t="s">
        <v>8827</v>
      </c>
      <c r="M148" t="s">
        <v>8828</v>
      </c>
      <c r="N148" t="s">
        <v>8829</v>
      </c>
      <c r="O148">
        <f>VLOOKUP(B148,HIS退!B:F,5,FALSE)</f>
        <v>-79</v>
      </c>
      <c r="P148" s="43">
        <f>VLOOKUP(L148,银行退!A:G,7,FALSE)</f>
        <v>79</v>
      </c>
      <c r="Q148" t="e">
        <f>VLOOKUP(L148,银行退!A:J,10,FALSE)</f>
        <v>#N/A</v>
      </c>
      <c r="R148" t="e">
        <f>VLOOKUP(L148,银行退!A:K,11,FALSE)</f>
        <v>#N/A</v>
      </c>
    </row>
    <row r="149" spans="1:18" customFormat="1" ht="14.25" hidden="1">
      <c r="A149" s="60">
        <v>42920.66978009259</v>
      </c>
      <c r="B149">
        <v>552037</v>
      </c>
      <c r="C149" t="s">
        <v>7440</v>
      </c>
      <c r="D149" t="s">
        <v>7441</v>
      </c>
      <c r="E149" t="s">
        <v>7442</v>
      </c>
      <c r="F149" s="15">
        <v>42</v>
      </c>
      <c r="G149" t="s">
        <v>50</v>
      </c>
      <c r="H149" t="s">
        <v>50</v>
      </c>
      <c r="I149" t="s">
        <v>86</v>
      </c>
      <c r="J149" t="s">
        <v>46</v>
      </c>
      <c r="K149" t="s">
        <v>87</v>
      </c>
      <c r="L149" t="s">
        <v>8830</v>
      </c>
      <c r="M149" t="s">
        <v>8831</v>
      </c>
      <c r="N149" t="s">
        <v>8829</v>
      </c>
      <c r="O149">
        <f>VLOOKUP(B149,HIS退!B:F,5,FALSE)</f>
        <v>-42</v>
      </c>
      <c r="P149" s="43">
        <f>VLOOKUP(L149,银行退!A:G,7,FALSE)</f>
        <v>42</v>
      </c>
      <c r="Q149" t="e">
        <f>VLOOKUP(L149,银行退!A:J,10,FALSE)</f>
        <v>#N/A</v>
      </c>
      <c r="R149" t="e">
        <f>VLOOKUP(L149,银行退!A:K,11,FALSE)</f>
        <v>#N/A</v>
      </c>
    </row>
    <row r="150" spans="1:18" customFormat="1" ht="14.25" hidden="1">
      <c r="A150" s="60">
        <v>42920.674432870372</v>
      </c>
      <c r="B150">
        <v>552238</v>
      </c>
      <c r="C150" t="s">
        <v>7443</v>
      </c>
      <c r="D150" t="s">
        <v>7444</v>
      </c>
      <c r="E150" t="s">
        <v>7445</v>
      </c>
      <c r="F150" s="15">
        <v>611</v>
      </c>
      <c r="G150" t="s">
        <v>50</v>
      </c>
      <c r="H150" t="s">
        <v>50</v>
      </c>
      <c r="I150" t="s">
        <v>86</v>
      </c>
      <c r="J150" t="s">
        <v>46</v>
      </c>
      <c r="K150" t="s">
        <v>87</v>
      </c>
      <c r="L150" t="s">
        <v>8832</v>
      </c>
      <c r="M150" t="s">
        <v>8833</v>
      </c>
      <c r="N150" t="s">
        <v>8834</v>
      </c>
      <c r="O150">
        <f>VLOOKUP(B150,HIS退!B:F,5,FALSE)</f>
        <v>-611</v>
      </c>
      <c r="P150" s="43">
        <f>VLOOKUP(L150,银行退!A:G,7,FALSE)</f>
        <v>611</v>
      </c>
      <c r="Q150" t="e">
        <f>VLOOKUP(L150,银行退!A:J,10,FALSE)</f>
        <v>#N/A</v>
      </c>
      <c r="R150" t="e">
        <f>VLOOKUP(L150,银行退!A:K,11,FALSE)</f>
        <v>#N/A</v>
      </c>
    </row>
    <row r="151" spans="1:18" customFormat="1" ht="14.25" hidden="1">
      <c r="A151" s="60">
        <v>42920.677511574075</v>
      </c>
      <c r="B151">
        <v>552356</v>
      </c>
      <c r="C151" t="s">
        <v>7446</v>
      </c>
      <c r="D151" t="s">
        <v>7447</v>
      </c>
      <c r="E151" t="s">
        <v>7448</v>
      </c>
      <c r="F151" s="15">
        <v>196</v>
      </c>
      <c r="G151" t="s">
        <v>50</v>
      </c>
      <c r="H151" t="s">
        <v>50</v>
      </c>
      <c r="I151" t="s">
        <v>86</v>
      </c>
      <c r="J151" t="s">
        <v>46</v>
      </c>
      <c r="K151" t="s">
        <v>87</v>
      </c>
      <c r="L151" t="s">
        <v>8835</v>
      </c>
      <c r="M151" t="s">
        <v>8836</v>
      </c>
      <c r="N151" t="s">
        <v>8837</v>
      </c>
      <c r="O151">
        <f>VLOOKUP(B151,HIS退!B:F,5,FALSE)</f>
        <v>-196</v>
      </c>
      <c r="P151" s="43">
        <f>VLOOKUP(L151,银行退!A:G,7,FALSE)</f>
        <v>196</v>
      </c>
      <c r="Q151" t="e">
        <f>VLOOKUP(L151,银行退!A:J,10,FALSE)</f>
        <v>#N/A</v>
      </c>
      <c r="R151" t="e">
        <f>VLOOKUP(L151,银行退!A:K,11,FALSE)</f>
        <v>#N/A</v>
      </c>
    </row>
    <row r="152" spans="1:18" customFormat="1" ht="14.25" hidden="1">
      <c r="A152" s="60">
        <v>42920.679895833331</v>
      </c>
      <c r="B152">
        <v>552478</v>
      </c>
      <c r="C152" t="s">
        <v>7449</v>
      </c>
      <c r="D152" t="s">
        <v>7450</v>
      </c>
      <c r="E152" t="s">
        <v>6957</v>
      </c>
      <c r="F152" s="15">
        <v>96</v>
      </c>
      <c r="G152" t="s">
        <v>50</v>
      </c>
      <c r="H152" t="s">
        <v>50</v>
      </c>
      <c r="I152" t="s">
        <v>86</v>
      </c>
      <c r="J152" t="s">
        <v>46</v>
      </c>
      <c r="K152" t="s">
        <v>87</v>
      </c>
      <c r="L152" t="s">
        <v>8838</v>
      </c>
      <c r="M152" t="s">
        <v>8839</v>
      </c>
      <c r="N152" t="s">
        <v>8840</v>
      </c>
      <c r="O152">
        <f>VLOOKUP(B152,HIS退!B:F,5,FALSE)</f>
        <v>-96</v>
      </c>
      <c r="P152" s="43">
        <f>VLOOKUP(L152,银行退!A:G,7,FALSE)</f>
        <v>96</v>
      </c>
      <c r="Q152" t="e">
        <f>VLOOKUP(L152,银行退!A:J,10,FALSE)</f>
        <v>#N/A</v>
      </c>
      <c r="R152" t="e">
        <f>VLOOKUP(L152,银行退!A:K,11,FALSE)</f>
        <v>#N/A</v>
      </c>
    </row>
    <row r="153" spans="1:18" customFormat="1" ht="14.25" hidden="1">
      <c r="A153" s="60">
        <v>42920.683333333334</v>
      </c>
      <c r="B153">
        <v>552627</v>
      </c>
      <c r="C153" t="s">
        <v>7451</v>
      </c>
      <c r="D153" t="s">
        <v>7452</v>
      </c>
      <c r="E153" t="s">
        <v>7453</v>
      </c>
      <c r="F153" s="15">
        <v>194</v>
      </c>
      <c r="G153" t="s">
        <v>50</v>
      </c>
      <c r="H153" t="s">
        <v>50</v>
      </c>
      <c r="I153" t="s">
        <v>86</v>
      </c>
      <c r="J153" t="s">
        <v>46</v>
      </c>
      <c r="K153" t="s">
        <v>87</v>
      </c>
      <c r="L153" t="s">
        <v>8841</v>
      </c>
      <c r="M153" t="s">
        <v>8842</v>
      </c>
      <c r="N153" t="s">
        <v>8843</v>
      </c>
      <c r="O153">
        <f>VLOOKUP(B153,HIS退!B:F,5,FALSE)</f>
        <v>-194</v>
      </c>
      <c r="P153" s="43">
        <f>VLOOKUP(L153,银行退!A:G,7,FALSE)</f>
        <v>194</v>
      </c>
      <c r="Q153" t="e">
        <f>VLOOKUP(L153,银行退!A:J,10,FALSE)</f>
        <v>#N/A</v>
      </c>
      <c r="R153" t="e">
        <f>VLOOKUP(L153,银行退!A:K,11,FALSE)</f>
        <v>#N/A</v>
      </c>
    </row>
    <row r="154" spans="1:18" ht="14.25" hidden="1">
      <c r="A154" s="60">
        <v>42920.684918981482</v>
      </c>
      <c r="B154">
        <v>552686</v>
      </c>
      <c r="C154" t="s">
        <v>7454</v>
      </c>
      <c r="D154" t="s">
        <v>7455</v>
      </c>
      <c r="E154" t="s">
        <v>7456</v>
      </c>
      <c r="F154" s="15">
        <v>114</v>
      </c>
      <c r="G154" t="s">
        <v>50</v>
      </c>
      <c r="H154" t="s">
        <v>50</v>
      </c>
      <c r="I154" t="s">
        <v>86</v>
      </c>
      <c r="J154" t="s">
        <v>46</v>
      </c>
      <c r="K154" t="s">
        <v>87</v>
      </c>
      <c r="L154" t="s">
        <v>8844</v>
      </c>
      <c r="M154" t="s">
        <v>8845</v>
      </c>
      <c r="N154" t="s">
        <v>8843</v>
      </c>
      <c r="O154">
        <f>VLOOKUP(B154,HIS退!B:F,5,FALSE)</f>
        <v>-114</v>
      </c>
      <c r="P154" s="43">
        <f>VLOOKUP(L154,银行退!A:G,7,FALSE)</f>
        <v>114</v>
      </c>
      <c r="Q154" t="e">
        <f>VLOOKUP(L154,银行退!A:J,10,FALSE)</f>
        <v>#N/A</v>
      </c>
      <c r="R154" t="e">
        <f>VLOOKUP(L154,银行退!A:K,11,FALSE)</f>
        <v>#N/A</v>
      </c>
    </row>
    <row r="155" spans="1:18" customFormat="1" ht="14.25" hidden="1">
      <c r="A155" s="60">
        <v>42920.692199074074</v>
      </c>
      <c r="B155">
        <v>552983</v>
      </c>
      <c r="C155" t="s">
        <v>7457</v>
      </c>
      <c r="D155" t="s">
        <v>7458</v>
      </c>
      <c r="E155" t="s">
        <v>7459</v>
      </c>
      <c r="F155" s="15">
        <v>992</v>
      </c>
      <c r="G155" t="s">
        <v>50</v>
      </c>
      <c r="H155" t="s">
        <v>50</v>
      </c>
      <c r="I155" t="s">
        <v>86</v>
      </c>
      <c r="J155" t="s">
        <v>46</v>
      </c>
      <c r="K155" t="s">
        <v>87</v>
      </c>
      <c r="L155" t="s">
        <v>8846</v>
      </c>
      <c r="M155" t="s">
        <v>8847</v>
      </c>
      <c r="N155" t="s">
        <v>8848</v>
      </c>
      <c r="O155">
        <f>VLOOKUP(B155,HIS退!B:F,5,FALSE)</f>
        <v>-992</v>
      </c>
      <c r="P155" s="43">
        <f>VLOOKUP(L155,银行退!A:G,7,FALSE)</f>
        <v>992</v>
      </c>
      <c r="Q155" t="e">
        <f>VLOOKUP(L155,银行退!A:J,10,FALSE)</f>
        <v>#N/A</v>
      </c>
      <c r="R155" t="e">
        <f>VLOOKUP(L155,银行退!A:K,11,FALSE)</f>
        <v>#N/A</v>
      </c>
    </row>
    <row r="156" spans="1:18" customFormat="1" ht="14.25" hidden="1">
      <c r="A156" s="60">
        <v>42920.70003472222</v>
      </c>
      <c r="B156">
        <v>553235</v>
      </c>
      <c r="C156" t="s">
        <v>7460</v>
      </c>
      <c r="D156" t="s">
        <v>7461</v>
      </c>
      <c r="E156" t="s">
        <v>7462</v>
      </c>
      <c r="F156" s="15">
        <v>122</v>
      </c>
      <c r="G156" t="s">
        <v>50</v>
      </c>
      <c r="H156" t="s">
        <v>50</v>
      </c>
      <c r="I156" t="s">
        <v>86</v>
      </c>
      <c r="J156" t="s">
        <v>46</v>
      </c>
      <c r="K156" t="s">
        <v>87</v>
      </c>
      <c r="L156" t="s">
        <v>8849</v>
      </c>
      <c r="M156" t="s">
        <v>8850</v>
      </c>
      <c r="N156" t="s">
        <v>8851</v>
      </c>
      <c r="O156">
        <f>VLOOKUP(B156,HIS退!B:F,5,FALSE)</f>
        <v>-122</v>
      </c>
      <c r="P156" s="43">
        <f>VLOOKUP(L156,银行退!A:G,7,FALSE)</f>
        <v>122</v>
      </c>
      <c r="Q156" t="e">
        <f>VLOOKUP(L156,银行退!A:J,10,FALSE)</f>
        <v>#N/A</v>
      </c>
      <c r="R156" t="e">
        <f>VLOOKUP(L156,银行退!A:K,11,FALSE)</f>
        <v>#N/A</v>
      </c>
    </row>
    <row r="157" spans="1:18" customFormat="1" ht="14.25" hidden="1">
      <c r="A157" s="60">
        <v>42920.710115740738</v>
      </c>
      <c r="B157">
        <v>553604</v>
      </c>
      <c r="C157" t="s">
        <v>7463</v>
      </c>
      <c r="D157" t="s">
        <v>7464</v>
      </c>
      <c r="E157" t="s">
        <v>7465</v>
      </c>
      <c r="F157" s="15">
        <v>284</v>
      </c>
      <c r="G157" t="s">
        <v>50</v>
      </c>
      <c r="H157" t="s">
        <v>50</v>
      </c>
      <c r="I157" t="s">
        <v>86</v>
      </c>
      <c r="J157" t="s">
        <v>46</v>
      </c>
      <c r="K157" t="s">
        <v>87</v>
      </c>
      <c r="L157" t="s">
        <v>8852</v>
      </c>
      <c r="M157" t="s">
        <v>8853</v>
      </c>
      <c r="N157" t="s">
        <v>8854</v>
      </c>
      <c r="O157">
        <f>VLOOKUP(B157,HIS退!B:F,5,FALSE)</f>
        <v>-284</v>
      </c>
      <c r="P157" s="43">
        <f>VLOOKUP(L157,银行退!A:G,7,FALSE)</f>
        <v>284</v>
      </c>
      <c r="Q157" t="e">
        <f>VLOOKUP(L157,银行退!A:J,10,FALSE)</f>
        <v>#N/A</v>
      </c>
      <c r="R157" t="e">
        <f>VLOOKUP(L157,银行退!A:K,11,FALSE)</f>
        <v>#N/A</v>
      </c>
    </row>
    <row r="158" spans="1:18" customFormat="1" ht="14.25" hidden="1">
      <c r="A158" s="60">
        <v>42920.739560185182</v>
      </c>
      <c r="B158">
        <v>554228</v>
      </c>
      <c r="C158" t="s">
        <v>7466</v>
      </c>
      <c r="D158" t="s">
        <v>7467</v>
      </c>
      <c r="E158" t="s">
        <v>6886</v>
      </c>
      <c r="F158" s="15">
        <v>649</v>
      </c>
      <c r="G158" t="s">
        <v>50</v>
      </c>
      <c r="H158" t="s">
        <v>50</v>
      </c>
      <c r="I158" t="s">
        <v>127</v>
      </c>
      <c r="J158" t="s">
        <v>127</v>
      </c>
      <c r="K158" t="s">
        <v>87</v>
      </c>
      <c r="L158" t="s">
        <v>8855</v>
      </c>
      <c r="M158" t="s">
        <v>8856</v>
      </c>
      <c r="N158" t="s">
        <v>6885</v>
      </c>
      <c r="O158">
        <f>VLOOKUP(B158,HIS退!B:F,5,FALSE)</f>
        <v>-649</v>
      </c>
      <c r="P158" s="43">
        <f>VLOOKUP(L158,银行退!A:G,7,FALSE)</f>
        <v>649</v>
      </c>
      <c r="Q158">
        <f>VLOOKUP(L158,银行退!A:J,10,FALSE)</f>
        <v>1</v>
      </c>
      <c r="R158" t="str">
        <f>VLOOKUP(L158,银行退!A:K,11,FALSE)</f>
        <v>2017-07-05</v>
      </c>
    </row>
    <row r="159" spans="1:18" customFormat="1" ht="14.25" hidden="1">
      <c r="A159" s="60">
        <v>42920.743634259263</v>
      </c>
      <c r="B159">
        <v>554269</v>
      </c>
      <c r="C159" t="s">
        <v>7468</v>
      </c>
      <c r="D159" t="s">
        <v>7469</v>
      </c>
      <c r="E159" t="s">
        <v>7470</v>
      </c>
      <c r="F159" s="15">
        <v>60</v>
      </c>
      <c r="G159" t="s">
        <v>50</v>
      </c>
      <c r="H159" t="s">
        <v>50</v>
      </c>
      <c r="I159" t="s">
        <v>86</v>
      </c>
      <c r="J159" t="s">
        <v>46</v>
      </c>
      <c r="K159" t="s">
        <v>87</v>
      </c>
      <c r="L159" t="s">
        <v>8857</v>
      </c>
      <c r="M159" t="s">
        <v>8858</v>
      </c>
      <c r="N159" t="s">
        <v>8859</v>
      </c>
      <c r="O159">
        <f>VLOOKUP(B159,HIS退!B:F,5,FALSE)</f>
        <v>-60</v>
      </c>
      <c r="P159" s="43">
        <f>VLOOKUP(L159,银行退!A:G,7,FALSE)</f>
        <v>60</v>
      </c>
      <c r="Q159" t="e">
        <f>VLOOKUP(L159,银行退!A:J,10,FALSE)</f>
        <v>#N/A</v>
      </c>
      <c r="R159" t="e">
        <f>VLOOKUP(L159,银行退!A:K,11,FALSE)</f>
        <v>#N/A</v>
      </c>
    </row>
    <row r="160" spans="1:18" customFormat="1" ht="14.25" hidden="1">
      <c r="A160" s="60">
        <v>42920.762592592589</v>
      </c>
      <c r="B160">
        <v>554366</v>
      </c>
      <c r="C160" t="s">
        <v>7471</v>
      </c>
      <c r="D160" t="s">
        <v>7472</v>
      </c>
      <c r="E160" t="s">
        <v>7473</v>
      </c>
      <c r="F160" s="15">
        <v>500</v>
      </c>
      <c r="G160" t="s">
        <v>50</v>
      </c>
      <c r="H160" t="s">
        <v>50</v>
      </c>
      <c r="I160" t="s">
        <v>86</v>
      </c>
      <c r="J160" t="s">
        <v>46</v>
      </c>
      <c r="K160" t="s">
        <v>87</v>
      </c>
      <c r="L160" t="s">
        <v>8860</v>
      </c>
      <c r="M160" t="s">
        <v>8861</v>
      </c>
      <c r="N160" t="s">
        <v>8862</v>
      </c>
      <c r="O160">
        <f>VLOOKUP(B160,HIS退!B:F,5,FALSE)</f>
        <v>-500</v>
      </c>
      <c r="P160" s="43">
        <f>VLOOKUP(L160,银行退!A:G,7,FALSE)</f>
        <v>500</v>
      </c>
      <c r="Q160" t="e">
        <f>VLOOKUP(L160,银行退!A:J,10,FALSE)</f>
        <v>#N/A</v>
      </c>
      <c r="R160" t="e">
        <f>VLOOKUP(L160,银行退!A:K,11,FALSE)</f>
        <v>#N/A</v>
      </c>
    </row>
    <row r="161" spans="1:18" customFormat="1" ht="14.25" hidden="1">
      <c r="A161" s="60">
        <v>42921.329444444447</v>
      </c>
      <c r="B161">
        <v>555615</v>
      </c>
      <c r="C161" t="s">
        <v>7474</v>
      </c>
      <c r="D161" t="s">
        <v>7475</v>
      </c>
      <c r="E161" t="s">
        <v>7476</v>
      </c>
      <c r="F161" s="15">
        <v>50</v>
      </c>
      <c r="G161" t="s">
        <v>50</v>
      </c>
      <c r="H161" t="s">
        <v>50</v>
      </c>
      <c r="I161" t="s">
        <v>86</v>
      </c>
      <c r="J161" t="s">
        <v>46</v>
      </c>
      <c r="K161" t="s">
        <v>87</v>
      </c>
      <c r="L161" t="s">
        <v>8863</v>
      </c>
      <c r="M161" t="s">
        <v>8864</v>
      </c>
      <c r="N161" t="s">
        <v>8865</v>
      </c>
      <c r="O161">
        <f>VLOOKUP(B161,HIS退!B:F,5,FALSE)</f>
        <v>-50</v>
      </c>
      <c r="P161" s="43">
        <f>VLOOKUP(L161,银行退!A:G,7,FALSE)</f>
        <v>50</v>
      </c>
      <c r="Q161" t="e">
        <f>VLOOKUP(L161,银行退!A:J,10,FALSE)</f>
        <v>#N/A</v>
      </c>
      <c r="R161" t="e">
        <f>VLOOKUP(L161,银行退!A:K,11,FALSE)</f>
        <v>#N/A</v>
      </c>
    </row>
    <row r="162" spans="1:18" ht="14.25" hidden="1">
      <c r="A162" s="60">
        <v>42921.345370370371</v>
      </c>
      <c r="B162">
        <v>556391</v>
      </c>
      <c r="C162" t="s">
        <v>7477</v>
      </c>
      <c r="D162" t="s">
        <v>7478</v>
      </c>
      <c r="E162" t="s">
        <v>6898</v>
      </c>
      <c r="F162" s="15">
        <v>459</v>
      </c>
      <c r="G162" t="s">
        <v>50</v>
      </c>
      <c r="H162" t="s">
        <v>50</v>
      </c>
      <c r="I162" t="s">
        <v>127</v>
      </c>
      <c r="J162" t="s">
        <v>127</v>
      </c>
      <c r="K162" t="s">
        <v>87</v>
      </c>
      <c r="L162" t="s">
        <v>8866</v>
      </c>
      <c r="M162" t="s">
        <v>8867</v>
      </c>
      <c r="N162" t="s">
        <v>6897</v>
      </c>
      <c r="O162">
        <f>VLOOKUP(B162,HIS退!B:F,5,FALSE)</f>
        <v>-459</v>
      </c>
      <c r="P162" s="43">
        <f>VLOOKUP(L162,银行退!A:G,7,FALSE)</f>
        <v>459</v>
      </c>
      <c r="Q162">
        <f>VLOOKUP(L162,银行退!A:J,10,FALSE)</f>
        <v>1</v>
      </c>
      <c r="R162" t="str">
        <f>VLOOKUP(L162,银行退!A:K,11,FALSE)</f>
        <v>2017-07-05</v>
      </c>
    </row>
    <row r="163" spans="1:18" customFormat="1" ht="14.25" hidden="1">
      <c r="A163" s="60">
        <v>42921.35125</v>
      </c>
      <c r="B163">
        <v>556830</v>
      </c>
      <c r="C163" t="s">
        <v>7479</v>
      </c>
      <c r="D163" t="s">
        <v>7480</v>
      </c>
      <c r="E163" t="s">
        <v>7481</v>
      </c>
      <c r="F163" s="15">
        <v>247</v>
      </c>
      <c r="G163" t="s">
        <v>50</v>
      </c>
      <c r="H163" t="s">
        <v>50</v>
      </c>
      <c r="I163" t="s">
        <v>86</v>
      </c>
      <c r="J163" t="s">
        <v>46</v>
      </c>
      <c r="K163" t="s">
        <v>87</v>
      </c>
      <c r="L163" t="s">
        <v>8868</v>
      </c>
      <c r="M163" t="s">
        <v>8869</v>
      </c>
      <c r="N163" t="s">
        <v>8870</v>
      </c>
      <c r="O163">
        <f>VLOOKUP(B163,HIS退!B:F,5,FALSE)</f>
        <v>-247</v>
      </c>
      <c r="P163" s="43">
        <f>VLOOKUP(L163,银行退!A:G,7,FALSE)</f>
        <v>247</v>
      </c>
      <c r="Q163" t="e">
        <f>VLOOKUP(L163,银行退!A:J,10,FALSE)</f>
        <v>#N/A</v>
      </c>
      <c r="R163" t="e">
        <f>VLOOKUP(L163,银行退!A:K,11,FALSE)</f>
        <v>#N/A</v>
      </c>
    </row>
    <row r="164" spans="1:18" customFormat="1" ht="14.25" hidden="1">
      <c r="A164" s="60">
        <v>42921.361863425926</v>
      </c>
      <c r="B164">
        <v>557699</v>
      </c>
      <c r="C164" t="s">
        <v>7482</v>
      </c>
      <c r="D164" t="s">
        <v>7483</v>
      </c>
      <c r="E164" t="s">
        <v>7484</v>
      </c>
      <c r="F164" s="15">
        <v>470</v>
      </c>
      <c r="G164" t="s">
        <v>50</v>
      </c>
      <c r="H164" t="s">
        <v>50</v>
      </c>
      <c r="I164" t="s">
        <v>86</v>
      </c>
      <c r="J164" t="s">
        <v>46</v>
      </c>
      <c r="K164" t="s">
        <v>87</v>
      </c>
      <c r="L164" t="s">
        <v>8871</v>
      </c>
      <c r="M164" t="s">
        <v>8872</v>
      </c>
      <c r="N164" t="s">
        <v>8873</v>
      </c>
      <c r="O164">
        <f>VLOOKUP(B164,HIS退!B:F,5,FALSE)</f>
        <v>-470</v>
      </c>
      <c r="P164" s="43">
        <f>VLOOKUP(L164,银行退!A:G,7,FALSE)</f>
        <v>470</v>
      </c>
      <c r="Q164" t="e">
        <f>VLOOKUP(L164,银行退!A:J,10,FALSE)</f>
        <v>#N/A</v>
      </c>
      <c r="R164" t="e">
        <f>VLOOKUP(L164,银行退!A:K,11,FALSE)</f>
        <v>#N/A</v>
      </c>
    </row>
    <row r="165" spans="1:18" customFormat="1" ht="14.25" hidden="1">
      <c r="A165" s="60">
        <v>42921.384293981479</v>
      </c>
      <c r="B165">
        <v>559606</v>
      </c>
      <c r="C165" t="s">
        <v>7485</v>
      </c>
      <c r="D165" t="s">
        <v>179</v>
      </c>
      <c r="E165" t="s">
        <v>180</v>
      </c>
      <c r="F165" s="15">
        <v>700</v>
      </c>
      <c r="G165" t="s">
        <v>50</v>
      </c>
      <c r="H165" t="s">
        <v>50</v>
      </c>
      <c r="I165" t="s">
        <v>127</v>
      </c>
      <c r="J165" t="s">
        <v>127</v>
      </c>
      <c r="K165" t="s">
        <v>87</v>
      </c>
      <c r="L165" t="s">
        <v>8874</v>
      </c>
      <c r="M165" t="s">
        <v>8875</v>
      </c>
      <c r="N165" t="s">
        <v>195</v>
      </c>
      <c r="O165">
        <f>VLOOKUP(B165,HIS退!B:F,5,FALSE)</f>
        <v>-700</v>
      </c>
      <c r="P165" s="43">
        <f>VLOOKUP(L165,银行退!A:G,7,FALSE)</f>
        <v>700</v>
      </c>
      <c r="Q165">
        <f>VLOOKUP(L165,银行退!A:J,10,FALSE)</f>
        <v>1</v>
      </c>
      <c r="R165" t="str">
        <f>VLOOKUP(L165,银行退!A:K,11,FALSE)</f>
        <v>2017-07-05</v>
      </c>
    </row>
    <row r="166" spans="1:18" customFormat="1" ht="14.25" hidden="1">
      <c r="A166" s="60">
        <v>42921.384953703702</v>
      </c>
      <c r="B166">
        <v>559684</v>
      </c>
      <c r="C166" t="s">
        <v>7486</v>
      </c>
      <c r="D166" t="s">
        <v>7487</v>
      </c>
      <c r="E166" t="s">
        <v>7488</v>
      </c>
      <c r="F166" s="15">
        <v>470</v>
      </c>
      <c r="G166" t="s">
        <v>50</v>
      </c>
      <c r="H166" t="s">
        <v>50</v>
      </c>
      <c r="I166" t="s">
        <v>86</v>
      </c>
      <c r="J166" t="s">
        <v>46</v>
      </c>
      <c r="K166" t="s">
        <v>87</v>
      </c>
      <c r="L166" t="s">
        <v>8876</v>
      </c>
      <c r="M166" t="s">
        <v>8877</v>
      </c>
      <c r="N166" t="s">
        <v>8878</v>
      </c>
      <c r="O166">
        <f>VLOOKUP(B166,HIS退!B:F,5,FALSE)</f>
        <v>-470</v>
      </c>
      <c r="P166" s="43">
        <f>VLOOKUP(L166,银行退!A:G,7,FALSE)</f>
        <v>470</v>
      </c>
      <c r="Q166" t="e">
        <f>VLOOKUP(L166,银行退!A:J,10,FALSE)</f>
        <v>#N/A</v>
      </c>
      <c r="R166" t="e">
        <f>VLOOKUP(L166,银行退!A:K,11,FALSE)</f>
        <v>#N/A</v>
      </c>
    </row>
    <row r="167" spans="1:18" s="50" customFormat="1" ht="14.25" hidden="1">
      <c r="A167" s="60">
        <v>42921.395821759259</v>
      </c>
      <c r="B167">
        <v>560627</v>
      </c>
      <c r="C167" t="s">
        <v>7489</v>
      </c>
      <c r="D167" t="s">
        <v>7490</v>
      </c>
      <c r="E167" t="s">
        <v>7491</v>
      </c>
      <c r="F167" s="15">
        <v>6</v>
      </c>
      <c r="G167" t="s">
        <v>50</v>
      </c>
      <c r="H167" t="s">
        <v>50</v>
      </c>
      <c r="I167" t="s">
        <v>86</v>
      </c>
      <c r="J167" t="s">
        <v>46</v>
      </c>
      <c r="K167" t="s">
        <v>87</v>
      </c>
      <c r="L167" t="s">
        <v>8879</v>
      </c>
      <c r="M167" t="s">
        <v>8880</v>
      </c>
      <c r="N167" t="s">
        <v>8881</v>
      </c>
      <c r="O167">
        <f>VLOOKUP(B167,HIS退!B:F,5,FALSE)</f>
        <v>-6</v>
      </c>
      <c r="P167" s="43">
        <f>VLOOKUP(L167,银行退!A:G,7,FALSE)</f>
        <v>6</v>
      </c>
      <c r="Q167" t="e">
        <f>VLOOKUP(L167,银行退!A:J,10,FALSE)</f>
        <v>#N/A</v>
      </c>
      <c r="R167" t="e">
        <f>VLOOKUP(L167,银行退!A:K,11,FALSE)</f>
        <v>#N/A</v>
      </c>
    </row>
    <row r="168" spans="1:18" customFormat="1" ht="14.25" hidden="1">
      <c r="A168" s="60">
        <v>42921.403541666667</v>
      </c>
      <c r="B168">
        <v>561264</v>
      </c>
      <c r="C168" t="s">
        <v>7492</v>
      </c>
      <c r="D168" t="s">
        <v>7493</v>
      </c>
      <c r="E168" t="s">
        <v>7494</v>
      </c>
      <c r="F168" s="15">
        <v>65</v>
      </c>
      <c r="G168" t="s">
        <v>50</v>
      </c>
      <c r="H168" t="s">
        <v>50</v>
      </c>
      <c r="I168" t="s">
        <v>86</v>
      </c>
      <c r="J168" t="s">
        <v>46</v>
      </c>
      <c r="K168" t="s">
        <v>87</v>
      </c>
      <c r="L168" t="s">
        <v>8882</v>
      </c>
      <c r="M168" t="s">
        <v>8883</v>
      </c>
      <c r="N168" t="s">
        <v>8884</v>
      </c>
      <c r="O168">
        <f>VLOOKUP(B168,HIS退!B:F,5,FALSE)</f>
        <v>-65</v>
      </c>
      <c r="P168" s="43">
        <f>VLOOKUP(L168,银行退!A:G,7,FALSE)</f>
        <v>65</v>
      </c>
      <c r="Q168" t="e">
        <f>VLOOKUP(L168,银行退!A:J,10,FALSE)</f>
        <v>#N/A</v>
      </c>
      <c r="R168" t="e">
        <f>VLOOKUP(L168,银行退!A:K,11,FALSE)</f>
        <v>#N/A</v>
      </c>
    </row>
    <row r="169" spans="1:18" customFormat="1" ht="14.25" hidden="1">
      <c r="A169" s="60">
        <v>42921.403981481482</v>
      </c>
      <c r="B169">
        <v>561300</v>
      </c>
      <c r="C169" t="s">
        <v>7495</v>
      </c>
      <c r="D169" t="s">
        <v>7496</v>
      </c>
      <c r="E169" t="s">
        <v>7497</v>
      </c>
      <c r="F169" s="15">
        <v>400</v>
      </c>
      <c r="G169" t="s">
        <v>50</v>
      </c>
      <c r="H169" t="s">
        <v>50</v>
      </c>
      <c r="I169" t="s">
        <v>86</v>
      </c>
      <c r="J169" t="s">
        <v>46</v>
      </c>
      <c r="K169" t="s">
        <v>87</v>
      </c>
      <c r="L169" t="s">
        <v>8885</v>
      </c>
      <c r="M169" t="s">
        <v>8886</v>
      </c>
      <c r="N169" t="s">
        <v>8887</v>
      </c>
      <c r="O169">
        <f>VLOOKUP(B169,HIS退!B:F,5,FALSE)</f>
        <v>-400</v>
      </c>
      <c r="P169" s="43">
        <f>VLOOKUP(L169,银行退!A:G,7,FALSE)</f>
        <v>400</v>
      </c>
      <c r="Q169" t="e">
        <f>VLOOKUP(L169,银行退!A:J,10,FALSE)</f>
        <v>#N/A</v>
      </c>
      <c r="R169" t="e">
        <f>VLOOKUP(L169,银行退!A:K,11,FALSE)</f>
        <v>#N/A</v>
      </c>
    </row>
    <row r="170" spans="1:18" customFormat="1" ht="14.25" hidden="1">
      <c r="A170" s="60">
        <v>42921.405046296299</v>
      </c>
      <c r="B170">
        <v>561385</v>
      </c>
      <c r="C170" t="s">
        <v>7498</v>
      </c>
      <c r="D170" t="s">
        <v>7499</v>
      </c>
      <c r="E170" t="s">
        <v>7500</v>
      </c>
      <c r="F170" s="15">
        <v>256</v>
      </c>
      <c r="G170" t="s">
        <v>50</v>
      </c>
      <c r="H170" t="s">
        <v>50</v>
      </c>
      <c r="I170" t="s">
        <v>86</v>
      </c>
      <c r="J170" t="s">
        <v>46</v>
      </c>
      <c r="K170" t="s">
        <v>87</v>
      </c>
      <c r="L170" t="s">
        <v>8888</v>
      </c>
      <c r="M170" t="s">
        <v>8889</v>
      </c>
      <c r="N170" t="s">
        <v>8890</v>
      </c>
      <c r="O170">
        <f>VLOOKUP(B170,HIS退!B:F,5,FALSE)</f>
        <v>-256</v>
      </c>
      <c r="P170" s="43">
        <f>VLOOKUP(L170,银行退!A:G,7,FALSE)</f>
        <v>256</v>
      </c>
      <c r="Q170" t="e">
        <f>VLOOKUP(L170,银行退!A:J,10,FALSE)</f>
        <v>#N/A</v>
      </c>
      <c r="R170" t="e">
        <f>VLOOKUP(L170,银行退!A:K,11,FALSE)</f>
        <v>#N/A</v>
      </c>
    </row>
    <row r="171" spans="1:18" ht="14.25" hidden="1">
      <c r="A171" s="60">
        <v>42921.407916666663</v>
      </c>
      <c r="B171">
        <v>561617</v>
      </c>
      <c r="C171" t="s">
        <v>7501</v>
      </c>
      <c r="D171" t="s">
        <v>7502</v>
      </c>
      <c r="E171" t="s">
        <v>7503</v>
      </c>
      <c r="F171" s="15">
        <v>200</v>
      </c>
      <c r="G171" t="s">
        <v>50</v>
      </c>
      <c r="H171" t="s">
        <v>50</v>
      </c>
      <c r="I171" t="s">
        <v>86</v>
      </c>
      <c r="J171" t="s">
        <v>46</v>
      </c>
      <c r="K171" t="s">
        <v>87</v>
      </c>
      <c r="L171" t="s">
        <v>8891</v>
      </c>
      <c r="M171" t="s">
        <v>8892</v>
      </c>
      <c r="N171" t="s">
        <v>8893</v>
      </c>
      <c r="O171">
        <f>VLOOKUP(B171,HIS退!B:F,5,FALSE)</f>
        <v>-200</v>
      </c>
      <c r="P171" s="43">
        <f>VLOOKUP(L171,银行退!A:G,7,FALSE)</f>
        <v>200</v>
      </c>
      <c r="Q171" t="e">
        <f>VLOOKUP(L171,银行退!A:J,10,FALSE)</f>
        <v>#N/A</v>
      </c>
      <c r="R171" t="e">
        <f>VLOOKUP(L171,银行退!A:K,11,FALSE)</f>
        <v>#N/A</v>
      </c>
    </row>
    <row r="172" spans="1:18" customFormat="1" ht="14.25" hidden="1">
      <c r="A172" s="60">
        <v>42921.417638888888</v>
      </c>
      <c r="B172">
        <v>562451</v>
      </c>
      <c r="C172" t="s">
        <v>7504</v>
      </c>
      <c r="D172" t="s">
        <v>7505</v>
      </c>
      <c r="E172" t="s">
        <v>7506</v>
      </c>
      <c r="F172" s="15">
        <v>1186</v>
      </c>
      <c r="G172" t="s">
        <v>50</v>
      </c>
      <c r="H172" t="s">
        <v>50</v>
      </c>
      <c r="I172" t="s">
        <v>86</v>
      </c>
      <c r="J172" t="s">
        <v>46</v>
      </c>
      <c r="K172" t="s">
        <v>87</v>
      </c>
      <c r="L172" t="s">
        <v>8894</v>
      </c>
      <c r="M172" t="s">
        <v>8895</v>
      </c>
      <c r="N172" t="s">
        <v>8896</v>
      </c>
      <c r="O172">
        <f>VLOOKUP(B172,HIS退!B:F,5,FALSE)</f>
        <v>-1186</v>
      </c>
      <c r="P172" s="43">
        <f>VLOOKUP(L172,银行退!A:G,7,FALSE)</f>
        <v>1186</v>
      </c>
      <c r="Q172" t="e">
        <f>VLOOKUP(L172,银行退!A:J,10,FALSE)</f>
        <v>#N/A</v>
      </c>
      <c r="R172" t="e">
        <f>VLOOKUP(L172,银行退!A:K,11,FALSE)</f>
        <v>#N/A</v>
      </c>
    </row>
    <row r="173" spans="1:18" customFormat="1" ht="14.25" hidden="1">
      <c r="A173" s="60">
        <v>42921.418958333335</v>
      </c>
      <c r="B173">
        <v>562529</v>
      </c>
      <c r="C173" t="s">
        <v>7507</v>
      </c>
      <c r="D173" t="s">
        <v>7508</v>
      </c>
      <c r="E173" t="s">
        <v>7509</v>
      </c>
      <c r="F173" s="15">
        <v>300</v>
      </c>
      <c r="G173" t="s">
        <v>50</v>
      </c>
      <c r="H173" t="s">
        <v>50</v>
      </c>
      <c r="I173" t="s">
        <v>86</v>
      </c>
      <c r="J173" t="s">
        <v>46</v>
      </c>
      <c r="K173" t="s">
        <v>87</v>
      </c>
      <c r="L173" t="s">
        <v>8897</v>
      </c>
      <c r="M173" t="s">
        <v>8898</v>
      </c>
      <c r="N173" t="s">
        <v>8899</v>
      </c>
      <c r="O173">
        <f>VLOOKUP(B173,HIS退!B:F,5,FALSE)</f>
        <v>-300</v>
      </c>
      <c r="P173" s="43">
        <f>VLOOKUP(L173,银行退!A:G,7,FALSE)</f>
        <v>300</v>
      </c>
      <c r="Q173" t="e">
        <f>VLOOKUP(L173,银行退!A:J,10,FALSE)</f>
        <v>#N/A</v>
      </c>
      <c r="R173" t="e">
        <f>VLOOKUP(L173,银行退!A:K,11,FALSE)</f>
        <v>#N/A</v>
      </c>
    </row>
    <row r="174" spans="1:18" customFormat="1" ht="14.25" hidden="1">
      <c r="A174" s="60">
        <v>42921.421296296299</v>
      </c>
      <c r="B174">
        <v>562713</v>
      </c>
      <c r="C174" t="s">
        <v>7510</v>
      </c>
      <c r="D174" t="s">
        <v>7511</v>
      </c>
      <c r="E174" t="s">
        <v>6917</v>
      </c>
      <c r="F174" s="15">
        <v>9</v>
      </c>
      <c r="G174" t="s">
        <v>50</v>
      </c>
      <c r="H174" t="s">
        <v>50</v>
      </c>
      <c r="I174" t="s">
        <v>127</v>
      </c>
      <c r="J174" t="s">
        <v>127</v>
      </c>
      <c r="K174" t="s">
        <v>87</v>
      </c>
      <c r="L174" t="s">
        <v>8900</v>
      </c>
      <c r="M174" t="s">
        <v>8901</v>
      </c>
      <c r="N174" t="s">
        <v>6916</v>
      </c>
      <c r="O174">
        <f>VLOOKUP(B174,HIS退!B:F,5,FALSE)</f>
        <v>-9</v>
      </c>
      <c r="P174" s="43">
        <f>VLOOKUP(L174,银行退!A:G,7,FALSE)</f>
        <v>9</v>
      </c>
      <c r="Q174">
        <f>VLOOKUP(L174,银行退!A:J,10,FALSE)</f>
        <v>1</v>
      </c>
      <c r="R174" t="str">
        <f>VLOOKUP(L174,银行退!A:K,11,FALSE)</f>
        <v>2017-07-05</v>
      </c>
    </row>
    <row r="175" spans="1:18" customFormat="1" ht="14.25" hidden="1">
      <c r="A175" s="60">
        <v>42921.421296296299</v>
      </c>
      <c r="B175">
        <v>0</v>
      </c>
      <c r="D175" t="s">
        <v>7511</v>
      </c>
      <c r="E175" t="s">
        <v>6917</v>
      </c>
      <c r="F175" s="15">
        <v>9</v>
      </c>
      <c r="G175" t="s">
        <v>50</v>
      </c>
      <c r="H175" t="s">
        <v>50</v>
      </c>
      <c r="I175" t="s">
        <v>88</v>
      </c>
      <c r="J175" t="s">
        <v>85</v>
      </c>
      <c r="K175" t="s">
        <v>87</v>
      </c>
      <c r="L175" t="s">
        <v>8902</v>
      </c>
      <c r="M175" t="s">
        <v>8903</v>
      </c>
      <c r="N175" t="s">
        <v>6916</v>
      </c>
      <c r="O175" t="e">
        <f>VLOOKUP(B175,HIS退!B:F,5,FALSE)</f>
        <v>#N/A</v>
      </c>
      <c r="P175" s="43" t="e">
        <f>VLOOKUP(L175,银行退!A:G,7,FALSE)</f>
        <v>#N/A</v>
      </c>
      <c r="Q175" t="e">
        <f>VLOOKUP(L175,银行退!A:J,10,FALSE)</f>
        <v>#N/A</v>
      </c>
      <c r="R175" t="e">
        <f>VLOOKUP(L175,银行退!A:K,11,FALSE)</f>
        <v>#N/A</v>
      </c>
    </row>
    <row r="176" spans="1:18" ht="14.25" hidden="1">
      <c r="A176" s="60">
        <v>42921.427476851852</v>
      </c>
      <c r="B176">
        <v>563186</v>
      </c>
      <c r="C176" t="s">
        <v>7512</v>
      </c>
      <c r="D176" t="s">
        <v>7513</v>
      </c>
      <c r="E176" t="s">
        <v>7514</v>
      </c>
      <c r="F176" s="15">
        <v>500</v>
      </c>
      <c r="G176" t="s">
        <v>50</v>
      </c>
      <c r="H176" t="s">
        <v>50</v>
      </c>
      <c r="I176" t="s">
        <v>86</v>
      </c>
      <c r="J176" t="s">
        <v>46</v>
      </c>
      <c r="K176" t="s">
        <v>87</v>
      </c>
      <c r="L176" t="s">
        <v>8904</v>
      </c>
      <c r="M176" t="s">
        <v>8905</v>
      </c>
      <c r="N176" t="s">
        <v>8906</v>
      </c>
      <c r="O176">
        <f>VLOOKUP(B176,HIS退!B:F,5,FALSE)</f>
        <v>-500</v>
      </c>
      <c r="P176" s="43">
        <f>VLOOKUP(L176,银行退!A:G,7,FALSE)</f>
        <v>500</v>
      </c>
      <c r="Q176" t="e">
        <f>VLOOKUP(L176,银行退!A:J,10,FALSE)</f>
        <v>#N/A</v>
      </c>
      <c r="R176" t="e">
        <f>VLOOKUP(L176,银行退!A:K,11,FALSE)</f>
        <v>#N/A</v>
      </c>
    </row>
    <row r="177" spans="1:18" customFormat="1" ht="14.25" hidden="1">
      <c r="A177" s="60">
        <v>42921.427615740744</v>
      </c>
      <c r="B177">
        <v>563194</v>
      </c>
      <c r="C177" t="s">
        <v>7515</v>
      </c>
      <c r="D177" t="s">
        <v>7516</v>
      </c>
      <c r="E177" t="s">
        <v>6911</v>
      </c>
      <c r="F177" s="15">
        <v>657</v>
      </c>
      <c r="G177" t="s">
        <v>50</v>
      </c>
      <c r="H177" t="s">
        <v>50</v>
      </c>
      <c r="I177" t="s">
        <v>127</v>
      </c>
      <c r="J177" t="s">
        <v>127</v>
      </c>
      <c r="K177" t="s">
        <v>87</v>
      </c>
      <c r="L177" t="s">
        <v>8907</v>
      </c>
      <c r="M177" t="s">
        <v>8908</v>
      </c>
      <c r="N177" t="s">
        <v>6910</v>
      </c>
      <c r="O177">
        <f>VLOOKUP(B177,HIS退!B:F,5,FALSE)</f>
        <v>-657</v>
      </c>
      <c r="P177" s="43">
        <f>VLOOKUP(L177,银行退!A:G,7,FALSE)</f>
        <v>657</v>
      </c>
      <c r="Q177">
        <f>VLOOKUP(L177,银行退!A:J,10,FALSE)</f>
        <v>1</v>
      </c>
      <c r="R177" t="str">
        <f>VLOOKUP(L177,银行退!A:K,11,FALSE)</f>
        <v>2017-07-05</v>
      </c>
    </row>
    <row r="178" spans="1:18" customFormat="1" ht="14.25" hidden="1">
      <c r="A178" s="60">
        <v>42921.429201388892</v>
      </c>
      <c r="B178">
        <v>563334</v>
      </c>
      <c r="C178" t="s">
        <v>7517</v>
      </c>
      <c r="D178" t="s">
        <v>7518</v>
      </c>
      <c r="E178" t="s">
        <v>6921</v>
      </c>
      <c r="F178" s="15">
        <v>43</v>
      </c>
      <c r="G178" t="s">
        <v>50</v>
      </c>
      <c r="H178" t="s">
        <v>50</v>
      </c>
      <c r="I178" t="s">
        <v>127</v>
      </c>
      <c r="J178" t="s">
        <v>127</v>
      </c>
      <c r="K178" t="s">
        <v>87</v>
      </c>
      <c r="L178" t="s">
        <v>8909</v>
      </c>
      <c r="M178" t="s">
        <v>8910</v>
      </c>
      <c r="N178" t="s">
        <v>6920</v>
      </c>
      <c r="O178">
        <f>VLOOKUP(B178,HIS退!B:F,5,FALSE)</f>
        <v>-43</v>
      </c>
      <c r="P178" s="43">
        <f>VLOOKUP(L178,银行退!A:G,7,FALSE)</f>
        <v>43</v>
      </c>
      <c r="Q178">
        <f>VLOOKUP(L178,银行退!A:J,10,FALSE)</f>
        <v>1</v>
      </c>
      <c r="R178" t="str">
        <f>VLOOKUP(L178,银行退!A:K,11,FALSE)</f>
        <v>2017-07-05</v>
      </c>
    </row>
    <row r="179" spans="1:18" ht="14.25" hidden="1">
      <c r="A179" s="60">
        <v>42921.437986111108</v>
      </c>
      <c r="B179">
        <v>564002</v>
      </c>
      <c r="C179" t="s">
        <v>7519</v>
      </c>
      <c r="D179" t="s">
        <v>7520</v>
      </c>
      <c r="E179" t="s">
        <v>7521</v>
      </c>
      <c r="F179" s="15">
        <v>190</v>
      </c>
      <c r="G179" t="s">
        <v>50</v>
      </c>
      <c r="H179" t="s">
        <v>50</v>
      </c>
      <c r="I179" t="s">
        <v>86</v>
      </c>
      <c r="J179" t="s">
        <v>46</v>
      </c>
      <c r="K179" t="s">
        <v>87</v>
      </c>
      <c r="L179" t="s">
        <v>8911</v>
      </c>
      <c r="M179" t="s">
        <v>8912</v>
      </c>
      <c r="N179" t="s">
        <v>8913</v>
      </c>
      <c r="O179">
        <f>VLOOKUP(B179,HIS退!B:F,5,FALSE)</f>
        <v>-190</v>
      </c>
      <c r="P179" s="43">
        <f>VLOOKUP(L179,银行退!A:G,7,FALSE)</f>
        <v>190</v>
      </c>
      <c r="Q179" t="e">
        <f>VLOOKUP(L179,银行退!A:J,10,FALSE)</f>
        <v>#N/A</v>
      </c>
      <c r="R179" t="e">
        <f>VLOOKUP(L179,银行退!A:K,11,FALSE)</f>
        <v>#N/A</v>
      </c>
    </row>
    <row r="180" spans="1:18" customFormat="1" ht="14.25" hidden="1">
      <c r="A180" s="60">
        <v>42921.44295138889</v>
      </c>
      <c r="B180">
        <v>564293</v>
      </c>
      <c r="C180" t="s">
        <v>7522</v>
      </c>
      <c r="D180" t="s">
        <v>7523</v>
      </c>
      <c r="E180" t="s">
        <v>7524</v>
      </c>
      <c r="F180" s="15">
        <v>495</v>
      </c>
      <c r="G180" t="s">
        <v>50</v>
      </c>
      <c r="H180" t="s">
        <v>50</v>
      </c>
      <c r="I180" t="s">
        <v>86</v>
      </c>
      <c r="J180" t="s">
        <v>46</v>
      </c>
      <c r="K180" t="s">
        <v>87</v>
      </c>
      <c r="L180" t="s">
        <v>8914</v>
      </c>
      <c r="M180" t="s">
        <v>8915</v>
      </c>
      <c r="N180" t="s">
        <v>8916</v>
      </c>
      <c r="O180">
        <f>VLOOKUP(B180,HIS退!B:F,5,FALSE)</f>
        <v>-495</v>
      </c>
      <c r="P180" s="43">
        <f>VLOOKUP(L180,银行退!A:G,7,FALSE)</f>
        <v>495</v>
      </c>
      <c r="Q180" t="e">
        <f>VLOOKUP(L180,银行退!A:J,10,FALSE)</f>
        <v>#N/A</v>
      </c>
      <c r="R180" t="e">
        <f>VLOOKUP(L180,银行退!A:K,11,FALSE)</f>
        <v>#N/A</v>
      </c>
    </row>
    <row r="181" spans="1:18" customFormat="1" ht="14.25" hidden="1">
      <c r="A181" s="60">
        <v>42921.443333333336</v>
      </c>
      <c r="B181">
        <v>564308</v>
      </c>
      <c r="C181" t="s">
        <v>7525</v>
      </c>
      <c r="D181" t="s">
        <v>7526</v>
      </c>
      <c r="E181" t="s">
        <v>7527</v>
      </c>
      <c r="F181" s="15">
        <v>15</v>
      </c>
      <c r="G181" t="s">
        <v>50</v>
      </c>
      <c r="H181" t="s">
        <v>50</v>
      </c>
      <c r="I181" t="s">
        <v>86</v>
      </c>
      <c r="J181" t="s">
        <v>46</v>
      </c>
      <c r="K181" t="s">
        <v>87</v>
      </c>
      <c r="L181" t="s">
        <v>8917</v>
      </c>
      <c r="M181" t="s">
        <v>8918</v>
      </c>
      <c r="N181" t="s">
        <v>8919</v>
      </c>
      <c r="O181">
        <f>VLOOKUP(B181,HIS退!B:F,5,FALSE)</f>
        <v>-15</v>
      </c>
      <c r="P181" s="43">
        <f>VLOOKUP(L181,银行退!A:G,7,FALSE)</f>
        <v>15</v>
      </c>
      <c r="Q181" t="e">
        <f>VLOOKUP(L181,银行退!A:J,10,FALSE)</f>
        <v>#N/A</v>
      </c>
      <c r="R181" t="e">
        <f>VLOOKUP(L181,银行退!A:K,11,FALSE)</f>
        <v>#N/A</v>
      </c>
    </row>
    <row r="182" spans="1:18" ht="14.25" hidden="1">
      <c r="A182" s="60">
        <v>42921.448182870372</v>
      </c>
      <c r="B182">
        <v>564591</v>
      </c>
      <c r="C182" t="s">
        <v>7528</v>
      </c>
      <c r="D182" t="s">
        <v>7529</v>
      </c>
      <c r="E182" t="s">
        <v>7530</v>
      </c>
      <c r="F182" s="15">
        <v>213</v>
      </c>
      <c r="G182" t="s">
        <v>50</v>
      </c>
      <c r="H182" t="s">
        <v>50</v>
      </c>
      <c r="I182" t="s">
        <v>86</v>
      </c>
      <c r="J182" t="s">
        <v>46</v>
      </c>
      <c r="K182" t="s">
        <v>87</v>
      </c>
      <c r="L182" t="s">
        <v>8920</v>
      </c>
      <c r="M182" t="s">
        <v>8921</v>
      </c>
      <c r="N182" t="s">
        <v>8922</v>
      </c>
      <c r="O182">
        <f>VLOOKUP(B182,HIS退!B:F,5,FALSE)</f>
        <v>-213</v>
      </c>
      <c r="P182" s="43">
        <f>VLOOKUP(L182,银行退!A:G,7,FALSE)</f>
        <v>213</v>
      </c>
      <c r="Q182" t="e">
        <f>VLOOKUP(L182,银行退!A:J,10,FALSE)</f>
        <v>#N/A</v>
      </c>
      <c r="R182" t="e">
        <f>VLOOKUP(L182,银行退!A:K,11,FALSE)</f>
        <v>#N/A</v>
      </c>
    </row>
    <row r="183" spans="1:18" customFormat="1" ht="14.25" hidden="1">
      <c r="A183" s="60">
        <v>42921.448229166665</v>
      </c>
      <c r="B183">
        <v>564597</v>
      </c>
      <c r="C183" t="s">
        <v>7531</v>
      </c>
      <c r="D183" t="s">
        <v>7532</v>
      </c>
      <c r="E183" t="s">
        <v>7533</v>
      </c>
      <c r="F183" s="15">
        <v>165</v>
      </c>
      <c r="G183" t="s">
        <v>50</v>
      </c>
      <c r="H183" t="s">
        <v>50</v>
      </c>
      <c r="I183" t="s">
        <v>86</v>
      </c>
      <c r="J183" t="s">
        <v>46</v>
      </c>
      <c r="K183" t="s">
        <v>87</v>
      </c>
      <c r="L183" t="s">
        <v>8923</v>
      </c>
      <c r="M183" t="s">
        <v>8924</v>
      </c>
      <c r="N183" t="s">
        <v>8925</v>
      </c>
      <c r="O183">
        <f>VLOOKUP(B183,HIS退!B:F,5,FALSE)</f>
        <v>-165</v>
      </c>
      <c r="P183" s="43">
        <f>VLOOKUP(L183,银行退!A:G,7,FALSE)</f>
        <v>165</v>
      </c>
      <c r="Q183" t="e">
        <f>VLOOKUP(L183,银行退!A:J,10,FALSE)</f>
        <v>#N/A</v>
      </c>
      <c r="R183" t="e">
        <f>VLOOKUP(L183,银行退!A:K,11,FALSE)</f>
        <v>#N/A</v>
      </c>
    </row>
    <row r="184" spans="1:18" customFormat="1" ht="14.25" hidden="1">
      <c r="A184" s="60">
        <v>42921.45003472222</v>
      </c>
      <c r="B184">
        <v>564726</v>
      </c>
      <c r="C184" t="s">
        <v>7534</v>
      </c>
      <c r="D184" t="s">
        <v>7535</v>
      </c>
      <c r="E184" t="s">
        <v>7536</v>
      </c>
      <c r="F184" s="15">
        <v>2943</v>
      </c>
      <c r="G184" t="s">
        <v>50</v>
      </c>
      <c r="H184" t="s">
        <v>50</v>
      </c>
      <c r="I184" t="s">
        <v>86</v>
      </c>
      <c r="J184" t="s">
        <v>46</v>
      </c>
      <c r="K184" t="s">
        <v>87</v>
      </c>
      <c r="L184" t="s">
        <v>8926</v>
      </c>
      <c r="M184" t="s">
        <v>8927</v>
      </c>
      <c r="N184" t="s">
        <v>8928</v>
      </c>
      <c r="O184">
        <f>VLOOKUP(B184,HIS退!B:F,5,FALSE)</f>
        <v>-2943</v>
      </c>
      <c r="P184" s="43">
        <f>VLOOKUP(L184,银行退!A:G,7,FALSE)</f>
        <v>2943</v>
      </c>
      <c r="Q184" t="e">
        <f>VLOOKUP(L184,银行退!A:J,10,FALSE)</f>
        <v>#N/A</v>
      </c>
      <c r="R184" t="e">
        <f>VLOOKUP(L184,银行退!A:K,11,FALSE)</f>
        <v>#N/A</v>
      </c>
    </row>
    <row r="185" spans="1:18" customFormat="1" ht="14.25" hidden="1">
      <c r="A185" s="60">
        <v>42921.450578703705</v>
      </c>
      <c r="B185">
        <v>564764</v>
      </c>
      <c r="C185" t="s">
        <v>7537</v>
      </c>
      <c r="D185" t="s">
        <v>7538</v>
      </c>
      <c r="E185" t="s">
        <v>7539</v>
      </c>
      <c r="F185" s="15">
        <v>115</v>
      </c>
      <c r="G185" t="s">
        <v>50</v>
      </c>
      <c r="H185" t="s">
        <v>50</v>
      </c>
      <c r="I185" t="s">
        <v>86</v>
      </c>
      <c r="J185" t="s">
        <v>46</v>
      </c>
      <c r="K185" t="s">
        <v>87</v>
      </c>
      <c r="L185" t="s">
        <v>8929</v>
      </c>
      <c r="M185" t="s">
        <v>8930</v>
      </c>
      <c r="N185" t="s">
        <v>8931</v>
      </c>
      <c r="O185">
        <f>VLOOKUP(B185,HIS退!B:F,5,FALSE)</f>
        <v>-115</v>
      </c>
      <c r="P185" s="43">
        <f>VLOOKUP(L185,银行退!A:G,7,FALSE)</f>
        <v>115</v>
      </c>
      <c r="Q185" t="e">
        <f>VLOOKUP(L185,银行退!A:J,10,FALSE)</f>
        <v>#N/A</v>
      </c>
      <c r="R185" t="e">
        <f>VLOOKUP(L185,银行退!A:K,11,FALSE)</f>
        <v>#N/A</v>
      </c>
    </row>
    <row r="186" spans="1:18" customFormat="1" ht="14.25" hidden="1">
      <c r="A186" s="60">
        <v>42921.452314814815</v>
      </c>
      <c r="B186">
        <v>564882</v>
      </c>
      <c r="C186" t="s">
        <v>7540</v>
      </c>
      <c r="D186" t="s">
        <v>7541</v>
      </c>
      <c r="E186" t="s">
        <v>7542</v>
      </c>
      <c r="F186" s="15">
        <v>1248</v>
      </c>
      <c r="G186" t="s">
        <v>50</v>
      </c>
      <c r="H186" t="s">
        <v>50</v>
      </c>
      <c r="I186" t="s">
        <v>86</v>
      </c>
      <c r="J186" t="s">
        <v>46</v>
      </c>
      <c r="K186" t="s">
        <v>87</v>
      </c>
      <c r="L186" t="s">
        <v>8932</v>
      </c>
      <c r="M186" t="s">
        <v>8933</v>
      </c>
      <c r="N186" t="s">
        <v>8934</v>
      </c>
      <c r="O186">
        <f>VLOOKUP(B186,HIS退!B:F,5,FALSE)</f>
        <v>-1248</v>
      </c>
      <c r="P186" s="43">
        <f>VLOOKUP(L186,银行退!A:G,7,FALSE)</f>
        <v>1248</v>
      </c>
      <c r="Q186" t="e">
        <f>VLOOKUP(L186,银行退!A:J,10,FALSE)</f>
        <v>#N/A</v>
      </c>
      <c r="R186" t="e">
        <f>VLOOKUP(L186,银行退!A:K,11,FALSE)</f>
        <v>#N/A</v>
      </c>
    </row>
    <row r="187" spans="1:18" s="50" customFormat="1" ht="14.25" hidden="1">
      <c r="A187" s="60">
        <v>42921.452962962961</v>
      </c>
      <c r="B187">
        <v>564935</v>
      </c>
      <c r="C187" t="s">
        <v>7543</v>
      </c>
      <c r="D187" t="s">
        <v>7544</v>
      </c>
      <c r="E187" t="s">
        <v>7545</v>
      </c>
      <c r="F187" s="15">
        <v>495</v>
      </c>
      <c r="G187" t="s">
        <v>50</v>
      </c>
      <c r="H187" t="s">
        <v>50</v>
      </c>
      <c r="I187" t="s">
        <v>86</v>
      </c>
      <c r="J187" t="s">
        <v>46</v>
      </c>
      <c r="K187" t="s">
        <v>87</v>
      </c>
      <c r="L187" t="s">
        <v>8935</v>
      </c>
      <c r="M187" t="s">
        <v>8936</v>
      </c>
      <c r="N187" t="s">
        <v>8916</v>
      </c>
      <c r="O187">
        <f>VLOOKUP(B187,HIS退!B:F,5,FALSE)</f>
        <v>-495</v>
      </c>
      <c r="P187" s="43">
        <f>VLOOKUP(L187,银行退!A:G,7,FALSE)</f>
        <v>495</v>
      </c>
      <c r="Q187" t="e">
        <f>VLOOKUP(L187,银行退!A:J,10,FALSE)</f>
        <v>#N/A</v>
      </c>
      <c r="R187" t="e">
        <f>VLOOKUP(L187,银行退!A:K,11,FALSE)</f>
        <v>#N/A</v>
      </c>
    </row>
    <row r="188" spans="1:18" customFormat="1" ht="14.25" hidden="1">
      <c r="A188" s="60">
        <v>42921.454699074071</v>
      </c>
      <c r="B188">
        <v>565065</v>
      </c>
      <c r="C188" t="s">
        <v>7546</v>
      </c>
      <c r="D188" t="s">
        <v>7547</v>
      </c>
      <c r="E188" t="s">
        <v>7548</v>
      </c>
      <c r="F188" s="15">
        <v>135</v>
      </c>
      <c r="G188" t="s">
        <v>50</v>
      </c>
      <c r="H188" t="s">
        <v>50</v>
      </c>
      <c r="I188" t="s">
        <v>86</v>
      </c>
      <c r="J188" t="s">
        <v>46</v>
      </c>
      <c r="K188" t="s">
        <v>87</v>
      </c>
      <c r="L188" t="s">
        <v>8937</v>
      </c>
      <c r="M188" t="s">
        <v>8938</v>
      </c>
      <c r="N188" t="s">
        <v>8939</v>
      </c>
      <c r="O188">
        <f>VLOOKUP(B188,HIS退!B:F,5,FALSE)</f>
        <v>-135</v>
      </c>
      <c r="P188" s="43">
        <f>VLOOKUP(L188,银行退!A:G,7,FALSE)</f>
        <v>135</v>
      </c>
      <c r="Q188" t="e">
        <f>VLOOKUP(L188,银行退!A:J,10,FALSE)</f>
        <v>#N/A</v>
      </c>
      <c r="R188" t="e">
        <f>VLOOKUP(L188,银行退!A:K,11,FALSE)</f>
        <v>#N/A</v>
      </c>
    </row>
    <row r="189" spans="1:18" ht="14.25" hidden="1">
      <c r="A189" s="60">
        <v>42921.457129629627</v>
      </c>
      <c r="B189">
        <v>565231</v>
      </c>
      <c r="C189" t="s">
        <v>7549</v>
      </c>
      <c r="D189" t="s">
        <v>7550</v>
      </c>
      <c r="E189" t="s">
        <v>6907</v>
      </c>
      <c r="F189" s="15">
        <v>104</v>
      </c>
      <c r="G189" t="s">
        <v>50</v>
      </c>
      <c r="H189" t="s">
        <v>50</v>
      </c>
      <c r="I189" t="s">
        <v>127</v>
      </c>
      <c r="J189" t="s">
        <v>127</v>
      </c>
      <c r="K189" t="s">
        <v>87</v>
      </c>
      <c r="L189" t="s">
        <v>8940</v>
      </c>
      <c r="M189" t="s">
        <v>8941</v>
      </c>
      <c r="N189" t="s">
        <v>6906</v>
      </c>
      <c r="O189">
        <f>VLOOKUP(B189,HIS退!B:F,5,FALSE)</f>
        <v>-104</v>
      </c>
      <c r="P189" s="43">
        <f>VLOOKUP(L189,银行退!A:G,7,FALSE)</f>
        <v>104</v>
      </c>
      <c r="Q189">
        <f>VLOOKUP(L189,银行退!A:J,10,FALSE)</f>
        <v>1</v>
      </c>
      <c r="R189" t="str">
        <f>VLOOKUP(L189,银行退!A:K,11,FALSE)</f>
        <v>2017-07-05</v>
      </c>
    </row>
    <row r="190" spans="1:18" ht="14.25" hidden="1">
      <c r="A190" s="60">
        <v>42921.45820601852</v>
      </c>
      <c r="B190">
        <v>565307</v>
      </c>
      <c r="C190" t="s">
        <v>7551</v>
      </c>
      <c r="D190" t="s">
        <v>7552</v>
      </c>
      <c r="E190" t="s">
        <v>7553</v>
      </c>
      <c r="F190" s="15">
        <v>243</v>
      </c>
      <c r="G190" t="s">
        <v>50</v>
      </c>
      <c r="H190" t="s">
        <v>50</v>
      </c>
      <c r="I190" t="s">
        <v>86</v>
      </c>
      <c r="J190" t="s">
        <v>46</v>
      </c>
      <c r="K190" t="s">
        <v>87</v>
      </c>
      <c r="L190" t="s">
        <v>8942</v>
      </c>
      <c r="M190" t="s">
        <v>8943</v>
      </c>
      <c r="N190" t="s">
        <v>8944</v>
      </c>
      <c r="O190">
        <f>VLOOKUP(B190,HIS退!B:F,5,FALSE)</f>
        <v>-243</v>
      </c>
      <c r="P190" s="43">
        <f>VLOOKUP(L190,银行退!A:G,7,FALSE)</f>
        <v>243</v>
      </c>
      <c r="Q190" t="e">
        <f>VLOOKUP(L190,银行退!A:J,10,FALSE)</f>
        <v>#N/A</v>
      </c>
      <c r="R190" t="e">
        <f>VLOOKUP(L190,银行退!A:K,11,FALSE)</f>
        <v>#N/A</v>
      </c>
    </row>
    <row r="191" spans="1:18" customFormat="1" ht="14.25" hidden="1">
      <c r="A191" s="60">
        <v>42921.462337962963</v>
      </c>
      <c r="B191">
        <v>565596</v>
      </c>
      <c r="C191" t="s">
        <v>7554</v>
      </c>
      <c r="D191" t="s">
        <v>7555</v>
      </c>
      <c r="E191" t="s">
        <v>7556</v>
      </c>
      <c r="F191" s="15">
        <v>496</v>
      </c>
      <c r="G191" t="s">
        <v>50</v>
      </c>
      <c r="H191" t="s">
        <v>50</v>
      </c>
      <c r="I191" t="s">
        <v>127</v>
      </c>
      <c r="J191" t="s">
        <v>127</v>
      </c>
      <c r="K191" t="s">
        <v>87</v>
      </c>
      <c r="L191" t="s">
        <v>8945</v>
      </c>
      <c r="M191" t="s">
        <v>8946</v>
      </c>
      <c r="N191" t="s">
        <v>6902</v>
      </c>
      <c r="O191">
        <f>VLOOKUP(B191,HIS退!B:F,5,FALSE)</f>
        <v>-496</v>
      </c>
      <c r="P191" s="43">
        <f>VLOOKUP(L191,银行退!A:G,7,FALSE)</f>
        <v>496</v>
      </c>
      <c r="Q191">
        <f>VLOOKUP(L191,银行退!A:J,10,FALSE)</f>
        <v>1</v>
      </c>
      <c r="R191" t="str">
        <f>VLOOKUP(L191,银行退!A:K,11,FALSE)</f>
        <v>2017-07-05</v>
      </c>
    </row>
    <row r="192" spans="1:18" ht="14.25" hidden="1">
      <c r="A192" s="60">
        <v>42921.466550925928</v>
      </c>
      <c r="B192">
        <v>565883</v>
      </c>
      <c r="C192" t="s">
        <v>7557</v>
      </c>
      <c r="D192" t="s">
        <v>7558</v>
      </c>
      <c r="E192" t="s">
        <v>7559</v>
      </c>
      <c r="F192" s="15">
        <v>800</v>
      </c>
      <c r="G192" t="s">
        <v>50</v>
      </c>
      <c r="H192" t="s">
        <v>50</v>
      </c>
      <c r="I192" t="s">
        <v>86</v>
      </c>
      <c r="J192" t="s">
        <v>46</v>
      </c>
      <c r="K192" t="s">
        <v>87</v>
      </c>
      <c r="L192" t="s">
        <v>8947</v>
      </c>
      <c r="M192" t="s">
        <v>8948</v>
      </c>
      <c r="N192" t="s">
        <v>8949</v>
      </c>
      <c r="O192">
        <f>VLOOKUP(B192,HIS退!B:F,5,FALSE)</f>
        <v>-800</v>
      </c>
      <c r="P192" s="43">
        <f>VLOOKUP(L192,银行退!A:G,7,FALSE)</f>
        <v>800</v>
      </c>
      <c r="Q192" t="e">
        <f>VLOOKUP(L192,银行退!A:J,10,FALSE)</f>
        <v>#N/A</v>
      </c>
      <c r="R192" t="e">
        <f>VLOOKUP(L192,银行退!A:K,11,FALSE)</f>
        <v>#N/A</v>
      </c>
    </row>
    <row r="193" spans="1:18" ht="14.25" hidden="1">
      <c r="A193" s="60">
        <v>42921.468206018515</v>
      </c>
      <c r="B193">
        <v>565973</v>
      </c>
      <c r="C193" t="s">
        <v>7560</v>
      </c>
      <c r="D193" t="s">
        <v>7561</v>
      </c>
      <c r="E193" t="s">
        <v>181</v>
      </c>
      <c r="F193" s="15">
        <v>371</v>
      </c>
      <c r="G193" t="s">
        <v>50</v>
      </c>
      <c r="H193" t="s">
        <v>50</v>
      </c>
      <c r="I193" t="s">
        <v>127</v>
      </c>
      <c r="J193" t="s">
        <v>127</v>
      </c>
      <c r="K193" t="s">
        <v>87</v>
      </c>
      <c r="L193" t="s">
        <v>8950</v>
      </c>
      <c r="M193" t="s">
        <v>8951</v>
      </c>
      <c r="N193" t="s">
        <v>6881</v>
      </c>
      <c r="O193">
        <f>VLOOKUP(B193,HIS退!B:F,5,FALSE)</f>
        <v>-371</v>
      </c>
      <c r="P193" s="43">
        <f>VLOOKUP(L193,银行退!A:G,7,FALSE)</f>
        <v>371</v>
      </c>
      <c r="Q193">
        <f>VLOOKUP(L193,银行退!A:J,10,FALSE)</f>
        <v>1</v>
      </c>
      <c r="R193" t="str">
        <f>VLOOKUP(L193,银行退!A:K,11,FALSE)</f>
        <v>2017-07-05</v>
      </c>
    </row>
    <row r="194" spans="1:18" customFormat="1" ht="14.25" hidden="1">
      <c r="A194" s="60">
        <v>42921.485046296293</v>
      </c>
      <c r="B194">
        <v>566834</v>
      </c>
      <c r="C194" t="s">
        <v>7562</v>
      </c>
      <c r="D194" t="s">
        <v>7563</v>
      </c>
      <c r="E194" t="s">
        <v>7564</v>
      </c>
      <c r="F194" s="15">
        <v>800</v>
      </c>
      <c r="G194" t="s">
        <v>50</v>
      </c>
      <c r="H194" t="s">
        <v>50</v>
      </c>
      <c r="I194" t="s">
        <v>86</v>
      </c>
      <c r="J194" t="s">
        <v>46</v>
      </c>
      <c r="K194" t="s">
        <v>87</v>
      </c>
      <c r="L194" t="s">
        <v>8952</v>
      </c>
      <c r="M194" t="s">
        <v>8953</v>
      </c>
      <c r="N194" t="s">
        <v>8954</v>
      </c>
      <c r="O194">
        <f>VLOOKUP(B194,HIS退!B:F,5,FALSE)</f>
        <v>-800</v>
      </c>
      <c r="P194" s="43">
        <f>VLOOKUP(L194,银行退!A:G,7,FALSE)</f>
        <v>800</v>
      </c>
      <c r="Q194" t="e">
        <f>VLOOKUP(L194,银行退!A:J,10,FALSE)</f>
        <v>#N/A</v>
      </c>
      <c r="R194" t="e">
        <f>VLOOKUP(L194,银行退!A:K,11,FALSE)</f>
        <v>#N/A</v>
      </c>
    </row>
    <row r="195" spans="1:18" ht="14.25" hidden="1">
      <c r="A195" s="60">
        <v>42921.488877314812</v>
      </c>
      <c r="B195">
        <v>566981</v>
      </c>
      <c r="C195" t="s">
        <v>7565</v>
      </c>
      <c r="D195" t="s">
        <v>7566</v>
      </c>
      <c r="E195" t="s">
        <v>6890</v>
      </c>
      <c r="F195" s="15">
        <v>729</v>
      </c>
      <c r="G195" t="s">
        <v>50</v>
      </c>
      <c r="H195" t="s">
        <v>50</v>
      </c>
      <c r="I195" t="s">
        <v>127</v>
      </c>
      <c r="J195" t="s">
        <v>127</v>
      </c>
      <c r="K195" t="s">
        <v>87</v>
      </c>
      <c r="L195" t="s">
        <v>8955</v>
      </c>
      <c r="M195" t="s">
        <v>8956</v>
      </c>
      <c r="N195" t="s">
        <v>6889</v>
      </c>
      <c r="O195">
        <f>VLOOKUP(B195,HIS退!B:F,5,FALSE)</f>
        <v>-729</v>
      </c>
      <c r="P195" s="43">
        <f>VLOOKUP(L195,银行退!A:G,7,FALSE)</f>
        <v>729</v>
      </c>
      <c r="Q195">
        <f>VLOOKUP(L195,银行退!A:J,10,FALSE)</f>
        <v>1</v>
      </c>
      <c r="R195" t="str">
        <f>VLOOKUP(L195,银行退!A:K,11,FALSE)</f>
        <v>2017-07-05</v>
      </c>
    </row>
    <row r="196" spans="1:18" customFormat="1" ht="14.25" hidden="1">
      <c r="A196" s="60">
        <v>42921.492638888885</v>
      </c>
      <c r="B196">
        <v>567133</v>
      </c>
      <c r="C196" t="s">
        <v>7567</v>
      </c>
      <c r="D196" t="s">
        <v>7568</v>
      </c>
      <c r="E196" t="s">
        <v>7569</v>
      </c>
      <c r="F196" s="15">
        <v>92</v>
      </c>
      <c r="G196" t="s">
        <v>50</v>
      </c>
      <c r="H196" t="s">
        <v>50</v>
      </c>
      <c r="I196" t="s">
        <v>86</v>
      </c>
      <c r="J196" t="s">
        <v>46</v>
      </c>
      <c r="K196" t="s">
        <v>87</v>
      </c>
      <c r="L196" t="s">
        <v>8957</v>
      </c>
      <c r="M196" t="s">
        <v>8958</v>
      </c>
      <c r="N196" t="s">
        <v>8959</v>
      </c>
      <c r="O196">
        <f>VLOOKUP(B196,HIS退!B:F,5,FALSE)</f>
        <v>-92</v>
      </c>
      <c r="P196" s="43">
        <f>VLOOKUP(L196,银行退!A:G,7,FALSE)</f>
        <v>92</v>
      </c>
      <c r="Q196" t="e">
        <f>VLOOKUP(L196,银行退!A:J,10,FALSE)</f>
        <v>#N/A</v>
      </c>
      <c r="R196" t="e">
        <f>VLOOKUP(L196,银行退!A:K,11,FALSE)</f>
        <v>#N/A</v>
      </c>
    </row>
    <row r="197" spans="1:18" customFormat="1" ht="14.25" hidden="1">
      <c r="A197" s="60">
        <v>42921.499178240738</v>
      </c>
      <c r="B197">
        <v>567343</v>
      </c>
      <c r="C197" t="s">
        <v>7570</v>
      </c>
      <c r="D197" t="s">
        <v>7571</v>
      </c>
      <c r="E197" t="s">
        <v>7572</v>
      </c>
      <c r="F197" s="15">
        <v>2062</v>
      </c>
      <c r="G197" t="s">
        <v>50</v>
      </c>
      <c r="H197" t="s">
        <v>50</v>
      </c>
      <c r="I197" t="s">
        <v>86</v>
      </c>
      <c r="J197" t="s">
        <v>46</v>
      </c>
      <c r="K197" t="s">
        <v>87</v>
      </c>
      <c r="L197" t="s">
        <v>8960</v>
      </c>
      <c r="M197" t="s">
        <v>8961</v>
      </c>
      <c r="N197" t="s">
        <v>8962</v>
      </c>
      <c r="O197">
        <f>VLOOKUP(B197,HIS退!B:F,5,FALSE)</f>
        <v>-2062</v>
      </c>
      <c r="P197" s="43">
        <f>VLOOKUP(L197,银行退!A:G,7,FALSE)</f>
        <v>2062</v>
      </c>
      <c r="Q197" t="e">
        <f>VLOOKUP(L197,银行退!A:J,10,FALSE)</f>
        <v>#N/A</v>
      </c>
      <c r="R197" t="e">
        <f>VLOOKUP(L197,银行退!A:K,11,FALSE)</f>
        <v>#N/A</v>
      </c>
    </row>
    <row r="198" spans="1:18" s="50" customFormat="1" ht="14.25" hidden="1">
      <c r="A198" s="60">
        <v>42921.502881944441</v>
      </c>
      <c r="B198">
        <v>567428</v>
      </c>
      <c r="C198" t="s">
        <v>7573</v>
      </c>
      <c r="D198" t="s">
        <v>7574</v>
      </c>
      <c r="E198" t="s">
        <v>7575</v>
      </c>
      <c r="F198" s="15">
        <v>200</v>
      </c>
      <c r="G198" t="s">
        <v>50</v>
      </c>
      <c r="H198" t="s">
        <v>50</v>
      </c>
      <c r="I198" t="s">
        <v>86</v>
      </c>
      <c r="J198" t="s">
        <v>46</v>
      </c>
      <c r="K198" t="s">
        <v>87</v>
      </c>
      <c r="L198" t="s">
        <v>8963</v>
      </c>
      <c r="M198" t="s">
        <v>8964</v>
      </c>
      <c r="N198" t="s">
        <v>8965</v>
      </c>
      <c r="O198">
        <f>VLOOKUP(B198,HIS退!B:F,5,FALSE)</f>
        <v>-200</v>
      </c>
      <c r="P198" s="43">
        <f>VLOOKUP(L198,银行退!A:G,7,FALSE)</f>
        <v>200</v>
      </c>
      <c r="Q198" t="e">
        <f>VLOOKUP(L198,银行退!A:J,10,FALSE)</f>
        <v>#N/A</v>
      </c>
      <c r="R198" t="e">
        <f>VLOOKUP(L198,银行退!A:K,11,FALSE)</f>
        <v>#N/A</v>
      </c>
    </row>
    <row r="199" spans="1:18" customFormat="1" ht="14.25" hidden="1">
      <c r="A199" s="60">
        <v>42921.51599537037</v>
      </c>
      <c r="B199">
        <v>567667</v>
      </c>
      <c r="C199" t="s">
        <v>7576</v>
      </c>
      <c r="D199" t="s">
        <v>7577</v>
      </c>
      <c r="E199" t="s">
        <v>7578</v>
      </c>
      <c r="F199" s="15">
        <v>600</v>
      </c>
      <c r="G199" t="s">
        <v>50</v>
      </c>
      <c r="H199" t="s">
        <v>50</v>
      </c>
      <c r="I199" t="s">
        <v>86</v>
      </c>
      <c r="J199" t="s">
        <v>46</v>
      </c>
      <c r="K199" t="s">
        <v>87</v>
      </c>
      <c r="L199" t="s">
        <v>8966</v>
      </c>
      <c r="M199" t="s">
        <v>8967</v>
      </c>
      <c r="N199" t="s">
        <v>8968</v>
      </c>
      <c r="O199">
        <f>VLOOKUP(B199,HIS退!B:F,5,FALSE)</f>
        <v>-600</v>
      </c>
      <c r="P199" s="43">
        <f>VLOOKUP(L199,银行退!A:G,7,FALSE)</f>
        <v>600</v>
      </c>
      <c r="Q199" t="e">
        <f>VLOOKUP(L199,银行退!A:J,10,FALSE)</f>
        <v>#N/A</v>
      </c>
      <c r="R199" t="e">
        <f>VLOOKUP(L199,银行退!A:K,11,FALSE)</f>
        <v>#N/A</v>
      </c>
    </row>
    <row r="200" spans="1:18" customFormat="1" ht="14.25" hidden="1">
      <c r="A200" s="60">
        <v>42921.560902777775</v>
      </c>
      <c r="B200">
        <v>567956</v>
      </c>
      <c r="C200" t="s">
        <v>7579</v>
      </c>
      <c r="D200" t="s">
        <v>7580</v>
      </c>
      <c r="E200" t="s">
        <v>7581</v>
      </c>
      <c r="F200" s="15">
        <v>54</v>
      </c>
      <c r="G200" t="s">
        <v>50</v>
      </c>
      <c r="H200" t="s">
        <v>50</v>
      </c>
      <c r="I200" t="s">
        <v>86</v>
      </c>
      <c r="J200" t="s">
        <v>46</v>
      </c>
      <c r="K200" t="s">
        <v>87</v>
      </c>
      <c r="L200" t="s">
        <v>8969</v>
      </c>
      <c r="M200" t="s">
        <v>8970</v>
      </c>
      <c r="N200" t="s">
        <v>8971</v>
      </c>
      <c r="O200">
        <f>VLOOKUP(B200,HIS退!B:F,5,FALSE)</f>
        <v>-54</v>
      </c>
      <c r="P200" s="43">
        <f>VLOOKUP(L200,银行退!A:G,7,FALSE)</f>
        <v>54</v>
      </c>
      <c r="Q200" t="e">
        <f>VLOOKUP(L200,银行退!A:J,10,FALSE)</f>
        <v>#N/A</v>
      </c>
      <c r="R200" t="e">
        <f>VLOOKUP(L200,银行退!A:K,11,FALSE)</f>
        <v>#N/A</v>
      </c>
    </row>
    <row r="201" spans="1:18" customFormat="1" ht="14.25" hidden="1">
      <c r="A201" s="60">
        <v>42921.586956018517</v>
      </c>
      <c r="B201">
        <v>568499</v>
      </c>
      <c r="C201" t="s">
        <v>7582</v>
      </c>
      <c r="D201" t="s">
        <v>7583</v>
      </c>
      <c r="E201" t="s">
        <v>7584</v>
      </c>
      <c r="F201" s="15">
        <v>2900</v>
      </c>
      <c r="G201" t="s">
        <v>50</v>
      </c>
      <c r="H201" t="s">
        <v>50</v>
      </c>
      <c r="I201" t="s">
        <v>86</v>
      </c>
      <c r="J201" t="s">
        <v>46</v>
      </c>
      <c r="K201" t="s">
        <v>87</v>
      </c>
      <c r="L201" t="s">
        <v>8972</v>
      </c>
      <c r="M201" t="s">
        <v>8973</v>
      </c>
      <c r="N201" t="s">
        <v>8974</v>
      </c>
      <c r="O201">
        <f>VLOOKUP(B201,HIS退!B:F,5,FALSE)</f>
        <v>-2900</v>
      </c>
      <c r="P201" s="43">
        <f>VLOOKUP(L201,银行退!A:G,7,FALSE)</f>
        <v>2900</v>
      </c>
      <c r="Q201" t="e">
        <f>VLOOKUP(L201,银行退!A:J,10,FALSE)</f>
        <v>#N/A</v>
      </c>
      <c r="R201" t="e">
        <f>VLOOKUP(L201,银行退!A:K,11,FALSE)</f>
        <v>#N/A</v>
      </c>
    </row>
    <row r="202" spans="1:18" customFormat="1" ht="14.25" hidden="1">
      <c r="A202" s="60">
        <v>42921.604351851849</v>
      </c>
      <c r="B202">
        <v>569526</v>
      </c>
      <c r="C202" t="s">
        <v>7585</v>
      </c>
      <c r="D202" t="s">
        <v>7586</v>
      </c>
      <c r="E202" t="s">
        <v>7587</v>
      </c>
      <c r="F202" s="15">
        <v>247</v>
      </c>
      <c r="G202" t="s">
        <v>50</v>
      </c>
      <c r="H202" t="s">
        <v>50</v>
      </c>
      <c r="I202" t="s">
        <v>86</v>
      </c>
      <c r="J202" t="s">
        <v>46</v>
      </c>
      <c r="K202" t="s">
        <v>87</v>
      </c>
      <c r="L202" t="s">
        <v>8975</v>
      </c>
      <c r="M202" t="s">
        <v>8976</v>
      </c>
      <c r="N202" t="s">
        <v>8977</v>
      </c>
      <c r="O202">
        <f>VLOOKUP(B202,HIS退!B:F,5,FALSE)</f>
        <v>-247</v>
      </c>
      <c r="P202" s="43">
        <f>VLOOKUP(L202,银行退!A:G,7,FALSE)</f>
        <v>247</v>
      </c>
      <c r="Q202" t="e">
        <f>VLOOKUP(L202,银行退!A:J,10,FALSE)</f>
        <v>#N/A</v>
      </c>
      <c r="R202" t="e">
        <f>VLOOKUP(L202,银行退!A:K,11,FALSE)</f>
        <v>#N/A</v>
      </c>
    </row>
    <row r="203" spans="1:18" customFormat="1" ht="14.25" hidden="1">
      <c r="A203" s="60">
        <v>42921.608599537038</v>
      </c>
      <c r="B203">
        <v>569818</v>
      </c>
      <c r="C203" t="s">
        <v>7588</v>
      </c>
      <c r="D203" t="s">
        <v>7589</v>
      </c>
      <c r="E203" t="s">
        <v>6894</v>
      </c>
      <c r="F203" s="15">
        <v>250</v>
      </c>
      <c r="G203" t="s">
        <v>50</v>
      </c>
      <c r="H203" t="s">
        <v>50</v>
      </c>
      <c r="I203" t="s">
        <v>127</v>
      </c>
      <c r="J203" t="s">
        <v>127</v>
      </c>
      <c r="K203" t="s">
        <v>87</v>
      </c>
      <c r="L203" t="s">
        <v>8978</v>
      </c>
      <c r="M203" t="s">
        <v>8979</v>
      </c>
      <c r="N203" t="s">
        <v>6893</v>
      </c>
      <c r="O203">
        <f>VLOOKUP(B203,HIS退!B:F,5,FALSE)</f>
        <v>-250</v>
      </c>
      <c r="P203" s="43">
        <f>VLOOKUP(L203,银行退!A:G,7,FALSE)</f>
        <v>250</v>
      </c>
      <c r="Q203">
        <f>VLOOKUP(L203,银行退!A:J,10,FALSE)</f>
        <v>1</v>
      </c>
      <c r="R203" t="str">
        <f>VLOOKUP(L203,银行退!A:K,11,FALSE)</f>
        <v>2017-07-05</v>
      </c>
    </row>
    <row r="204" spans="1:18" customFormat="1" ht="14.25" hidden="1">
      <c r="A204" s="60">
        <v>42921.609699074077</v>
      </c>
      <c r="B204">
        <v>569868</v>
      </c>
      <c r="C204" t="s">
        <v>7590</v>
      </c>
      <c r="D204" t="s">
        <v>7591</v>
      </c>
      <c r="E204" t="s">
        <v>7592</v>
      </c>
      <c r="F204" s="15">
        <v>105</v>
      </c>
      <c r="G204" t="s">
        <v>50</v>
      </c>
      <c r="H204" t="s">
        <v>50</v>
      </c>
      <c r="I204" t="s">
        <v>86</v>
      </c>
      <c r="J204" t="s">
        <v>46</v>
      </c>
      <c r="K204" t="s">
        <v>87</v>
      </c>
      <c r="L204" t="s">
        <v>8980</v>
      </c>
      <c r="M204" t="s">
        <v>8981</v>
      </c>
      <c r="N204" t="s">
        <v>8982</v>
      </c>
      <c r="O204">
        <f>VLOOKUP(B204,HIS退!B:F,5,FALSE)</f>
        <v>-105</v>
      </c>
      <c r="P204" s="43">
        <f>VLOOKUP(L204,银行退!A:G,7,FALSE)</f>
        <v>105</v>
      </c>
      <c r="Q204" t="e">
        <f>VLOOKUP(L204,银行退!A:J,10,FALSE)</f>
        <v>#N/A</v>
      </c>
      <c r="R204" t="e">
        <f>VLOOKUP(L204,银行退!A:K,11,FALSE)</f>
        <v>#N/A</v>
      </c>
    </row>
    <row r="205" spans="1:18" customFormat="1" ht="14.25" hidden="1">
      <c r="A205" s="60">
        <v>42921.622303240743</v>
      </c>
      <c r="B205">
        <v>570656</v>
      </c>
      <c r="C205" t="s">
        <v>7593</v>
      </c>
      <c r="D205" t="s">
        <v>7594</v>
      </c>
      <c r="E205" t="s">
        <v>6869</v>
      </c>
      <c r="F205" s="15">
        <v>64</v>
      </c>
      <c r="G205" t="s">
        <v>50</v>
      </c>
      <c r="H205" t="s">
        <v>50</v>
      </c>
      <c r="I205" t="s">
        <v>127</v>
      </c>
      <c r="J205" t="s">
        <v>127</v>
      </c>
      <c r="K205" t="s">
        <v>87</v>
      </c>
      <c r="L205" t="s">
        <v>8983</v>
      </c>
      <c r="M205" t="s">
        <v>8984</v>
      </c>
      <c r="N205" t="s">
        <v>6868</v>
      </c>
      <c r="O205">
        <f>VLOOKUP(B205,HIS退!B:F,5,FALSE)</f>
        <v>-64</v>
      </c>
      <c r="P205" s="43">
        <f>VLOOKUP(L205,银行退!A:G,7,FALSE)</f>
        <v>64</v>
      </c>
      <c r="Q205">
        <f>VLOOKUP(L205,银行退!A:J,10,FALSE)</f>
        <v>1</v>
      </c>
      <c r="R205" t="str">
        <f>VLOOKUP(L205,银行退!A:K,11,FALSE)</f>
        <v>2017-07-06</v>
      </c>
    </row>
    <row r="206" spans="1:18" customFormat="1" ht="14.25" hidden="1">
      <c r="A206" s="60">
        <v>42921.623541666668</v>
      </c>
      <c r="B206">
        <v>570740</v>
      </c>
      <c r="C206" t="s">
        <v>7595</v>
      </c>
      <c r="D206" t="s">
        <v>7596</v>
      </c>
      <c r="E206" t="s">
        <v>6878</v>
      </c>
      <c r="F206" s="15">
        <v>527</v>
      </c>
      <c r="G206" t="s">
        <v>50</v>
      </c>
      <c r="H206" t="s">
        <v>50</v>
      </c>
      <c r="I206" t="s">
        <v>127</v>
      </c>
      <c r="J206" t="s">
        <v>127</v>
      </c>
      <c r="K206" t="s">
        <v>87</v>
      </c>
      <c r="L206" t="s">
        <v>8985</v>
      </c>
      <c r="M206" t="s">
        <v>8986</v>
      </c>
      <c r="N206" t="s">
        <v>6877</v>
      </c>
      <c r="O206">
        <f>VLOOKUP(B206,HIS退!B:F,5,FALSE)</f>
        <v>-527</v>
      </c>
      <c r="P206" s="43">
        <f>VLOOKUP(L206,银行退!A:G,7,FALSE)</f>
        <v>527</v>
      </c>
      <c r="Q206">
        <f>VLOOKUP(L206,银行退!A:J,10,FALSE)</f>
        <v>1</v>
      </c>
      <c r="R206" t="str">
        <f>VLOOKUP(L206,银行退!A:K,11,FALSE)</f>
        <v>2017-07-05</v>
      </c>
    </row>
    <row r="207" spans="1:18" customFormat="1" ht="14.25" hidden="1">
      <c r="A207" s="60">
        <v>42921.62394675926</v>
      </c>
      <c r="B207">
        <v>570766</v>
      </c>
      <c r="C207" t="s">
        <v>7597</v>
      </c>
      <c r="D207" t="s">
        <v>7598</v>
      </c>
      <c r="E207" t="s">
        <v>7599</v>
      </c>
      <c r="F207" s="15">
        <v>409</v>
      </c>
      <c r="G207" t="s">
        <v>50</v>
      </c>
      <c r="H207" t="s">
        <v>50</v>
      </c>
      <c r="I207" t="s">
        <v>86</v>
      </c>
      <c r="J207" t="s">
        <v>46</v>
      </c>
      <c r="K207" t="s">
        <v>87</v>
      </c>
      <c r="L207" t="s">
        <v>8987</v>
      </c>
      <c r="M207" t="s">
        <v>8988</v>
      </c>
      <c r="N207" t="s">
        <v>8989</v>
      </c>
      <c r="O207">
        <f>VLOOKUP(B207,HIS退!B:F,5,FALSE)</f>
        <v>-409</v>
      </c>
      <c r="P207" s="43">
        <f>VLOOKUP(L207,银行退!A:G,7,FALSE)</f>
        <v>409</v>
      </c>
      <c r="Q207" t="e">
        <f>VLOOKUP(L207,银行退!A:J,10,FALSE)</f>
        <v>#N/A</v>
      </c>
      <c r="R207" t="e">
        <f>VLOOKUP(L207,银行退!A:K,11,FALSE)</f>
        <v>#N/A</v>
      </c>
    </row>
    <row r="208" spans="1:18" ht="14.25" hidden="1">
      <c r="A208" s="60">
        <v>42921.637974537036</v>
      </c>
      <c r="B208">
        <v>571598</v>
      </c>
      <c r="C208" t="s">
        <v>7600</v>
      </c>
      <c r="D208" t="s">
        <v>7601</v>
      </c>
      <c r="E208" t="s">
        <v>7602</v>
      </c>
      <c r="F208" s="15">
        <v>400</v>
      </c>
      <c r="G208" t="s">
        <v>50</v>
      </c>
      <c r="H208" t="s">
        <v>50</v>
      </c>
      <c r="I208" t="s">
        <v>86</v>
      </c>
      <c r="J208" t="s">
        <v>46</v>
      </c>
      <c r="K208" t="s">
        <v>87</v>
      </c>
      <c r="L208" t="s">
        <v>8990</v>
      </c>
      <c r="M208" t="s">
        <v>8991</v>
      </c>
      <c r="N208" t="s">
        <v>8992</v>
      </c>
      <c r="O208">
        <f>VLOOKUP(B208,HIS退!B:F,5,FALSE)</f>
        <v>-400</v>
      </c>
      <c r="P208" s="43">
        <f>VLOOKUP(L208,银行退!A:G,7,FALSE)</f>
        <v>400</v>
      </c>
      <c r="Q208" t="e">
        <f>VLOOKUP(L208,银行退!A:J,10,FALSE)</f>
        <v>#N/A</v>
      </c>
      <c r="R208" t="e">
        <f>VLOOKUP(L208,银行退!A:K,11,FALSE)</f>
        <v>#N/A</v>
      </c>
    </row>
    <row r="209" spans="1:18" ht="14.25" hidden="1">
      <c r="A209" s="60">
        <v>42921.639918981484</v>
      </c>
      <c r="B209">
        <v>571715</v>
      </c>
      <c r="C209" t="s">
        <v>7603</v>
      </c>
      <c r="D209" t="s">
        <v>7604</v>
      </c>
      <c r="E209" t="s">
        <v>6874</v>
      </c>
      <c r="F209" s="15">
        <v>9</v>
      </c>
      <c r="G209" t="s">
        <v>50</v>
      </c>
      <c r="H209" t="s">
        <v>50</v>
      </c>
      <c r="I209" t="s">
        <v>127</v>
      </c>
      <c r="J209" t="s">
        <v>127</v>
      </c>
      <c r="K209" t="s">
        <v>87</v>
      </c>
      <c r="L209" t="s">
        <v>8993</v>
      </c>
      <c r="M209" t="s">
        <v>8994</v>
      </c>
      <c r="N209" t="s">
        <v>6873</v>
      </c>
      <c r="O209">
        <f>VLOOKUP(B209,HIS退!B:F,5,FALSE)</f>
        <v>-9</v>
      </c>
      <c r="P209" s="43">
        <f>VLOOKUP(L209,银行退!A:G,7,FALSE)</f>
        <v>9</v>
      </c>
      <c r="Q209">
        <f>VLOOKUP(L209,银行退!A:J,10,FALSE)</f>
        <v>1</v>
      </c>
      <c r="R209" t="str">
        <f>VLOOKUP(L209,银行退!A:K,11,FALSE)</f>
        <v>2017-07-06</v>
      </c>
    </row>
    <row r="210" spans="1:18" customFormat="1" ht="14.25" hidden="1">
      <c r="A210" s="60">
        <v>42921.641956018517</v>
      </c>
      <c r="B210">
        <v>571841</v>
      </c>
      <c r="C210" t="s">
        <v>7605</v>
      </c>
      <c r="D210" t="s">
        <v>7606</v>
      </c>
      <c r="E210" t="s">
        <v>7607</v>
      </c>
      <c r="F210" s="15">
        <v>96</v>
      </c>
      <c r="G210" t="s">
        <v>50</v>
      </c>
      <c r="H210" t="s">
        <v>50</v>
      </c>
      <c r="I210" t="s">
        <v>86</v>
      </c>
      <c r="J210" t="s">
        <v>46</v>
      </c>
      <c r="K210" t="s">
        <v>87</v>
      </c>
      <c r="L210" t="s">
        <v>8995</v>
      </c>
      <c r="M210" t="s">
        <v>8996</v>
      </c>
      <c r="N210" t="s">
        <v>8997</v>
      </c>
      <c r="O210">
        <f>VLOOKUP(B210,HIS退!B:F,5,FALSE)</f>
        <v>-96</v>
      </c>
      <c r="P210" s="43">
        <f>VLOOKUP(L210,银行退!A:G,7,FALSE)</f>
        <v>96</v>
      </c>
      <c r="Q210" t="e">
        <f>VLOOKUP(L210,银行退!A:J,10,FALSE)</f>
        <v>#N/A</v>
      </c>
      <c r="R210" t="e">
        <f>VLOOKUP(L210,银行退!A:K,11,FALSE)</f>
        <v>#N/A</v>
      </c>
    </row>
    <row r="211" spans="1:18" customFormat="1" ht="14.25" hidden="1">
      <c r="A211" s="60">
        <v>42921.64471064815</v>
      </c>
      <c r="B211">
        <v>572048</v>
      </c>
      <c r="C211" t="s">
        <v>7608</v>
      </c>
      <c r="D211" t="s">
        <v>7609</v>
      </c>
      <c r="E211" t="s">
        <v>7610</v>
      </c>
      <c r="F211" s="15">
        <v>193</v>
      </c>
      <c r="G211" t="s">
        <v>50</v>
      </c>
      <c r="H211" t="s">
        <v>50</v>
      </c>
      <c r="I211" t="s">
        <v>86</v>
      </c>
      <c r="J211" t="s">
        <v>46</v>
      </c>
      <c r="K211" t="s">
        <v>87</v>
      </c>
      <c r="L211" t="s">
        <v>8998</v>
      </c>
      <c r="M211" t="s">
        <v>8999</v>
      </c>
      <c r="N211" t="s">
        <v>9000</v>
      </c>
      <c r="O211">
        <f>VLOOKUP(B211,HIS退!B:F,5,FALSE)</f>
        <v>-193</v>
      </c>
      <c r="P211" s="43">
        <f>VLOOKUP(L211,银行退!A:G,7,FALSE)</f>
        <v>193</v>
      </c>
      <c r="Q211" t="e">
        <f>VLOOKUP(L211,银行退!A:J,10,FALSE)</f>
        <v>#N/A</v>
      </c>
      <c r="R211" t="e">
        <f>VLOOKUP(L211,银行退!A:K,11,FALSE)</f>
        <v>#N/A</v>
      </c>
    </row>
    <row r="212" spans="1:18" customFormat="1" ht="14.25" hidden="1">
      <c r="A212" s="60">
        <v>42921.659780092596</v>
      </c>
      <c r="B212">
        <v>572945</v>
      </c>
      <c r="C212" t="s">
        <v>7611</v>
      </c>
      <c r="D212" t="s">
        <v>7612</v>
      </c>
      <c r="E212" t="s">
        <v>7613</v>
      </c>
      <c r="F212" s="15">
        <v>655</v>
      </c>
      <c r="G212" t="s">
        <v>50</v>
      </c>
      <c r="H212" t="s">
        <v>50</v>
      </c>
      <c r="I212" t="s">
        <v>86</v>
      </c>
      <c r="J212" t="s">
        <v>46</v>
      </c>
      <c r="K212" t="s">
        <v>87</v>
      </c>
      <c r="L212" t="s">
        <v>9001</v>
      </c>
      <c r="M212" t="s">
        <v>9002</v>
      </c>
      <c r="N212" t="s">
        <v>9003</v>
      </c>
      <c r="O212">
        <f>VLOOKUP(B212,HIS退!B:F,5,FALSE)</f>
        <v>-655</v>
      </c>
      <c r="P212" s="43">
        <f>VLOOKUP(L212,银行退!A:G,7,FALSE)</f>
        <v>655</v>
      </c>
      <c r="Q212" t="e">
        <f>VLOOKUP(L212,银行退!A:J,10,FALSE)</f>
        <v>#N/A</v>
      </c>
      <c r="R212" t="e">
        <f>VLOOKUP(L212,银行退!A:K,11,FALSE)</f>
        <v>#N/A</v>
      </c>
    </row>
    <row r="213" spans="1:18" customFormat="1" ht="14.25" hidden="1">
      <c r="A213" s="60">
        <v>42921.668807870374</v>
      </c>
      <c r="B213">
        <v>573407</v>
      </c>
      <c r="C213" t="s">
        <v>7614</v>
      </c>
      <c r="D213" t="s">
        <v>7615</v>
      </c>
      <c r="E213" t="s">
        <v>7616</v>
      </c>
      <c r="F213" s="15">
        <v>490</v>
      </c>
      <c r="G213" t="s">
        <v>50</v>
      </c>
      <c r="H213" t="s">
        <v>50</v>
      </c>
      <c r="I213" t="s">
        <v>86</v>
      </c>
      <c r="J213" t="s">
        <v>46</v>
      </c>
      <c r="K213" t="s">
        <v>87</v>
      </c>
      <c r="L213" t="s">
        <v>9004</v>
      </c>
      <c r="M213" t="s">
        <v>9005</v>
      </c>
      <c r="N213" t="s">
        <v>9006</v>
      </c>
      <c r="O213">
        <f>VLOOKUP(B213,HIS退!B:F,5,FALSE)</f>
        <v>-490</v>
      </c>
      <c r="P213" s="43">
        <f>VLOOKUP(L213,银行退!A:G,7,FALSE)</f>
        <v>490</v>
      </c>
      <c r="Q213" t="e">
        <f>VLOOKUP(L213,银行退!A:J,10,FALSE)</f>
        <v>#N/A</v>
      </c>
      <c r="R213" t="e">
        <f>VLOOKUP(L213,银行退!A:K,11,FALSE)</f>
        <v>#N/A</v>
      </c>
    </row>
    <row r="214" spans="1:18" customFormat="1" ht="14.25" hidden="1">
      <c r="A214" s="60">
        <v>42921.669421296298</v>
      </c>
      <c r="B214">
        <v>573443</v>
      </c>
      <c r="C214" t="s">
        <v>7617</v>
      </c>
      <c r="D214" t="s">
        <v>7618</v>
      </c>
      <c r="E214" t="s">
        <v>7619</v>
      </c>
      <c r="F214" s="15">
        <v>492</v>
      </c>
      <c r="G214" t="s">
        <v>50</v>
      </c>
      <c r="H214" t="s">
        <v>50</v>
      </c>
      <c r="I214" t="s">
        <v>86</v>
      </c>
      <c r="J214" t="s">
        <v>46</v>
      </c>
      <c r="K214" t="s">
        <v>87</v>
      </c>
      <c r="L214" t="s">
        <v>9007</v>
      </c>
      <c r="M214" t="s">
        <v>9008</v>
      </c>
      <c r="N214" t="s">
        <v>9006</v>
      </c>
      <c r="O214">
        <f>VLOOKUP(B214,HIS退!B:F,5,FALSE)</f>
        <v>-492</v>
      </c>
      <c r="P214" s="43">
        <f>VLOOKUP(L214,银行退!A:G,7,FALSE)</f>
        <v>492</v>
      </c>
      <c r="Q214" t="e">
        <f>VLOOKUP(L214,银行退!A:J,10,FALSE)</f>
        <v>#N/A</v>
      </c>
      <c r="R214" t="e">
        <f>VLOOKUP(L214,银行退!A:K,11,FALSE)</f>
        <v>#N/A</v>
      </c>
    </row>
    <row r="215" spans="1:18" customFormat="1" ht="14.25" hidden="1">
      <c r="A215" s="60">
        <v>42921.669745370367</v>
      </c>
      <c r="B215">
        <v>573468</v>
      </c>
      <c r="C215" t="s">
        <v>7620</v>
      </c>
      <c r="D215" t="s">
        <v>7621</v>
      </c>
      <c r="E215" t="s">
        <v>157</v>
      </c>
      <c r="F215" s="15">
        <v>1952</v>
      </c>
      <c r="G215" t="s">
        <v>50</v>
      </c>
      <c r="H215" t="s">
        <v>50</v>
      </c>
      <c r="I215" t="s">
        <v>86</v>
      </c>
      <c r="J215" t="s">
        <v>46</v>
      </c>
      <c r="K215" t="s">
        <v>87</v>
      </c>
      <c r="L215" t="s">
        <v>9009</v>
      </c>
      <c r="M215" t="s">
        <v>9010</v>
      </c>
      <c r="N215" t="s">
        <v>9011</v>
      </c>
      <c r="O215">
        <f>VLOOKUP(B215,HIS退!B:F,5,FALSE)</f>
        <v>-1952</v>
      </c>
      <c r="P215" s="43">
        <f>VLOOKUP(L215,银行退!A:G,7,FALSE)</f>
        <v>1952</v>
      </c>
      <c r="Q215" t="e">
        <f>VLOOKUP(L215,银行退!A:J,10,FALSE)</f>
        <v>#N/A</v>
      </c>
      <c r="R215" t="e">
        <f>VLOOKUP(L215,银行退!A:K,11,FALSE)</f>
        <v>#N/A</v>
      </c>
    </row>
    <row r="216" spans="1:18" s="50" customFormat="1" ht="14.25" hidden="1">
      <c r="A216" s="60">
        <v>42921.673773148148</v>
      </c>
      <c r="B216">
        <v>573657</v>
      </c>
      <c r="C216" t="s">
        <v>7622</v>
      </c>
      <c r="D216" t="s">
        <v>7623</v>
      </c>
      <c r="E216" t="s">
        <v>7624</v>
      </c>
      <c r="F216" s="15">
        <v>46</v>
      </c>
      <c r="G216" t="s">
        <v>50</v>
      </c>
      <c r="H216" t="s">
        <v>50</v>
      </c>
      <c r="I216" t="s">
        <v>86</v>
      </c>
      <c r="J216" t="s">
        <v>46</v>
      </c>
      <c r="K216" t="s">
        <v>87</v>
      </c>
      <c r="L216" t="s">
        <v>9012</v>
      </c>
      <c r="M216" t="s">
        <v>9013</v>
      </c>
      <c r="N216" t="s">
        <v>9014</v>
      </c>
      <c r="O216">
        <f>VLOOKUP(B216,HIS退!B:F,5,FALSE)</f>
        <v>-46</v>
      </c>
      <c r="P216" s="43">
        <f>VLOOKUP(L216,银行退!A:G,7,FALSE)</f>
        <v>46</v>
      </c>
      <c r="Q216" t="e">
        <f>VLOOKUP(L216,银行退!A:J,10,FALSE)</f>
        <v>#N/A</v>
      </c>
      <c r="R216" t="e">
        <f>VLOOKUP(L216,银行退!A:K,11,FALSE)</f>
        <v>#N/A</v>
      </c>
    </row>
    <row r="217" spans="1:18" customFormat="1" ht="14.25" hidden="1">
      <c r="A217" s="60">
        <v>42921.675879629627</v>
      </c>
      <c r="B217">
        <v>573769</v>
      </c>
      <c r="C217" t="s">
        <v>7625</v>
      </c>
      <c r="D217" t="s">
        <v>7626</v>
      </c>
      <c r="E217" t="s">
        <v>7627</v>
      </c>
      <c r="F217" s="15">
        <v>40</v>
      </c>
      <c r="G217" t="s">
        <v>50</v>
      </c>
      <c r="H217" t="s">
        <v>50</v>
      </c>
      <c r="I217" t="s">
        <v>86</v>
      </c>
      <c r="J217" t="s">
        <v>46</v>
      </c>
      <c r="K217" t="s">
        <v>87</v>
      </c>
      <c r="L217" t="s">
        <v>9015</v>
      </c>
      <c r="M217" t="s">
        <v>9016</v>
      </c>
      <c r="N217" t="s">
        <v>9017</v>
      </c>
      <c r="O217">
        <f>VLOOKUP(B217,HIS退!B:F,5,FALSE)</f>
        <v>-40</v>
      </c>
      <c r="P217" s="43">
        <f>VLOOKUP(L217,银行退!A:G,7,FALSE)</f>
        <v>40</v>
      </c>
      <c r="Q217" t="e">
        <f>VLOOKUP(L217,银行退!A:J,10,FALSE)</f>
        <v>#N/A</v>
      </c>
      <c r="R217" t="e">
        <f>VLOOKUP(L217,银行退!A:K,11,FALSE)</f>
        <v>#N/A</v>
      </c>
    </row>
    <row r="218" spans="1:18" ht="14.25" hidden="1">
      <c r="A218" s="60">
        <v>42921.676111111112</v>
      </c>
      <c r="B218">
        <v>573781</v>
      </c>
      <c r="C218" t="s">
        <v>7628</v>
      </c>
      <c r="D218" t="s">
        <v>7629</v>
      </c>
      <c r="E218" t="s">
        <v>7630</v>
      </c>
      <c r="F218" s="15">
        <v>700</v>
      </c>
      <c r="G218" t="s">
        <v>50</v>
      </c>
      <c r="H218" t="s">
        <v>50</v>
      </c>
      <c r="I218" t="s">
        <v>86</v>
      </c>
      <c r="J218" t="s">
        <v>46</v>
      </c>
      <c r="K218" t="s">
        <v>87</v>
      </c>
      <c r="L218" t="s">
        <v>9018</v>
      </c>
      <c r="M218" t="s">
        <v>9019</v>
      </c>
      <c r="N218" t="s">
        <v>9020</v>
      </c>
      <c r="O218">
        <f>VLOOKUP(B218,HIS退!B:F,5,FALSE)</f>
        <v>-700</v>
      </c>
      <c r="P218" s="43">
        <f>VLOOKUP(L218,银行退!A:G,7,FALSE)</f>
        <v>700</v>
      </c>
      <c r="Q218" t="e">
        <f>VLOOKUP(L218,银行退!A:J,10,FALSE)</f>
        <v>#N/A</v>
      </c>
      <c r="R218" t="e">
        <f>VLOOKUP(L218,银行退!A:K,11,FALSE)</f>
        <v>#N/A</v>
      </c>
    </row>
    <row r="219" spans="1:18" customFormat="1" ht="14.25" hidden="1">
      <c r="A219" s="60">
        <v>42921.676793981482</v>
      </c>
      <c r="B219">
        <v>573810</v>
      </c>
      <c r="C219" t="s">
        <v>7634</v>
      </c>
      <c r="D219" t="s">
        <v>7626</v>
      </c>
      <c r="E219" t="s">
        <v>7627</v>
      </c>
      <c r="F219" s="15">
        <v>61</v>
      </c>
      <c r="G219" t="s">
        <v>50</v>
      </c>
      <c r="H219" t="s">
        <v>50</v>
      </c>
      <c r="I219" t="s">
        <v>86</v>
      </c>
      <c r="J219" t="s">
        <v>46</v>
      </c>
      <c r="K219" t="s">
        <v>87</v>
      </c>
      <c r="L219" t="s">
        <v>9021</v>
      </c>
      <c r="M219" t="s">
        <v>9022</v>
      </c>
      <c r="N219" t="s">
        <v>9023</v>
      </c>
      <c r="O219">
        <f>VLOOKUP(B219,HIS退!B:F,5,FALSE)</f>
        <v>-61</v>
      </c>
      <c r="P219" s="43">
        <f>VLOOKUP(L219,银行退!A:G,7,FALSE)</f>
        <v>61</v>
      </c>
      <c r="Q219" t="e">
        <f>VLOOKUP(L219,银行退!A:J,10,FALSE)</f>
        <v>#N/A</v>
      </c>
      <c r="R219" t="e">
        <f>VLOOKUP(L219,银行退!A:K,11,FALSE)</f>
        <v>#N/A</v>
      </c>
    </row>
    <row r="220" spans="1:18" customFormat="1" ht="14.25" hidden="1">
      <c r="A220" s="60">
        <v>42921.676805555559</v>
      </c>
      <c r="B220">
        <v>573811</v>
      </c>
      <c r="C220" t="s">
        <v>7631</v>
      </c>
      <c r="D220" t="s">
        <v>7632</v>
      </c>
      <c r="E220" t="s">
        <v>7633</v>
      </c>
      <c r="F220" s="15">
        <v>9500</v>
      </c>
      <c r="G220" t="s">
        <v>50</v>
      </c>
      <c r="H220" t="s">
        <v>50</v>
      </c>
      <c r="I220" t="s">
        <v>86</v>
      </c>
      <c r="J220" t="s">
        <v>46</v>
      </c>
      <c r="K220" t="s">
        <v>87</v>
      </c>
      <c r="L220" t="s">
        <v>9024</v>
      </c>
      <c r="M220" t="s">
        <v>9025</v>
      </c>
      <c r="N220" t="s">
        <v>9026</v>
      </c>
      <c r="O220">
        <f>VLOOKUP(B220,HIS退!B:F,5,FALSE)</f>
        <v>-9500</v>
      </c>
      <c r="P220" s="43">
        <f>VLOOKUP(L220,银行退!A:G,7,FALSE)</f>
        <v>9500</v>
      </c>
      <c r="Q220" t="e">
        <f>VLOOKUP(L220,银行退!A:J,10,FALSE)</f>
        <v>#N/A</v>
      </c>
      <c r="R220" t="e">
        <f>VLOOKUP(L220,银行退!A:K,11,FALSE)</f>
        <v>#N/A</v>
      </c>
    </row>
    <row r="221" spans="1:18" customFormat="1" ht="14.25" hidden="1">
      <c r="A221" s="60">
        <v>42921.680648148147</v>
      </c>
      <c r="B221">
        <v>573978</v>
      </c>
      <c r="C221" t="s">
        <v>7635</v>
      </c>
      <c r="D221" t="s">
        <v>7636</v>
      </c>
      <c r="E221" t="s">
        <v>7637</v>
      </c>
      <c r="F221" s="15">
        <v>1200</v>
      </c>
      <c r="G221" t="s">
        <v>50</v>
      </c>
      <c r="H221" t="s">
        <v>50</v>
      </c>
      <c r="I221" t="s">
        <v>86</v>
      </c>
      <c r="J221" t="s">
        <v>46</v>
      </c>
      <c r="K221" t="s">
        <v>87</v>
      </c>
      <c r="L221" t="s">
        <v>9027</v>
      </c>
      <c r="M221" t="s">
        <v>9028</v>
      </c>
      <c r="N221" t="s">
        <v>9029</v>
      </c>
      <c r="O221">
        <f>VLOOKUP(B221,HIS退!B:F,5,FALSE)</f>
        <v>-1200</v>
      </c>
      <c r="P221" s="43">
        <f>VLOOKUP(L221,银行退!A:G,7,FALSE)</f>
        <v>1200</v>
      </c>
      <c r="Q221" t="e">
        <f>VLOOKUP(L221,银行退!A:J,10,FALSE)</f>
        <v>#N/A</v>
      </c>
      <c r="R221" t="e">
        <f>VLOOKUP(L221,银行退!A:K,11,FALSE)</f>
        <v>#N/A</v>
      </c>
    </row>
    <row r="222" spans="1:18" customFormat="1" ht="14.25" hidden="1">
      <c r="A222" s="60">
        <v>42921.691574074073</v>
      </c>
      <c r="B222">
        <v>574485</v>
      </c>
      <c r="C222" t="s">
        <v>7638</v>
      </c>
      <c r="D222" t="s">
        <v>7639</v>
      </c>
      <c r="E222" t="s">
        <v>6865</v>
      </c>
      <c r="F222" s="15">
        <v>602</v>
      </c>
      <c r="G222" t="s">
        <v>50</v>
      </c>
      <c r="H222" t="s">
        <v>50</v>
      </c>
      <c r="I222" t="s">
        <v>127</v>
      </c>
      <c r="J222" t="s">
        <v>127</v>
      </c>
      <c r="K222" t="s">
        <v>87</v>
      </c>
      <c r="L222" t="s">
        <v>9030</v>
      </c>
      <c r="M222" t="s">
        <v>9031</v>
      </c>
      <c r="N222" t="s">
        <v>6864</v>
      </c>
      <c r="O222">
        <f>VLOOKUP(B222,HIS退!B:F,5,FALSE)</f>
        <v>-602</v>
      </c>
      <c r="P222" s="43">
        <f>VLOOKUP(L222,银行退!A:G,7,FALSE)</f>
        <v>602</v>
      </c>
      <c r="Q222">
        <f>VLOOKUP(L222,银行退!A:J,10,FALSE)</f>
        <v>1</v>
      </c>
      <c r="R222" t="str">
        <f>VLOOKUP(L222,银行退!A:K,11,FALSE)</f>
        <v>2017-07-06</v>
      </c>
    </row>
    <row r="223" spans="1:18" customFormat="1" ht="14.25" hidden="1">
      <c r="A223" s="60">
        <v>42921.694409722222</v>
      </c>
      <c r="B223">
        <v>574615</v>
      </c>
      <c r="C223" t="s">
        <v>7640</v>
      </c>
      <c r="D223" t="s">
        <v>7615</v>
      </c>
      <c r="E223" t="s">
        <v>7616</v>
      </c>
      <c r="F223" s="15">
        <v>998</v>
      </c>
      <c r="G223" t="s">
        <v>50</v>
      </c>
      <c r="H223" t="s">
        <v>50</v>
      </c>
      <c r="I223" t="s">
        <v>86</v>
      </c>
      <c r="J223" t="s">
        <v>46</v>
      </c>
      <c r="K223" t="s">
        <v>87</v>
      </c>
      <c r="L223" t="s">
        <v>9032</v>
      </c>
      <c r="M223" t="s">
        <v>9033</v>
      </c>
      <c r="N223" t="s">
        <v>9034</v>
      </c>
      <c r="O223">
        <f>VLOOKUP(B223,HIS退!B:F,5,FALSE)</f>
        <v>-998</v>
      </c>
      <c r="P223" s="43">
        <f>VLOOKUP(L223,银行退!A:G,7,FALSE)</f>
        <v>998</v>
      </c>
      <c r="Q223" t="e">
        <f>VLOOKUP(L223,银行退!A:J,10,FALSE)</f>
        <v>#N/A</v>
      </c>
      <c r="R223" t="e">
        <f>VLOOKUP(L223,银行退!A:K,11,FALSE)</f>
        <v>#N/A</v>
      </c>
    </row>
    <row r="224" spans="1:18" customFormat="1" ht="14.25" hidden="1">
      <c r="A224" s="60">
        <v>42921.698067129626</v>
      </c>
      <c r="B224">
        <v>574754</v>
      </c>
      <c r="C224" t="s">
        <v>7641</v>
      </c>
      <c r="D224" t="s">
        <v>7642</v>
      </c>
      <c r="E224" t="s">
        <v>7643</v>
      </c>
      <c r="F224" s="15">
        <v>300</v>
      </c>
      <c r="G224" t="s">
        <v>50</v>
      </c>
      <c r="H224" t="s">
        <v>50</v>
      </c>
      <c r="I224" t="s">
        <v>86</v>
      </c>
      <c r="J224" t="s">
        <v>46</v>
      </c>
      <c r="K224" t="s">
        <v>87</v>
      </c>
      <c r="L224" t="s">
        <v>9035</v>
      </c>
      <c r="M224" t="s">
        <v>9036</v>
      </c>
      <c r="N224" t="s">
        <v>9037</v>
      </c>
      <c r="O224">
        <f>VLOOKUP(B224,HIS退!B:F,5,FALSE)</f>
        <v>-300</v>
      </c>
      <c r="P224" s="43">
        <f>VLOOKUP(L224,银行退!A:G,7,FALSE)</f>
        <v>300</v>
      </c>
      <c r="Q224" t="e">
        <f>VLOOKUP(L224,银行退!A:J,10,FALSE)</f>
        <v>#N/A</v>
      </c>
      <c r="R224" t="e">
        <f>VLOOKUP(L224,银行退!A:K,11,FALSE)</f>
        <v>#N/A</v>
      </c>
    </row>
    <row r="225" spans="1:18" ht="14.25" hidden="1">
      <c r="A225" s="60">
        <v>42921.70417824074</v>
      </c>
      <c r="B225">
        <v>574966</v>
      </c>
      <c r="C225" t="s">
        <v>7644</v>
      </c>
      <c r="D225" t="s">
        <v>7645</v>
      </c>
      <c r="E225" t="s">
        <v>7646</v>
      </c>
      <c r="F225" s="15">
        <v>120</v>
      </c>
      <c r="G225" t="s">
        <v>50</v>
      </c>
      <c r="H225" t="s">
        <v>50</v>
      </c>
      <c r="I225" t="s">
        <v>86</v>
      </c>
      <c r="J225" t="s">
        <v>46</v>
      </c>
      <c r="K225" t="s">
        <v>87</v>
      </c>
      <c r="L225" t="s">
        <v>9038</v>
      </c>
      <c r="M225" t="s">
        <v>9039</v>
      </c>
      <c r="N225" t="s">
        <v>9040</v>
      </c>
      <c r="O225">
        <f>VLOOKUP(B225,HIS退!B:F,5,FALSE)</f>
        <v>-120</v>
      </c>
      <c r="P225" s="43">
        <f>VLOOKUP(L225,银行退!A:G,7,FALSE)</f>
        <v>120</v>
      </c>
      <c r="Q225" t="e">
        <f>VLOOKUP(L225,银行退!A:J,10,FALSE)</f>
        <v>#N/A</v>
      </c>
      <c r="R225" t="e">
        <f>VLOOKUP(L225,银行退!A:K,11,FALSE)</f>
        <v>#N/A</v>
      </c>
    </row>
    <row r="226" spans="1:18" customFormat="1" ht="14.25" hidden="1">
      <c r="A226" s="60">
        <v>42921.705543981479</v>
      </c>
      <c r="B226">
        <v>575003</v>
      </c>
      <c r="C226" t="s">
        <v>7647</v>
      </c>
      <c r="D226" t="s">
        <v>7648</v>
      </c>
      <c r="E226" t="s">
        <v>7649</v>
      </c>
      <c r="F226" s="15">
        <v>406</v>
      </c>
      <c r="G226" t="s">
        <v>50</v>
      </c>
      <c r="H226" t="s">
        <v>50</v>
      </c>
      <c r="I226" t="s">
        <v>86</v>
      </c>
      <c r="J226" t="s">
        <v>46</v>
      </c>
      <c r="K226" t="s">
        <v>87</v>
      </c>
      <c r="L226" t="s">
        <v>9041</v>
      </c>
      <c r="M226" t="s">
        <v>9042</v>
      </c>
      <c r="N226" t="s">
        <v>9043</v>
      </c>
      <c r="O226">
        <f>VLOOKUP(B226,HIS退!B:F,5,FALSE)</f>
        <v>-406</v>
      </c>
      <c r="P226" s="43">
        <f>VLOOKUP(L226,银行退!A:G,7,FALSE)</f>
        <v>406</v>
      </c>
      <c r="Q226" t="e">
        <f>VLOOKUP(L226,银行退!A:J,10,FALSE)</f>
        <v>#N/A</v>
      </c>
      <c r="R226" t="e">
        <f>VLOOKUP(L226,银行退!A:K,11,FALSE)</f>
        <v>#N/A</v>
      </c>
    </row>
    <row r="227" spans="1:18" customFormat="1" ht="14.25" hidden="1">
      <c r="A227" s="60">
        <v>42921.708090277774</v>
      </c>
      <c r="B227">
        <v>575096</v>
      </c>
      <c r="C227" t="s">
        <v>7650</v>
      </c>
      <c r="D227" t="s">
        <v>7651</v>
      </c>
      <c r="E227" t="s">
        <v>7652</v>
      </c>
      <c r="F227" s="15">
        <v>52</v>
      </c>
      <c r="G227" t="s">
        <v>50</v>
      </c>
      <c r="H227" t="s">
        <v>50</v>
      </c>
      <c r="I227" t="s">
        <v>86</v>
      </c>
      <c r="J227" t="s">
        <v>46</v>
      </c>
      <c r="K227" t="s">
        <v>87</v>
      </c>
      <c r="L227" t="s">
        <v>9044</v>
      </c>
      <c r="M227" t="s">
        <v>9045</v>
      </c>
      <c r="N227" t="s">
        <v>9046</v>
      </c>
      <c r="O227">
        <f>VLOOKUP(B227,HIS退!B:F,5,FALSE)</f>
        <v>-52</v>
      </c>
      <c r="P227" s="43">
        <f>VLOOKUP(L227,银行退!A:G,7,FALSE)</f>
        <v>52</v>
      </c>
      <c r="Q227" t="e">
        <f>VLOOKUP(L227,银行退!A:J,10,FALSE)</f>
        <v>#N/A</v>
      </c>
      <c r="R227" t="e">
        <f>VLOOKUP(L227,银行退!A:K,11,FALSE)</f>
        <v>#N/A</v>
      </c>
    </row>
    <row r="228" spans="1:18" s="50" customFormat="1" ht="14.25" hidden="1">
      <c r="A228" s="60">
        <v>42921.709201388891</v>
      </c>
      <c r="B228">
        <v>575128</v>
      </c>
      <c r="C228" t="s">
        <v>7653</v>
      </c>
      <c r="D228" t="s">
        <v>7654</v>
      </c>
      <c r="E228" t="s">
        <v>7655</v>
      </c>
      <c r="F228" s="15">
        <v>254</v>
      </c>
      <c r="G228" t="s">
        <v>50</v>
      </c>
      <c r="H228" t="s">
        <v>50</v>
      </c>
      <c r="I228" t="s">
        <v>86</v>
      </c>
      <c r="J228" t="s">
        <v>46</v>
      </c>
      <c r="K228" t="s">
        <v>87</v>
      </c>
      <c r="L228" t="s">
        <v>9047</v>
      </c>
      <c r="M228" t="s">
        <v>9048</v>
      </c>
      <c r="N228" t="s">
        <v>9049</v>
      </c>
      <c r="O228">
        <f>VLOOKUP(B228,HIS退!B:F,5,FALSE)</f>
        <v>-254</v>
      </c>
      <c r="P228" s="43">
        <f>VLOOKUP(L228,银行退!A:G,7,FALSE)</f>
        <v>254</v>
      </c>
      <c r="Q228" t="e">
        <f>VLOOKUP(L228,银行退!A:J,10,FALSE)</f>
        <v>#N/A</v>
      </c>
      <c r="R228" t="e">
        <f>VLOOKUP(L228,银行退!A:K,11,FALSE)</f>
        <v>#N/A</v>
      </c>
    </row>
    <row r="229" spans="1:18" customFormat="1" ht="14.25" hidden="1">
      <c r="A229" s="60">
        <v>42921.711678240739</v>
      </c>
      <c r="B229">
        <v>575191</v>
      </c>
      <c r="C229" t="s">
        <v>7656</v>
      </c>
      <c r="D229" t="s">
        <v>7657</v>
      </c>
      <c r="E229" t="s">
        <v>7658</v>
      </c>
      <c r="F229" s="15">
        <v>1323</v>
      </c>
      <c r="G229" t="s">
        <v>50</v>
      </c>
      <c r="H229" t="s">
        <v>50</v>
      </c>
      <c r="I229" t="s">
        <v>86</v>
      </c>
      <c r="J229" t="s">
        <v>46</v>
      </c>
      <c r="K229" t="s">
        <v>87</v>
      </c>
      <c r="L229" t="s">
        <v>9050</v>
      </c>
      <c r="M229" t="s">
        <v>9051</v>
      </c>
      <c r="N229" t="s">
        <v>9046</v>
      </c>
      <c r="O229">
        <f>VLOOKUP(B229,HIS退!B:F,5,FALSE)</f>
        <v>-1323</v>
      </c>
      <c r="P229" s="43">
        <f>VLOOKUP(L229,银行退!A:G,7,FALSE)</f>
        <v>1323</v>
      </c>
      <c r="Q229" t="e">
        <f>VLOOKUP(L229,银行退!A:J,10,FALSE)</f>
        <v>#N/A</v>
      </c>
      <c r="R229" t="e">
        <f>VLOOKUP(L229,银行退!A:K,11,FALSE)</f>
        <v>#N/A</v>
      </c>
    </row>
    <row r="230" spans="1:18" customFormat="1" ht="14.25" hidden="1">
      <c r="A230" s="60">
        <v>42921.720277777778</v>
      </c>
      <c r="B230">
        <v>575432</v>
      </c>
      <c r="C230" t="s">
        <v>7659</v>
      </c>
      <c r="D230" t="s">
        <v>7660</v>
      </c>
      <c r="E230" t="s">
        <v>7661</v>
      </c>
      <c r="F230" s="15">
        <v>2150</v>
      </c>
      <c r="G230" t="s">
        <v>50</v>
      </c>
      <c r="H230" t="s">
        <v>50</v>
      </c>
      <c r="I230" t="s">
        <v>86</v>
      </c>
      <c r="J230" t="s">
        <v>46</v>
      </c>
      <c r="K230" t="s">
        <v>87</v>
      </c>
      <c r="L230" t="s">
        <v>9052</v>
      </c>
      <c r="M230" t="s">
        <v>9053</v>
      </c>
      <c r="N230" t="s">
        <v>9054</v>
      </c>
      <c r="O230">
        <f>VLOOKUP(B230,HIS退!B:F,5,FALSE)</f>
        <v>-2150</v>
      </c>
      <c r="P230" s="43">
        <f>VLOOKUP(L230,银行退!A:G,7,FALSE)</f>
        <v>2150</v>
      </c>
      <c r="Q230" t="e">
        <f>VLOOKUP(L230,银行退!A:J,10,FALSE)</f>
        <v>#N/A</v>
      </c>
      <c r="R230" t="e">
        <f>VLOOKUP(L230,银行退!A:K,11,FALSE)</f>
        <v>#N/A</v>
      </c>
    </row>
    <row r="231" spans="1:18" ht="14.25" hidden="1">
      <c r="A231" s="60">
        <v>42921.724212962959</v>
      </c>
      <c r="B231">
        <v>575528</v>
      </c>
      <c r="C231" t="s">
        <v>7662</v>
      </c>
      <c r="D231" t="s">
        <v>7663</v>
      </c>
      <c r="E231" t="s">
        <v>7664</v>
      </c>
      <c r="F231" s="15">
        <v>20</v>
      </c>
      <c r="G231" t="s">
        <v>50</v>
      </c>
      <c r="H231" t="s">
        <v>50</v>
      </c>
      <c r="I231" t="s">
        <v>86</v>
      </c>
      <c r="J231" t="s">
        <v>46</v>
      </c>
      <c r="K231" t="s">
        <v>87</v>
      </c>
      <c r="L231" t="s">
        <v>9055</v>
      </c>
      <c r="M231" t="s">
        <v>9056</v>
      </c>
      <c r="N231" t="s">
        <v>9057</v>
      </c>
      <c r="O231">
        <f>VLOOKUP(B231,HIS退!B:F,5,FALSE)</f>
        <v>-20</v>
      </c>
      <c r="P231" s="43">
        <f>VLOOKUP(L231,银行退!A:G,7,FALSE)</f>
        <v>20</v>
      </c>
      <c r="Q231" t="e">
        <f>VLOOKUP(L231,银行退!A:J,10,FALSE)</f>
        <v>#N/A</v>
      </c>
      <c r="R231" t="e">
        <f>VLOOKUP(L231,银行退!A:K,11,FALSE)</f>
        <v>#N/A</v>
      </c>
    </row>
    <row r="232" spans="1:18" ht="14.25" hidden="1">
      <c r="A232" s="60">
        <v>42921.725185185183</v>
      </c>
      <c r="B232">
        <v>575560</v>
      </c>
      <c r="C232" t="s">
        <v>7665</v>
      </c>
      <c r="D232" t="s">
        <v>7666</v>
      </c>
      <c r="E232" t="s">
        <v>7667</v>
      </c>
      <c r="F232" s="15">
        <v>100</v>
      </c>
      <c r="G232" t="s">
        <v>50</v>
      </c>
      <c r="H232" t="s">
        <v>50</v>
      </c>
      <c r="I232" t="s">
        <v>86</v>
      </c>
      <c r="J232" t="s">
        <v>46</v>
      </c>
      <c r="K232" t="s">
        <v>87</v>
      </c>
      <c r="L232" t="s">
        <v>9058</v>
      </c>
      <c r="M232" t="s">
        <v>9059</v>
      </c>
      <c r="N232" t="s">
        <v>9060</v>
      </c>
      <c r="O232">
        <f>VLOOKUP(B232,HIS退!B:F,5,FALSE)</f>
        <v>-100</v>
      </c>
      <c r="P232" s="43">
        <f>VLOOKUP(L232,银行退!A:G,7,FALSE)</f>
        <v>100</v>
      </c>
      <c r="Q232" t="e">
        <f>VLOOKUP(L232,银行退!A:J,10,FALSE)</f>
        <v>#N/A</v>
      </c>
      <c r="R232" t="e">
        <f>VLOOKUP(L232,银行退!A:K,11,FALSE)</f>
        <v>#N/A</v>
      </c>
    </row>
    <row r="233" spans="1:18" customFormat="1" ht="14.25" hidden="1">
      <c r="A233" s="60">
        <v>42921.728912037041</v>
      </c>
      <c r="B233">
        <v>575624</v>
      </c>
      <c r="C233" t="s">
        <v>7668</v>
      </c>
      <c r="D233" t="s">
        <v>7669</v>
      </c>
      <c r="E233" t="s">
        <v>7670</v>
      </c>
      <c r="F233" s="15">
        <v>1458</v>
      </c>
      <c r="G233" t="s">
        <v>50</v>
      </c>
      <c r="H233" t="s">
        <v>50</v>
      </c>
      <c r="I233" t="s">
        <v>86</v>
      </c>
      <c r="J233" t="s">
        <v>46</v>
      </c>
      <c r="K233" t="s">
        <v>87</v>
      </c>
      <c r="L233" t="s">
        <v>9061</v>
      </c>
      <c r="M233" t="s">
        <v>9062</v>
      </c>
      <c r="N233" t="s">
        <v>9063</v>
      </c>
      <c r="O233">
        <f>VLOOKUP(B233,HIS退!B:F,5,FALSE)</f>
        <v>-1458</v>
      </c>
      <c r="P233" s="43">
        <f>VLOOKUP(L233,银行退!A:G,7,FALSE)</f>
        <v>1458</v>
      </c>
      <c r="Q233" t="e">
        <f>VLOOKUP(L233,银行退!A:J,10,FALSE)</f>
        <v>#N/A</v>
      </c>
      <c r="R233" t="e">
        <f>VLOOKUP(L233,银行退!A:K,11,FALSE)</f>
        <v>#N/A</v>
      </c>
    </row>
    <row r="234" spans="1:18" customFormat="1" ht="14.25" hidden="1">
      <c r="A234" s="60">
        <v>42921.748611111114</v>
      </c>
      <c r="B234">
        <v>575884</v>
      </c>
      <c r="C234" t="s">
        <v>7671</v>
      </c>
      <c r="D234" t="s">
        <v>7672</v>
      </c>
      <c r="E234" t="s">
        <v>7673</v>
      </c>
      <c r="F234" s="15">
        <v>38</v>
      </c>
      <c r="G234" t="s">
        <v>50</v>
      </c>
      <c r="H234" t="s">
        <v>50</v>
      </c>
      <c r="I234" t="s">
        <v>86</v>
      </c>
      <c r="J234" t="s">
        <v>46</v>
      </c>
      <c r="K234" t="s">
        <v>87</v>
      </c>
      <c r="L234" t="s">
        <v>9064</v>
      </c>
      <c r="M234" t="s">
        <v>9065</v>
      </c>
      <c r="N234" t="s">
        <v>9066</v>
      </c>
      <c r="O234">
        <f>VLOOKUP(B234,HIS退!B:F,5,FALSE)</f>
        <v>-38</v>
      </c>
      <c r="P234" s="43">
        <f>VLOOKUP(L234,银行退!A:G,7,FALSE)</f>
        <v>38</v>
      </c>
      <c r="Q234" t="e">
        <f>VLOOKUP(L234,银行退!A:J,10,FALSE)</f>
        <v>#N/A</v>
      </c>
      <c r="R234" t="e">
        <f>VLOOKUP(L234,银行退!A:K,11,FALSE)</f>
        <v>#N/A</v>
      </c>
    </row>
    <row r="235" spans="1:18" customFormat="1" ht="14.25" hidden="1">
      <c r="A235" s="60">
        <v>42921.755219907405</v>
      </c>
      <c r="B235">
        <v>575975</v>
      </c>
      <c r="C235" t="s">
        <v>7674</v>
      </c>
      <c r="D235" t="s">
        <v>7675</v>
      </c>
      <c r="E235" t="s">
        <v>7676</v>
      </c>
      <c r="F235" s="15">
        <v>195</v>
      </c>
      <c r="G235" t="s">
        <v>50</v>
      </c>
      <c r="H235" t="s">
        <v>50</v>
      </c>
      <c r="I235" t="s">
        <v>86</v>
      </c>
      <c r="J235" t="s">
        <v>46</v>
      </c>
      <c r="K235" t="s">
        <v>87</v>
      </c>
      <c r="L235" t="s">
        <v>9067</v>
      </c>
      <c r="M235" t="s">
        <v>9068</v>
      </c>
      <c r="N235" t="s">
        <v>9069</v>
      </c>
      <c r="O235">
        <f>VLOOKUP(B235,HIS退!B:F,5,FALSE)</f>
        <v>-195</v>
      </c>
      <c r="P235" s="43">
        <f>VLOOKUP(L235,银行退!A:G,7,FALSE)</f>
        <v>195</v>
      </c>
      <c r="Q235" t="e">
        <f>VLOOKUP(L235,银行退!A:J,10,FALSE)</f>
        <v>#N/A</v>
      </c>
      <c r="R235" t="e">
        <f>VLOOKUP(L235,银行退!A:K,11,FALSE)</f>
        <v>#N/A</v>
      </c>
    </row>
    <row r="236" spans="1:18" customFormat="1" ht="14.25" hidden="1">
      <c r="A236" s="60">
        <v>42921.770312499997</v>
      </c>
      <c r="B236">
        <v>576053</v>
      </c>
      <c r="C236" t="s">
        <v>7677</v>
      </c>
      <c r="D236" t="s">
        <v>7678</v>
      </c>
      <c r="E236" t="s">
        <v>7679</v>
      </c>
      <c r="F236" s="15">
        <v>5470</v>
      </c>
      <c r="G236" t="s">
        <v>50</v>
      </c>
      <c r="H236" t="s">
        <v>50</v>
      </c>
      <c r="I236" t="s">
        <v>86</v>
      </c>
      <c r="J236" t="s">
        <v>46</v>
      </c>
      <c r="K236" t="s">
        <v>87</v>
      </c>
      <c r="L236" t="s">
        <v>9070</v>
      </c>
      <c r="M236" t="s">
        <v>9071</v>
      </c>
      <c r="N236" t="s">
        <v>9072</v>
      </c>
      <c r="O236">
        <f>VLOOKUP(B236,HIS退!B:F,5,FALSE)</f>
        <v>-5470</v>
      </c>
      <c r="P236" s="43">
        <f>VLOOKUP(L236,银行退!A:G,7,FALSE)</f>
        <v>5470</v>
      </c>
      <c r="Q236" t="e">
        <f>VLOOKUP(L236,银行退!A:J,10,FALSE)</f>
        <v>#N/A</v>
      </c>
      <c r="R236" t="e">
        <f>VLOOKUP(L236,银行退!A:K,11,FALSE)</f>
        <v>#N/A</v>
      </c>
    </row>
    <row r="237" spans="1:18" customFormat="1" ht="14.25" hidden="1">
      <c r="A237" s="60">
        <v>42922.006539351853</v>
      </c>
      <c r="B237">
        <v>576544</v>
      </c>
      <c r="C237" t="s">
        <v>7680</v>
      </c>
      <c r="D237" t="s">
        <v>7681</v>
      </c>
      <c r="E237" t="s">
        <v>6861</v>
      </c>
      <c r="F237" s="15">
        <v>56</v>
      </c>
      <c r="G237" t="s">
        <v>50</v>
      </c>
      <c r="H237" t="s">
        <v>50</v>
      </c>
      <c r="I237" t="s">
        <v>127</v>
      </c>
      <c r="J237" t="s">
        <v>127</v>
      </c>
      <c r="K237" t="s">
        <v>87</v>
      </c>
      <c r="L237" t="s">
        <v>9073</v>
      </c>
      <c r="M237" t="s">
        <v>9074</v>
      </c>
      <c r="N237" t="s">
        <v>6860</v>
      </c>
      <c r="O237">
        <f>VLOOKUP(B237,HIS退!B:F,5,FALSE)</f>
        <v>-56</v>
      </c>
      <c r="P237" s="43">
        <f>VLOOKUP(L237,银行退!A:G,7,FALSE)</f>
        <v>56</v>
      </c>
      <c r="Q237">
        <f>VLOOKUP(L237,银行退!A:J,10,FALSE)</f>
        <v>1</v>
      </c>
      <c r="R237" t="str">
        <f>VLOOKUP(L237,银行退!A:K,11,FALSE)</f>
        <v>2017-07-06</v>
      </c>
    </row>
    <row r="238" spans="1:18" customFormat="1" ht="14.25" hidden="1">
      <c r="A238" s="60">
        <v>42922.34034722222</v>
      </c>
      <c r="B238">
        <v>577665</v>
      </c>
      <c r="C238" t="s">
        <v>7682</v>
      </c>
      <c r="D238" t="s">
        <v>7683</v>
      </c>
      <c r="E238" t="s">
        <v>7684</v>
      </c>
      <c r="F238" s="15">
        <v>84</v>
      </c>
      <c r="G238" t="s">
        <v>50</v>
      </c>
      <c r="H238" t="s">
        <v>50</v>
      </c>
      <c r="I238" t="s">
        <v>86</v>
      </c>
      <c r="J238" t="s">
        <v>46</v>
      </c>
      <c r="K238" t="s">
        <v>87</v>
      </c>
      <c r="L238" t="s">
        <v>9075</v>
      </c>
      <c r="M238" t="s">
        <v>9076</v>
      </c>
      <c r="N238" t="s">
        <v>9077</v>
      </c>
      <c r="O238">
        <f>VLOOKUP(B238,HIS退!B:F,5,FALSE)</f>
        <v>-84</v>
      </c>
      <c r="P238" s="43">
        <f>VLOOKUP(L238,银行退!A:G,7,FALSE)</f>
        <v>84</v>
      </c>
      <c r="Q238" t="e">
        <f>VLOOKUP(L238,银行退!A:J,10,FALSE)</f>
        <v>#N/A</v>
      </c>
      <c r="R238" t="e">
        <f>VLOOKUP(L238,银行退!A:K,11,FALSE)</f>
        <v>#N/A</v>
      </c>
    </row>
    <row r="239" spans="1:18" customFormat="1" ht="14.25" hidden="1">
      <c r="A239" s="60">
        <v>42922.341793981483</v>
      </c>
      <c r="B239">
        <v>577757</v>
      </c>
      <c r="C239" t="s">
        <v>7685</v>
      </c>
      <c r="D239" t="s">
        <v>7686</v>
      </c>
      <c r="E239" t="s">
        <v>7687</v>
      </c>
      <c r="F239" s="15">
        <v>1582</v>
      </c>
      <c r="G239" t="s">
        <v>50</v>
      </c>
      <c r="H239" t="s">
        <v>50</v>
      </c>
      <c r="I239" t="s">
        <v>86</v>
      </c>
      <c r="J239" t="s">
        <v>46</v>
      </c>
      <c r="K239" t="s">
        <v>87</v>
      </c>
      <c r="L239" t="s">
        <v>9078</v>
      </c>
      <c r="M239" t="s">
        <v>9079</v>
      </c>
      <c r="N239" t="s">
        <v>9080</v>
      </c>
      <c r="O239">
        <f>VLOOKUP(B239,HIS退!B:F,5,FALSE)</f>
        <v>-1582</v>
      </c>
      <c r="P239" s="43">
        <f>VLOOKUP(L239,银行退!A:G,7,FALSE)</f>
        <v>1582</v>
      </c>
      <c r="Q239" t="e">
        <f>VLOOKUP(L239,银行退!A:J,10,FALSE)</f>
        <v>#N/A</v>
      </c>
      <c r="R239" t="e">
        <f>VLOOKUP(L239,银行退!A:K,11,FALSE)</f>
        <v>#N/A</v>
      </c>
    </row>
    <row r="240" spans="1:18" customFormat="1" ht="14.25" hidden="1">
      <c r="A240" s="60">
        <v>42922.361898148149</v>
      </c>
      <c r="B240">
        <v>579309</v>
      </c>
      <c r="C240" t="s">
        <v>7688</v>
      </c>
      <c r="D240" t="s">
        <v>7689</v>
      </c>
      <c r="E240" t="s">
        <v>7690</v>
      </c>
      <c r="F240" s="15">
        <v>292</v>
      </c>
      <c r="G240" t="s">
        <v>50</v>
      </c>
      <c r="H240" t="s">
        <v>50</v>
      </c>
      <c r="I240" t="s">
        <v>86</v>
      </c>
      <c r="J240" t="s">
        <v>46</v>
      </c>
      <c r="K240" t="s">
        <v>87</v>
      </c>
      <c r="L240" t="s">
        <v>9081</v>
      </c>
      <c r="M240" t="s">
        <v>9082</v>
      </c>
      <c r="N240" t="s">
        <v>9083</v>
      </c>
      <c r="O240">
        <f>VLOOKUP(B240,HIS退!B:F,5,FALSE)</f>
        <v>-292</v>
      </c>
      <c r="P240" s="43">
        <f>VLOOKUP(L240,银行退!A:G,7,FALSE)</f>
        <v>292</v>
      </c>
      <c r="Q240" t="e">
        <f>VLOOKUP(L240,银行退!A:J,10,FALSE)</f>
        <v>#N/A</v>
      </c>
      <c r="R240" t="e">
        <f>VLOOKUP(L240,银行退!A:K,11,FALSE)</f>
        <v>#N/A</v>
      </c>
    </row>
    <row r="241" spans="1:18" customFormat="1" ht="14.25" hidden="1">
      <c r="A241" s="60">
        <v>42922.387673611112</v>
      </c>
      <c r="B241">
        <v>581443</v>
      </c>
      <c r="C241" t="s">
        <v>7691</v>
      </c>
      <c r="D241" t="s">
        <v>7692</v>
      </c>
      <c r="E241" t="s">
        <v>7693</v>
      </c>
      <c r="F241" s="15">
        <v>1345</v>
      </c>
      <c r="G241" t="s">
        <v>50</v>
      </c>
      <c r="H241" t="s">
        <v>50</v>
      </c>
      <c r="I241" t="s">
        <v>86</v>
      </c>
      <c r="J241" t="s">
        <v>46</v>
      </c>
      <c r="K241" t="s">
        <v>87</v>
      </c>
      <c r="L241" t="s">
        <v>9084</v>
      </c>
      <c r="M241" t="s">
        <v>9085</v>
      </c>
      <c r="N241" t="s">
        <v>9086</v>
      </c>
      <c r="O241">
        <f>VLOOKUP(B241,HIS退!B:F,5,FALSE)</f>
        <v>-1345</v>
      </c>
      <c r="P241" s="43">
        <f>VLOOKUP(L241,银行退!A:G,7,FALSE)</f>
        <v>1345</v>
      </c>
      <c r="Q241" t="e">
        <f>VLOOKUP(L241,银行退!A:J,10,FALSE)</f>
        <v>#N/A</v>
      </c>
      <c r="R241" t="e">
        <f>VLOOKUP(L241,银行退!A:K,11,FALSE)</f>
        <v>#N/A</v>
      </c>
    </row>
    <row r="242" spans="1:18" customFormat="1" ht="14.25" hidden="1">
      <c r="A242" s="60">
        <v>42922.388101851851</v>
      </c>
      <c r="B242">
        <v>581487</v>
      </c>
      <c r="C242" t="s">
        <v>7694</v>
      </c>
      <c r="D242" t="s">
        <v>7695</v>
      </c>
      <c r="E242" t="s">
        <v>7071</v>
      </c>
      <c r="F242" s="15">
        <v>1492</v>
      </c>
      <c r="G242" t="s">
        <v>50</v>
      </c>
      <c r="H242" t="s">
        <v>50</v>
      </c>
      <c r="I242" t="s">
        <v>86</v>
      </c>
      <c r="J242" t="s">
        <v>46</v>
      </c>
      <c r="K242" t="s">
        <v>87</v>
      </c>
      <c r="L242" t="s">
        <v>9087</v>
      </c>
      <c r="M242" t="s">
        <v>9088</v>
      </c>
      <c r="N242" t="s">
        <v>9089</v>
      </c>
      <c r="O242">
        <f>VLOOKUP(B242,HIS退!B:F,5,FALSE)</f>
        <v>-1492</v>
      </c>
      <c r="P242" s="43">
        <f>VLOOKUP(L242,银行退!A:G,7,FALSE)</f>
        <v>1492</v>
      </c>
      <c r="Q242" t="e">
        <f>VLOOKUP(L242,银行退!A:J,10,FALSE)</f>
        <v>#N/A</v>
      </c>
      <c r="R242" t="e">
        <f>VLOOKUP(L242,银行退!A:K,11,FALSE)</f>
        <v>#N/A</v>
      </c>
    </row>
    <row r="243" spans="1:18" customFormat="1" ht="14.25" hidden="1">
      <c r="A243" s="60">
        <v>42922.400856481479</v>
      </c>
      <c r="B243">
        <v>582629</v>
      </c>
      <c r="C243" t="s">
        <v>7696</v>
      </c>
      <c r="D243" t="s">
        <v>7697</v>
      </c>
      <c r="E243" t="s">
        <v>7698</v>
      </c>
      <c r="F243" s="15">
        <v>128</v>
      </c>
      <c r="G243" t="s">
        <v>50</v>
      </c>
      <c r="H243" t="s">
        <v>50</v>
      </c>
      <c r="I243" t="s">
        <v>86</v>
      </c>
      <c r="J243" t="s">
        <v>46</v>
      </c>
      <c r="K243" t="s">
        <v>87</v>
      </c>
      <c r="L243" t="s">
        <v>9090</v>
      </c>
      <c r="M243" t="s">
        <v>9091</v>
      </c>
      <c r="N243" t="s">
        <v>9092</v>
      </c>
      <c r="O243">
        <f>VLOOKUP(B243,HIS退!B:F,5,FALSE)</f>
        <v>-128</v>
      </c>
      <c r="P243" s="43">
        <f>VLOOKUP(L243,银行退!A:G,7,FALSE)</f>
        <v>128</v>
      </c>
      <c r="Q243" t="e">
        <f>VLOOKUP(L243,银行退!A:J,10,FALSE)</f>
        <v>#N/A</v>
      </c>
      <c r="R243" t="e">
        <f>VLOOKUP(L243,银行退!A:K,11,FALSE)</f>
        <v>#N/A</v>
      </c>
    </row>
    <row r="244" spans="1:18" customFormat="1" ht="14.25" hidden="1">
      <c r="A244" s="60">
        <v>42922.403773148151</v>
      </c>
      <c r="B244">
        <v>582871</v>
      </c>
      <c r="C244" t="s">
        <v>7699</v>
      </c>
      <c r="D244" t="s">
        <v>7700</v>
      </c>
      <c r="E244" t="s">
        <v>7701</v>
      </c>
      <c r="F244" s="15">
        <v>92</v>
      </c>
      <c r="G244" t="s">
        <v>50</v>
      </c>
      <c r="H244" t="s">
        <v>50</v>
      </c>
      <c r="I244" t="s">
        <v>86</v>
      </c>
      <c r="J244" t="s">
        <v>46</v>
      </c>
      <c r="K244" t="s">
        <v>87</v>
      </c>
      <c r="L244" t="s">
        <v>9093</v>
      </c>
      <c r="M244" t="s">
        <v>9094</v>
      </c>
      <c r="N244" t="s">
        <v>9095</v>
      </c>
      <c r="O244">
        <f>VLOOKUP(B244,HIS退!B:F,5,FALSE)</f>
        <v>-92</v>
      </c>
      <c r="P244" s="43">
        <f>VLOOKUP(L244,银行退!A:G,7,FALSE)</f>
        <v>92</v>
      </c>
      <c r="Q244" t="e">
        <f>VLOOKUP(L244,银行退!A:J,10,FALSE)</f>
        <v>#N/A</v>
      </c>
      <c r="R244" t="e">
        <f>VLOOKUP(L244,银行退!A:K,11,FALSE)</f>
        <v>#N/A</v>
      </c>
    </row>
    <row r="245" spans="1:18" customFormat="1" ht="14.25" hidden="1">
      <c r="A245" s="60">
        <v>42922.408738425926</v>
      </c>
      <c r="B245">
        <v>583304</v>
      </c>
      <c r="C245" t="s">
        <v>7702</v>
      </c>
      <c r="D245" t="s">
        <v>7703</v>
      </c>
      <c r="E245" t="s">
        <v>7704</v>
      </c>
      <c r="F245" s="15">
        <v>46</v>
      </c>
      <c r="G245" t="s">
        <v>50</v>
      </c>
      <c r="H245" t="s">
        <v>50</v>
      </c>
      <c r="I245" t="s">
        <v>86</v>
      </c>
      <c r="J245" t="s">
        <v>46</v>
      </c>
      <c r="K245" t="s">
        <v>87</v>
      </c>
      <c r="L245" s="19" t="s">
        <v>10834</v>
      </c>
      <c r="M245" t="s">
        <v>9097</v>
      </c>
      <c r="N245" t="s">
        <v>7027</v>
      </c>
      <c r="O245">
        <f>VLOOKUP(B245,HIS退!B:F,5,FALSE)</f>
        <v>-46</v>
      </c>
      <c r="P245" s="43">
        <f>VLOOKUP(L245,银行退!A:G,7,FALSE)</f>
        <v>46</v>
      </c>
      <c r="Q245" t="e">
        <f>VLOOKUP(L245,银行退!A:J,10,FALSE)</f>
        <v>#N/A</v>
      </c>
      <c r="R245" t="str">
        <f>VLOOKUP(L245,银行退!A:K,11,FALSE)</f>
        <v>2017-07-07</v>
      </c>
    </row>
    <row r="246" spans="1:18" customFormat="1" ht="14.25" hidden="1">
      <c r="A246" s="60">
        <v>42922.411400462966</v>
      </c>
      <c r="B246">
        <v>583490</v>
      </c>
      <c r="C246" t="s">
        <v>7705</v>
      </c>
      <c r="D246" t="s">
        <v>7706</v>
      </c>
      <c r="E246" t="s">
        <v>7707</v>
      </c>
      <c r="F246" s="15">
        <v>94</v>
      </c>
      <c r="G246" t="s">
        <v>50</v>
      </c>
      <c r="H246" t="s">
        <v>50</v>
      </c>
      <c r="I246" t="s">
        <v>86</v>
      </c>
      <c r="J246" t="s">
        <v>46</v>
      </c>
      <c r="K246" t="s">
        <v>87</v>
      </c>
      <c r="L246" t="s">
        <v>9098</v>
      </c>
      <c r="M246" t="s">
        <v>9099</v>
      </c>
      <c r="N246" t="s">
        <v>9100</v>
      </c>
      <c r="O246">
        <f>VLOOKUP(B246,HIS退!B:F,5,FALSE)</f>
        <v>-94</v>
      </c>
      <c r="P246" s="43">
        <f>VLOOKUP(L246,银行退!A:G,7,FALSE)</f>
        <v>94</v>
      </c>
      <c r="Q246" t="e">
        <f>VLOOKUP(L246,银行退!A:J,10,FALSE)</f>
        <v>#N/A</v>
      </c>
      <c r="R246" t="e">
        <f>VLOOKUP(L246,银行退!A:K,11,FALSE)</f>
        <v>#N/A</v>
      </c>
    </row>
    <row r="247" spans="1:18" ht="14.25" hidden="1">
      <c r="A247" s="60">
        <v>42922.411770833336</v>
      </c>
      <c r="B247">
        <v>583521</v>
      </c>
      <c r="C247" t="s">
        <v>7708</v>
      </c>
      <c r="D247" t="s">
        <v>7709</v>
      </c>
      <c r="E247" t="s">
        <v>7710</v>
      </c>
      <c r="F247" s="15">
        <v>307</v>
      </c>
      <c r="G247" t="s">
        <v>50</v>
      </c>
      <c r="H247" t="s">
        <v>50</v>
      </c>
      <c r="I247" t="s">
        <v>86</v>
      </c>
      <c r="J247" t="s">
        <v>46</v>
      </c>
      <c r="K247" t="s">
        <v>87</v>
      </c>
      <c r="L247" t="s">
        <v>9101</v>
      </c>
      <c r="M247" t="s">
        <v>9102</v>
      </c>
      <c r="N247" t="s">
        <v>9103</v>
      </c>
      <c r="O247">
        <f>VLOOKUP(B247,HIS退!B:F,5,FALSE)</f>
        <v>-307</v>
      </c>
      <c r="P247" s="43">
        <f>VLOOKUP(L247,银行退!A:G,7,FALSE)</f>
        <v>307</v>
      </c>
      <c r="Q247" t="e">
        <f>VLOOKUP(L247,银行退!A:J,10,FALSE)</f>
        <v>#N/A</v>
      </c>
      <c r="R247" t="e">
        <f>VLOOKUP(L247,银行退!A:K,11,FALSE)</f>
        <v>#N/A</v>
      </c>
    </row>
    <row r="248" spans="1:18" customFormat="1" ht="14.25" hidden="1">
      <c r="A248" s="60">
        <v>42922.412418981483</v>
      </c>
      <c r="B248">
        <v>583574</v>
      </c>
      <c r="C248" t="s">
        <v>7711</v>
      </c>
      <c r="D248" t="s">
        <v>7712</v>
      </c>
      <c r="E248" t="s">
        <v>7713</v>
      </c>
      <c r="F248" s="15">
        <v>36</v>
      </c>
      <c r="G248" t="s">
        <v>50</v>
      </c>
      <c r="H248" t="s">
        <v>50</v>
      </c>
      <c r="I248" t="s">
        <v>86</v>
      </c>
      <c r="J248" t="s">
        <v>46</v>
      </c>
      <c r="K248" t="s">
        <v>87</v>
      </c>
      <c r="L248" t="s">
        <v>9104</v>
      </c>
      <c r="M248" t="s">
        <v>9105</v>
      </c>
      <c r="N248" t="s">
        <v>9106</v>
      </c>
      <c r="O248">
        <f>VLOOKUP(B248,HIS退!B:F,5,FALSE)</f>
        <v>-36</v>
      </c>
      <c r="P248" s="43">
        <f>VLOOKUP(L248,银行退!A:G,7,FALSE)</f>
        <v>36</v>
      </c>
      <c r="Q248" t="e">
        <f>VLOOKUP(L248,银行退!A:J,10,FALSE)</f>
        <v>#N/A</v>
      </c>
      <c r="R248" t="e">
        <f>VLOOKUP(L248,银行退!A:K,11,FALSE)</f>
        <v>#N/A</v>
      </c>
    </row>
    <row r="249" spans="1:18" ht="14.25" hidden="1">
      <c r="A249" s="60">
        <v>42922.417303240742</v>
      </c>
      <c r="B249">
        <v>583997</v>
      </c>
      <c r="C249" t="s">
        <v>7714</v>
      </c>
      <c r="D249" t="s">
        <v>7715</v>
      </c>
      <c r="E249" t="s">
        <v>7716</v>
      </c>
      <c r="F249" s="15">
        <v>62</v>
      </c>
      <c r="G249" t="s">
        <v>50</v>
      </c>
      <c r="H249" t="s">
        <v>50</v>
      </c>
      <c r="I249" t="s">
        <v>86</v>
      </c>
      <c r="J249" t="s">
        <v>46</v>
      </c>
      <c r="K249" t="s">
        <v>87</v>
      </c>
      <c r="L249" t="s">
        <v>9107</v>
      </c>
      <c r="M249" t="s">
        <v>9108</v>
      </c>
      <c r="N249" t="s">
        <v>9109</v>
      </c>
      <c r="O249">
        <f>VLOOKUP(B249,HIS退!B:F,5,FALSE)</f>
        <v>-62</v>
      </c>
      <c r="P249" s="43">
        <f>VLOOKUP(L249,银行退!A:G,7,FALSE)</f>
        <v>62</v>
      </c>
      <c r="Q249" t="e">
        <f>VLOOKUP(L249,银行退!A:J,10,FALSE)</f>
        <v>#N/A</v>
      </c>
      <c r="R249" t="e">
        <f>VLOOKUP(L249,银行退!A:K,11,FALSE)</f>
        <v>#N/A</v>
      </c>
    </row>
    <row r="250" spans="1:18" ht="14.25" hidden="1">
      <c r="A250" s="60">
        <v>42922.418368055558</v>
      </c>
      <c r="B250">
        <v>584061</v>
      </c>
      <c r="C250" t="s">
        <v>7717</v>
      </c>
      <c r="D250" t="s">
        <v>7718</v>
      </c>
      <c r="E250" t="s">
        <v>7719</v>
      </c>
      <c r="F250" s="15">
        <v>1000</v>
      </c>
      <c r="G250" t="s">
        <v>50</v>
      </c>
      <c r="H250" t="s">
        <v>50</v>
      </c>
      <c r="I250" t="s">
        <v>86</v>
      </c>
      <c r="J250" t="s">
        <v>46</v>
      </c>
      <c r="K250" t="s">
        <v>87</v>
      </c>
      <c r="L250" t="s">
        <v>9110</v>
      </c>
      <c r="M250" t="s">
        <v>9111</v>
      </c>
      <c r="N250" t="s">
        <v>9112</v>
      </c>
      <c r="O250">
        <f>VLOOKUP(B250,HIS退!B:F,5,FALSE)</f>
        <v>-1000</v>
      </c>
      <c r="P250" s="43">
        <f>VLOOKUP(L250,银行退!A:G,7,FALSE)</f>
        <v>1000</v>
      </c>
      <c r="Q250" t="e">
        <f>VLOOKUP(L250,银行退!A:J,10,FALSE)</f>
        <v>#N/A</v>
      </c>
      <c r="R250" t="e">
        <f>VLOOKUP(L250,银行退!A:K,11,FALSE)</f>
        <v>#N/A</v>
      </c>
    </row>
    <row r="251" spans="1:18" ht="14.25" hidden="1">
      <c r="A251" s="60">
        <v>42922.419409722221</v>
      </c>
      <c r="B251">
        <v>584139</v>
      </c>
      <c r="C251" t="s">
        <v>7720</v>
      </c>
      <c r="D251" t="s">
        <v>7721</v>
      </c>
      <c r="E251" t="s">
        <v>7722</v>
      </c>
      <c r="F251" s="15">
        <v>194</v>
      </c>
      <c r="G251" t="s">
        <v>50</v>
      </c>
      <c r="H251" t="s">
        <v>50</v>
      </c>
      <c r="I251" t="s">
        <v>86</v>
      </c>
      <c r="J251" t="s">
        <v>46</v>
      </c>
      <c r="K251" t="s">
        <v>87</v>
      </c>
      <c r="L251" t="s">
        <v>9113</v>
      </c>
      <c r="M251" t="s">
        <v>9114</v>
      </c>
      <c r="N251" t="s">
        <v>9115</v>
      </c>
      <c r="O251">
        <f>VLOOKUP(B251,HIS退!B:F,5,FALSE)</f>
        <v>-194</v>
      </c>
      <c r="P251" s="43">
        <f>VLOOKUP(L251,银行退!A:G,7,FALSE)</f>
        <v>194</v>
      </c>
      <c r="Q251" t="e">
        <f>VLOOKUP(L251,银行退!A:J,10,FALSE)</f>
        <v>#N/A</v>
      </c>
      <c r="R251" t="e">
        <f>VLOOKUP(L251,银行退!A:K,11,FALSE)</f>
        <v>#N/A</v>
      </c>
    </row>
    <row r="252" spans="1:18" ht="14.25" hidden="1">
      <c r="A252" s="60">
        <v>42922.421273148146</v>
      </c>
      <c r="B252">
        <v>584314</v>
      </c>
      <c r="C252" t="s">
        <v>7723</v>
      </c>
      <c r="D252" t="s">
        <v>7724</v>
      </c>
      <c r="E252" t="s">
        <v>7725</v>
      </c>
      <c r="F252" s="15">
        <v>605</v>
      </c>
      <c r="G252" t="s">
        <v>50</v>
      </c>
      <c r="H252" t="s">
        <v>50</v>
      </c>
      <c r="I252" t="s">
        <v>86</v>
      </c>
      <c r="J252" t="s">
        <v>46</v>
      </c>
      <c r="K252" t="s">
        <v>87</v>
      </c>
      <c r="L252" t="s">
        <v>9116</v>
      </c>
      <c r="M252" t="s">
        <v>9117</v>
      </c>
      <c r="N252" t="s">
        <v>9118</v>
      </c>
      <c r="O252">
        <f>VLOOKUP(B252,HIS退!B:F,5,FALSE)</f>
        <v>-605</v>
      </c>
      <c r="P252" s="43">
        <f>VLOOKUP(L252,银行退!A:G,7,FALSE)</f>
        <v>605</v>
      </c>
      <c r="Q252" t="e">
        <f>VLOOKUP(L252,银行退!A:J,10,FALSE)</f>
        <v>#N/A</v>
      </c>
      <c r="R252" t="e">
        <f>VLOOKUP(L252,银行退!A:K,11,FALSE)</f>
        <v>#N/A</v>
      </c>
    </row>
    <row r="253" spans="1:18" ht="14.25" hidden="1">
      <c r="A253" s="60">
        <v>42922.421990740739</v>
      </c>
      <c r="B253">
        <v>584361</v>
      </c>
      <c r="C253" t="s">
        <v>7726</v>
      </c>
      <c r="D253" t="s">
        <v>7727</v>
      </c>
      <c r="E253" t="s">
        <v>7728</v>
      </c>
      <c r="F253" s="15">
        <v>170</v>
      </c>
      <c r="G253" t="s">
        <v>50</v>
      </c>
      <c r="H253" t="s">
        <v>50</v>
      </c>
      <c r="I253" t="s">
        <v>86</v>
      </c>
      <c r="J253" t="s">
        <v>46</v>
      </c>
      <c r="K253" t="s">
        <v>87</v>
      </c>
      <c r="L253" t="s">
        <v>9119</v>
      </c>
      <c r="M253" t="s">
        <v>9120</v>
      </c>
      <c r="N253" t="s">
        <v>9121</v>
      </c>
      <c r="O253">
        <f>VLOOKUP(B253,HIS退!B:F,5,FALSE)</f>
        <v>-170</v>
      </c>
      <c r="P253" s="43">
        <f>VLOOKUP(L253,银行退!A:G,7,FALSE)</f>
        <v>170</v>
      </c>
      <c r="Q253" t="e">
        <f>VLOOKUP(L253,银行退!A:J,10,FALSE)</f>
        <v>#N/A</v>
      </c>
      <c r="R253" t="e">
        <f>VLOOKUP(L253,银行退!A:K,11,FALSE)</f>
        <v>#N/A</v>
      </c>
    </row>
    <row r="254" spans="1:18" ht="14.25" hidden="1">
      <c r="A254" s="60">
        <v>42922.424259259256</v>
      </c>
      <c r="B254">
        <v>584581</v>
      </c>
      <c r="C254" t="s">
        <v>7729</v>
      </c>
      <c r="D254" t="s">
        <v>7730</v>
      </c>
      <c r="E254" t="s">
        <v>6857</v>
      </c>
      <c r="F254" s="15">
        <v>180</v>
      </c>
      <c r="G254" t="s">
        <v>50</v>
      </c>
      <c r="H254" t="s">
        <v>50</v>
      </c>
      <c r="I254" t="s">
        <v>127</v>
      </c>
      <c r="J254" t="s">
        <v>127</v>
      </c>
      <c r="K254" t="s">
        <v>87</v>
      </c>
      <c r="L254" t="s">
        <v>9122</v>
      </c>
      <c r="M254" t="s">
        <v>9123</v>
      </c>
      <c r="N254" t="s">
        <v>6856</v>
      </c>
      <c r="O254">
        <f>VLOOKUP(B254,HIS退!B:F,5,FALSE)</f>
        <v>-180</v>
      </c>
      <c r="P254" s="43">
        <f>VLOOKUP(L254,银行退!A:G,7,FALSE)</f>
        <v>180</v>
      </c>
      <c r="Q254">
        <f>VLOOKUP(L254,银行退!A:J,10,FALSE)</f>
        <v>1</v>
      </c>
      <c r="R254" t="str">
        <f>VLOOKUP(L254,银行退!A:K,11,FALSE)</f>
        <v>2017-07-06</v>
      </c>
    </row>
    <row r="255" spans="1:18" ht="14.25" hidden="1">
      <c r="A255" s="60">
        <v>42922.428715277776</v>
      </c>
      <c r="B255">
        <v>584967</v>
      </c>
      <c r="C255" t="s">
        <v>7731</v>
      </c>
      <c r="D255" t="s">
        <v>7732</v>
      </c>
      <c r="E255" t="s">
        <v>7733</v>
      </c>
      <c r="F255" s="15">
        <v>161</v>
      </c>
      <c r="G255" t="s">
        <v>50</v>
      </c>
      <c r="H255" t="s">
        <v>50</v>
      </c>
      <c r="I255" t="s">
        <v>86</v>
      </c>
      <c r="J255" t="s">
        <v>46</v>
      </c>
      <c r="K255" t="s">
        <v>87</v>
      </c>
      <c r="L255" t="s">
        <v>9124</v>
      </c>
      <c r="M255" t="s">
        <v>9125</v>
      </c>
      <c r="N255" t="s">
        <v>9126</v>
      </c>
      <c r="O255">
        <f>VLOOKUP(B255,HIS退!B:F,5,FALSE)</f>
        <v>-161</v>
      </c>
      <c r="P255" s="43">
        <f>VLOOKUP(L255,银行退!A:G,7,FALSE)</f>
        <v>161</v>
      </c>
      <c r="Q255" t="e">
        <f>VLOOKUP(L255,银行退!A:J,10,FALSE)</f>
        <v>#N/A</v>
      </c>
      <c r="R255" t="e">
        <f>VLOOKUP(L255,银行退!A:K,11,FALSE)</f>
        <v>#N/A</v>
      </c>
    </row>
    <row r="256" spans="1:18" ht="14.25" hidden="1">
      <c r="A256" s="60">
        <v>42922.430891203701</v>
      </c>
      <c r="B256">
        <v>585118</v>
      </c>
      <c r="C256" t="s">
        <v>7734</v>
      </c>
      <c r="D256" t="s">
        <v>7735</v>
      </c>
      <c r="E256" t="s">
        <v>7736</v>
      </c>
      <c r="F256" s="15">
        <v>258</v>
      </c>
      <c r="G256" t="s">
        <v>50</v>
      </c>
      <c r="H256" t="s">
        <v>50</v>
      </c>
      <c r="I256" t="s">
        <v>86</v>
      </c>
      <c r="J256" t="s">
        <v>46</v>
      </c>
      <c r="K256" t="s">
        <v>87</v>
      </c>
      <c r="L256" t="s">
        <v>9127</v>
      </c>
      <c r="M256" t="s">
        <v>9128</v>
      </c>
      <c r="N256" t="s">
        <v>9129</v>
      </c>
      <c r="O256">
        <f>VLOOKUP(B256,HIS退!B:F,5,FALSE)</f>
        <v>-258</v>
      </c>
      <c r="P256" s="43">
        <f>VLOOKUP(L256,银行退!A:G,7,FALSE)</f>
        <v>258</v>
      </c>
      <c r="Q256" t="e">
        <f>VLOOKUP(L256,银行退!A:J,10,FALSE)</f>
        <v>#N/A</v>
      </c>
      <c r="R256" t="e">
        <f>VLOOKUP(L256,银行退!A:K,11,FALSE)</f>
        <v>#N/A</v>
      </c>
    </row>
    <row r="257" spans="1:18" ht="14.25" hidden="1">
      <c r="A257" s="60">
        <v>42922.434652777774</v>
      </c>
      <c r="B257">
        <v>585435</v>
      </c>
      <c r="C257" t="s">
        <v>7737</v>
      </c>
      <c r="D257" t="s">
        <v>7738</v>
      </c>
      <c r="E257" t="s">
        <v>7739</v>
      </c>
      <c r="F257" s="15">
        <v>333</v>
      </c>
      <c r="G257" t="s">
        <v>50</v>
      </c>
      <c r="H257" t="s">
        <v>50</v>
      </c>
      <c r="I257" t="s">
        <v>86</v>
      </c>
      <c r="J257" t="s">
        <v>46</v>
      </c>
      <c r="K257" t="s">
        <v>87</v>
      </c>
      <c r="L257" t="s">
        <v>9130</v>
      </c>
      <c r="M257" t="s">
        <v>9131</v>
      </c>
      <c r="N257" t="s">
        <v>9132</v>
      </c>
      <c r="O257">
        <f>VLOOKUP(B257,HIS退!B:F,5,FALSE)</f>
        <v>-333</v>
      </c>
      <c r="P257" s="43">
        <f>VLOOKUP(L257,银行退!A:G,7,FALSE)</f>
        <v>333</v>
      </c>
      <c r="Q257" t="e">
        <f>VLOOKUP(L257,银行退!A:J,10,FALSE)</f>
        <v>#N/A</v>
      </c>
      <c r="R257" t="e">
        <f>VLOOKUP(L257,银行退!A:K,11,FALSE)</f>
        <v>#N/A</v>
      </c>
    </row>
    <row r="258" spans="1:18" ht="14.25" hidden="1">
      <c r="A258" s="60">
        <v>42922.435844907406</v>
      </c>
      <c r="B258">
        <v>585526</v>
      </c>
      <c r="C258" t="s">
        <v>7740</v>
      </c>
      <c r="D258" t="s">
        <v>7741</v>
      </c>
      <c r="E258" t="s">
        <v>7742</v>
      </c>
      <c r="F258" s="15">
        <v>252</v>
      </c>
      <c r="G258" t="s">
        <v>50</v>
      </c>
      <c r="H258" t="s">
        <v>50</v>
      </c>
      <c r="I258" t="s">
        <v>86</v>
      </c>
      <c r="J258" t="s">
        <v>46</v>
      </c>
      <c r="K258" t="s">
        <v>87</v>
      </c>
      <c r="L258" t="s">
        <v>9133</v>
      </c>
      <c r="M258" t="s">
        <v>9134</v>
      </c>
      <c r="N258" t="s">
        <v>9135</v>
      </c>
      <c r="O258">
        <f>VLOOKUP(B258,HIS退!B:F,5,FALSE)</f>
        <v>-252</v>
      </c>
      <c r="P258" s="43">
        <f>VLOOKUP(L258,银行退!A:G,7,FALSE)</f>
        <v>252</v>
      </c>
      <c r="Q258" t="e">
        <f>VLOOKUP(L258,银行退!A:J,10,FALSE)</f>
        <v>#N/A</v>
      </c>
      <c r="R258" t="e">
        <f>VLOOKUP(L258,银行退!A:K,11,FALSE)</f>
        <v>#N/A</v>
      </c>
    </row>
    <row r="259" spans="1:18" ht="14.25" hidden="1">
      <c r="A259" s="60">
        <v>42922.436747685184</v>
      </c>
      <c r="B259">
        <v>585598</v>
      </c>
      <c r="C259" t="s">
        <v>7743</v>
      </c>
      <c r="D259" t="s">
        <v>7744</v>
      </c>
      <c r="E259" t="s">
        <v>7745</v>
      </c>
      <c r="F259" s="15">
        <v>246</v>
      </c>
      <c r="G259" t="s">
        <v>50</v>
      </c>
      <c r="H259" t="s">
        <v>50</v>
      </c>
      <c r="I259" t="s">
        <v>86</v>
      </c>
      <c r="J259" t="s">
        <v>46</v>
      </c>
      <c r="K259" t="s">
        <v>87</v>
      </c>
      <c r="L259" t="s">
        <v>9136</v>
      </c>
      <c r="M259" t="s">
        <v>9137</v>
      </c>
      <c r="N259" t="s">
        <v>9138</v>
      </c>
      <c r="O259">
        <f>VLOOKUP(B259,HIS退!B:F,5,FALSE)</f>
        <v>-246</v>
      </c>
      <c r="P259" s="43">
        <f>VLOOKUP(L259,银行退!A:G,7,FALSE)</f>
        <v>246</v>
      </c>
      <c r="Q259" t="e">
        <f>VLOOKUP(L259,银行退!A:J,10,FALSE)</f>
        <v>#N/A</v>
      </c>
      <c r="R259" t="e">
        <f>VLOOKUP(L259,银行退!A:K,11,FALSE)</f>
        <v>#N/A</v>
      </c>
    </row>
    <row r="260" spans="1:18" ht="14.25" hidden="1">
      <c r="A260" s="60">
        <v>42922.439062500001</v>
      </c>
      <c r="B260">
        <v>585770</v>
      </c>
      <c r="C260" t="s">
        <v>7746</v>
      </c>
      <c r="D260" t="s">
        <v>7747</v>
      </c>
      <c r="E260" t="s">
        <v>174</v>
      </c>
      <c r="F260" s="15">
        <v>144</v>
      </c>
      <c r="G260" t="s">
        <v>50</v>
      </c>
      <c r="H260" t="s">
        <v>50</v>
      </c>
      <c r="I260" t="s">
        <v>86</v>
      </c>
      <c r="J260" t="s">
        <v>46</v>
      </c>
      <c r="K260" t="s">
        <v>87</v>
      </c>
      <c r="L260" t="s">
        <v>9139</v>
      </c>
      <c r="M260" t="s">
        <v>9140</v>
      </c>
      <c r="N260" t="s">
        <v>9141</v>
      </c>
      <c r="O260">
        <f>VLOOKUP(B260,HIS退!B:F,5,FALSE)</f>
        <v>-144</v>
      </c>
      <c r="P260" s="43">
        <f>VLOOKUP(L260,银行退!A:G,7,FALSE)</f>
        <v>144</v>
      </c>
      <c r="Q260" t="e">
        <f>VLOOKUP(L260,银行退!A:J,10,FALSE)</f>
        <v>#N/A</v>
      </c>
      <c r="R260" t="e">
        <f>VLOOKUP(L260,银行退!A:K,11,FALSE)</f>
        <v>#N/A</v>
      </c>
    </row>
    <row r="261" spans="1:18" ht="14.25" hidden="1">
      <c r="A261" s="60">
        <v>42922.441157407404</v>
      </c>
      <c r="B261">
        <v>585890</v>
      </c>
      <c r="C261" t="s">
        <v>7748</v>
      </c>
      <c r="D261" t="s">
        <v>7749</v>
      </c>
      <c r="E261" t="s">
        <v>7750</v>
      </c>
      <c r="F261" s="15">
        <v>98</v>
      </c>
      <c r="G261" t="s">
        <v>193</v>
      </c>
      <c r="H261" t="s">
        <v>50</v>
      </c>
      <c r="I261" t="s">
        <v>86</v>
      </c>
      <c r="J261" t="s">
        <v>46</v>
      </c>
      <c r="K261" t="s">
        <v>87</v>
      </c>
      <c r="L261" t="s">
        <v>9142</v>
      </c>
      <c r="M261" t="s">
        <v>9143</v>
      </c>
      <c r="N261" t="s">
        <v>9144</v>
      </c>
      <c r="O261">
        <f>VLOOKUP(B261,HIS退!B:F,5,FALSE)</f>
        <v>-98</v>
      </c>
      <c r="P261" s="43">
        <f>VLOOKUP(L261,银行退!A:G,7,FALSE)</f>
        <v>98</v>
      </c>
      <c r="Q261" t="e">
        <f>VLOOKUP(L261,银行退!A:J,10,FALSE)</f>
        <v>#N/A</v>
      </c>
      <c r="R261" t="e">
        <f>VLOOKUP(L261,银行退!A:K,11,FALSE)</f>
        <v>#N/A</v>
      </c>
    </row>
    <row r="262" spans="1:18" ht="14.25" hidden="1">
      <c r="A262" s="60">
        <v>42922.448599537034</v>
      </c>
      <c r="B262">
        <v>586294</v>
      </c>
      <c r="C262" t="s">
        <v>7752</v>
      </c>
      <c r="D262" t="s">
        <v>7753</v>
      </c>
      <c r="E262" t="s">
        <v>6853</v>
      </c>
      <c r="F262" s="15">
        <v>93</v>
      </c>
      <c r="G262" t="s">
        <v>50</v>
      </c>
      <c r="H262" t="s">
        <v>50</v>
      </c>
      <c r="I262" t="s">
        <v>127</v>
      </c>
      <c r="J262" t="s">
        <v>127</v>
      </c>
      <c r="K262" t="s">
        <v>87</v>
      </c>
      <c r="L262" t="s">
        <v>9145</v>
      </c>
      <c r="M262" t="s">
        <v>9146</v>
      </c>
      <c r="N262" t="s">
        <v>6852</v>
      </c>
      <c r="O262">
        <f>VLOOKUP(B262,HIS退!B:F,5,FALSE)</f>
        <v>-93</v>
      </c>
      <c r="P262" s="43">
        <f>VLOOKUP(L262,银行退!A:G,7,FALSE)</f>
        <v>93</v>
      </c>
      <c r="Q262">
        <f>VLOOKUP(L262,银行退!A:J,10,FALSE)</f>
        <v>1</v>
      </c>
      <c r="R262" t="str">
        <f>VLOOKUP(L262,银行退!A:K,11,FALSE)</f>
        <v>2017-07-06</v>
      </c>
    </row>
    <row r="263" spans="1:18" ht="14.25" hidden="1">
      <c r="A263" s="60">
        <v>42922.45</v>
      </c>
      <c r="B263">
        <v>586374</v>
      </c>
      <c r="C263" t="s">
        <v>7754</v>
      </c>
      <c r="D263" t="s">
        <v>7755</v>
      </c>
      <c r="E263" t="s">
        <v>182</v>
      </c>
      <c r="F263" s="15">
        <v>492</v>
      </c>
      <c r="G263" t="s">
        <v>50</v>
      </c>
      <c r="H263" t="s">
        <v>50</v>
      </c>
      <c r="I263" t="s">
        <v>86</v>
      </c>
      <c r="J263" t="s">
        <v>46</v>
      </c>
      <c r="K263" t="s">
        <v>87</v>
      </c>
      <c r="L263" t="s">
        <v>9147</v>
      </c>
      <c r="M263" t="s">
        <v>9148</v>
      </c>
      <c r="N263" t="s">
        <v>6814</v>
      </c>
      <c r="O263">
        <f>VLOOKUP(B263,HIS退!B:F,5,FALSE)</f>
        <v>-492</v>
      </c>
      <c r="P263" s="43">
        <f>VLOOKUP(L263,银行退!A:G,7,FALSE)</f>
        <v>492</v>
      </c>
      <c r="Q263" t="e">
        <f>VLOOKUP(L263,银行退!A:J,10,FALSE)</f>
        <v>#N/A</v>
      </c>
      <c r="R263" t="e">
        <f>VLOOKUP(L263,银行退!A:K,11,FALSE)</f>
        <v>#N/A</v>
      </c>
    </row>
    <row r="264" spans="1:18" ht="14.25" hidden="1">
      <c r="A264" s="60">
        <v>42922.451099537036</v>
      </c>
      <c r="B264">
        <v>586448</v>
      </c>
      <c r="C264" t="s">
        <v>7756</v>
      </c>
      <c r="D264" t="s">
        <v>7757</v>
      </c>
      <c r="E264" t="s">
        <v>6815</v>
      </c>
      <c r="F264" s="15">
        <v>342</v>
      </c>
      <c r="G264" t="s">
        <v>50</v>
      </c>
      <c r="H264" t="s">
        <v>50</v>
      </c>
      <c r="I264" t="s">
        <v>127</v>
      </c>
      <c r="J264" t="s">
        <v>127</v>
      </c>
      <c r="K264" t="s">
        <v>87</v>
      </c>
      <c r="L264" t="s">
        <v>9149</v>
      </c>
      <c r="M264" t="s">
        <v>9150</v>
      </c>
      <c r="N264" t="s">
        <v>6814</v>
      </c>
      <c r="O264">
        <f>VLOOKUP(B264,HIS退!B:F,5,FALSE)</f>
        <v>-342</v>
      </c>
      <c r="P264" s="43">
        <f>VLOOKUP(L264,银行退!A:G,7,FALSE)</f>
        <v>342</v>
      </c>
      <c r="Q264">
        <f>VLOOKUP(L264,银行退!A:J,10,FALSE)</f>
        <v>1</v>
      </c>
      <c r="R264" t="str">
        <f>VLOOKUP(L264,银行退!A:K,11,FALSE)</f>
        <v>2017-07-06</v>
      </c>
    </row>
    <row r="265" spans="1:18" ht="14.25" hidden="1">
      <c r="A265" s="60">
        <v>42922.457627314812</v>
      </c>
      <c r="B265">
        <v>586903</v>
      </c>
      <c r="C265" t="s">
        <v>7758</v>
      </c>
      <c r="D265" t="s">
        <v>7759</v>
      </c>
      <c r="E265" t="s">
        <v>6845</v>
      </c>
      <c r="F265" s="15">
        <v>17</v>
      </c>
      <c r="G265" t="s">
        <v>50</v>
      </c>
      <c r="H265" t="s">
        <v>50</v>
      </c>
      <c r="I265" t="s">
        <v>127</v>
      </c>
      <c r="J265" t="s">
        <v>127</v>
      </c>
      <c r="K265" t="s">
        <v>87</v>
      </c>
      <c r="L265" t="s">
        <v>9151</v>
      </c>
      <c r="M265" t="s">
        <v>9152</v>
      </c>
      <c r="N265" t="s">
        <v>6844</v>
      </c>
      <c r="O265">
        <f>VLOOKUP(B265,HIS退!B:F,5,FALSE)</f>
        <v>-17</v>
      </c>
      <c r="P265" s="43">
        <f>VLOOKUP(L265,银行退!A:G,7,FALSE)</f>
        <v>17</v>
      </c>
      <c r="Q265">
        <f>VLOOKUP(L265,银行退!A:J,10,FALSE)</f>
        <v>1</v>
      </c>
      <c r="R265" t="str">
        <f>VLOOKUP(L265,银行退!A:K,11,FALSE)</f>
        <v>2017-07-06</v>
      </c>
    </row>
    <row r="266" spans="1:18" ht="14.25" hidden="1">
      <c r="A266" s="60">
        <v>42922.46166666667</v>
      </c>
      <c r="B266">
        <v>587178</v>
      </c>
      <c r="C266" t="s">
        <v>7760</v>
      </c>
      <c r="D266" t="s">
        <v>7761</v>
      </c>
      <c r="E266" t="s">
        <v>7762</v>
      </c>
      <c r="F266" s="15">
        <v>486</v>
      </c>
      <c r="G266" t="s">
        <v>50</v>
      </c>
      <c r="H266" t="s">
        <v>50</v>
      </c>
      <c r="I266" t="s">
        <v>86</v>
      </c>
      <c r="J266" t="s">
        <v>46</v>
      </c>
      <c r="K266" t="s">
        <v>87</v>
      </c>
      <c r="L266" t="s">
        <v>9153</v>
      </c>
      <c r="M266" t="s">
        <v>9154</v>
      </c>
      <c r="N266" t="s">
        <v>9155</v>
      </c>
      <c r="O266">
        <f>VLOOKUP(B266,HIS退!B:F,5,FALSE)</f>
        <v>-486</v>
      </c>
      <c r="P266" s="43">
        <f>VLOOKUP(L266,银行退!A:G,7,FALSE)</f>
        <v>486</v>
      </c>
      <c r="Q266" t="e">
        <f>VLOOKUP(L266,银行退!A:J,10,FALSE)</f>
        <v>#N/A</v>
      </c>
      <c r="R266" t="e">
        <f>VLOOKUP(L266,银行退!A:K,11,FALSE)</f>
        <v>#N/A</v>
      </c>
    </row>
    <row r="267" spans="1:18" ht="14.25" hidden="1">
      <c r="A267" s="60">
        <v>42922.467615740738</v>
      </c>
      <c r="B267">
        <v>587583</v>
      </c>
      <c r="C267" t="s">
        <v>7763</v>
      </c>
      <c r="D267" t="s">
        <v>7764</v>
      </c>
      <c r="E267" t="s">
        <v>6849</v>
      </c>
      <c r="F267" s="15">
        <v>349</v>
      </c>
      <c r="G267" t="s">
        <v>50</v>
      </c>
      <c r="H267" t="s">
        <v>50</v>
      </c>
      <c r="I267" t="s">
        <v>127</v>
      </c>
      <c r="J267" t="s">
        <v>127</v>
      </c>
      <c r="K267" t="s">
        <v>87</v>
      </c>
      <c r="L267" t="s">
        <v>9156</v>
      </c>
      <c r="M267" t="s">
        <v>9157</v>
      </c>
      <c r="N267" t="s">
        <v>6848</v>
      </c>
      <c r="O267">
        <f>VLOOKUP(B267,HIS退!B:F,5,FALSE)</f>
        <v>-349</v>
      </c>
      <c r="P267" s="43">
        <f>VLOOKUP(L267,银行退!A:G,7,FALSE)</f>
        <v>349</v>
      </c>
      <c r="Q267">
        <f>VLOOKUP(L267,银行退!A:J,10,FALSE)</f>
        <v>1</v>
      </c>
      <c r="R267" t="str">
        <f>VLOOKUP(L267,银行退!A:K,11,FALSE)</f>
        <v>2017-07-06</v>
      </c>
    </row>
    <row r="268" spans="1:18" ht="14.25" hidden="1">
      <c r="A268" s="60">
        <v>42922.476180555554</v>
      </c>
      <c r="B268">
        <v>588046</v>
      </c>
      <c r="C268" t="s">
        <v>7765</v>
      </c>
      <c r="D268" t="s">
        <v>7766</v>
      </c>
      <c r="E268" t="s">
        <v>7767</v>
      </c>
      <c r="F268" s="15">
        <v>247</v>
      </c>
      <c r="G268" t="s">
        <v>50</v>
      </c>
      <c r="H268" t="s">
        <v>50</v>
      </c>
      <c r="I268" t="s">
        <v>86</v>
      </c>
      <c r="J268" t="s">
        <v>46</v>
      </c>
      <c r="K268" t="s">
        <v>87</v>
      </c>
      <c r="L268" t="s">
        <v>9158</v>
      </c>
      <c r="M268" t="s">
        <v>9159</v>
      </c>
      <c r="N268" t="s">
        <v>9160</v>
      </c>
      <c r="O268">
        <f>VLOOKUP(B268,HIS退!B:F,5,FALSE)</f>
        <v>-247</v>
      </c>
      <c r="P268" s="43">
        <f>VLOOKUP(L268,银行退!A:G,7,FALSE)</f>
        <v>247</v>
      </c>
      <c r="Q268" t="e">
        <f>VLOOKUP(L268,银行退!A:J,10,FALSE)</f>
        <v>#N/A</v>
      </c>
      <c r="R268" t="e">
        <f>VLOOKUP(L268,银行退!A:K,11,FALSE)</f>
        <v>#N/A</v>
      </c>
    </row>
    <row r="269" spans="1:18" ht="14.25" hidden="1">
      <c r="A269" s="60">
        <v>42922.47861111111</v>
      </c>
      <c r="B269">
        <v>588205</v>
      </c>
      <c r="C269" t="s">
        <v>7768</v>
      </c>
      <c r="D269" t="s">
        <v>7769</v>
      </c>
      <c r="E269" t="s">
        <v>7770</v>
      </c>
      <c r="F269" s="15">
        <v>200</v>
      </c>
      <c r="G269" t="s">
        <v>50</v>
      </c>
      <c r="H269" t="s">
        <v>50</v>
      </c>
      <c r="I269" t="s">
        <v>86</v>
      </c>
      <c r="J269" t="s">
        <v>46</v>
      </c>
      <c r="K269" t="s">
        <v>87</v>
      </c>
      <c r="L269" t="s">
        <v>9161</v>
      </c>
      <c r="M269" t="s">
        <v>9162</v>
      </c>
      <c r="N269" t="s">
        <v>9163</v>
      </c>
      <c r="O269">
        <f>VLOOKUP(B269,HIS退!B:F,5,FALSE)</f>
        <v>-200</v>
      </c>
      <c r="P269" s="43">
        <f>VLOOKUP(L269,银行退!A:G,7,FALSE)</f>
        <v>200</v>
      </c>
      <c r="Q269" t="e">
        <f>VLOOKUP(L269,银行退!A:J,10,FALSE)</f>
        <v>#N/A</v>
      </c>
      <c r="R269" t="e">
        <f>VLOOKUP(L269,银行退!A:K,11,FALSE)</f>
        <v>#N/A</v>
      </c>
    </row>
    <row r="270" spans="1:18" ht="14.25" hidden="1">
      <c r="A270" s="60">
        <v>42922.48300925926</v>
      </c>
      <c r="B270">
        <v>588402</v>
      </c>
      <c r="C270" t="s">
        <v>7771</v>
      </c>
      <c r="D270" t="s">
        <v>7772</v>
      </c>
      <c r="E270" t="s">
        <v>7773</v>
      </c>
      <c r="F270" s="15">
        <v>550</v>
      </c>
      <c r="G270" t="s">
        <v>50</v>
      </c>
      <c r="H270" t="s">
        <v>50</v>
      </c>
      <c r="I270" t="s">
        <v>86</v>
      </c>
      <c r="J270" t="s">
        <v>46</v>
      </c>
      <c r="K270" t="s">
        <v>87</v>
      </c>
      <c r="L270" t="s">
        <v>9164</v>
      </c>
      <c r="M270" t="s">
        <v>9165</v>
      </c>
      <c r="N270" t="s">
        <v>9166</v>
      </c>
      <c r="O270">
        <f>VLOOKUP(B270,HIS退!B:F,5,FALSE)</f>
        <v>-550</v>
      </c>
      <c r="P270" s="43">
        <f>VLOOKUP(L270,银行退!A:G,7,FALSE)</f>
        <v>550</v>
      </c>
      <c r="Q270" t="e">
        <f>VLOOKUP(L270,银行退!A:J,10,FALSE)</f>
        <v>#N/A</v>
      </c>
      <c r="R270" t="e">
        <f>VLOOKUP(L270,银行退!A:K,11,FALSE)</f>
        <v>#N/A</v>
      </c>
    </row>
    <row r="271" spans="1:18" ht="14.25" hidden="1">
      <c r="A271" s="60">
        <v>42922.487222222226</v>
      </c>
      <c r="B271">
        <v>588636</v>
      </c>
      <c r="C271" t="s">
        <v>7774</v>
      </c>
      <c r="D271" t="s">
        <v>7775</v>
      </c>
      <c r="E271" t="s">
        <v>7776</v>
      </c>
      <c r="F271" s="15">
        <v>15</v>
      </c>
      <c r="G271" t="s">
        <v>50</v>
      </c>
      <c r="H271" t="s">
        <v>50</v>
      </c>
      <c r="I271" t="s">
        <v>86</v>
      </c>
      <c r="J271" t="s">
        <v>46</v>
      </c>
      <c r="K271" t="s">
        <v>87</v>
      </c>
      <c r="L271" t="s">
        <v>9167</v>
      </c>
      <c r="M271" t="s">
        <v>9168</v>
      </c>
      <c r="N271" t="s">
        <v>9169</v>
      </c>
      <c r="O271">
        <f>VLOOKUP(B271,HIS退!B:F,5,FALSE)</f>
        <v>-15</v>
      </c>
      <c r="P271" s="43">
        <f>VLOOKUP(L271,银行退!A:G,7,FALSE)</f>
        <v>15</v>
      </c>
      <c r="Q271" t="e">
        <f>VLOOKUP(L271,银行退!A:J,10,FALSE)</f>
        <v>#N/A</v>
      </c>
      <c r="R271" t="e">
        <f>VLOOKUP(L271,银行退!A:K,11,FALSE)</f>
        <v>#N/A</v>
      </c>
    </row>
    <row r="272" spans="1:18" ht="14.25" hidden="1">
      <c r="A272" s="60">
        <v>42922.488715277781</v>
      </c>
      <c r="B272">
        <v>588691</v>
      </c>
      <c r="C272" t="s">
        <v>7777</v>
      </c>
      <c r="D272" t="s">
        <v>7778</v>
      </c>
      <c r="E272" t="s">
        <v>7779</v>
      </c>
      <c r="F272" s="15">
        <v>1500</v>
      </c>
      <c r="G272" t="s">
        <v>50</v>
      </c>
      <c r="H272" t="s">
        <v>50</v>
      </c>
      <c r="I272" t="s">
        <v>86</v>
      </c>
      <c r="J272" t="s">
        <v>46</v>
      </c>
      <c r="K272" t="s">
        <v>87</v>
      </c>
      <c r="L272" t="s">
        <v>9170</v>
      </c>
      <c r="M272" t="s">
        <v>9171</v>
      </c>
      <c r="N272" t="s">
        <v>9172</v>
      </c>
      <c r="O272">
        <f>VLOOKUP(B272,HIS退!B:F,5,FALSE)</f>
        <v>-1500</v>
      </c>
      <c r="P272" s="43">
        <f>VLOOKUP(L272,银行退!A:G,7,FALSE)</f>
        <v>1500</v>
      </c>
      <c r="Q272" t="e">
        <f>VLOOKUP(L272,银行退!A:J,10,FALSE)</f>
        <v>#N/A</v>
      </c>
      <c r="R272" t="e">
        <f>VLOOKUP(L272,银行退!A:K,11,FALSE)</f>
        <v>#N/A</v>
      </c>
    </row>
    <row r="273" spans="1:18" ht="14.25" hidden="1">
      <c r="A273" s="60">
        <v>42922.489247685182</v>
      </c>
      <c r="B273">
        <v>588708</v>
      </c>
      <c r="C273" t="s">
        <v>7780</v>
      </c>
      <c r="D273" t="s">
        <v>7781</v>
      </c>
      <c r="E273" t="s">
        <v>7782</v>
      </c>
      <c r="F273" s="15">
        <v>400</v>
      </c>
      <c r="G273" t="s">
        <v>50</v>
      </c>
      <c r="H273" t="s">
        <v>50</v>
      </c>
      <c r="I273" t="s">
        <v>86</v>
      </c>
      <c r="J273" t="s">
        <v>46</v>
      </c>
      <c r="K273" t="s">
        <v>87</v>
      </c>
      <c r="L273" t="s">
        <v>9173</v>
      </c>
      <c r="M273" t="s">
        <v>9174</v>
      </c>
      <c r="N273" t="s">
        <v>9172</v>
      </c>
      <c r="O273">
        <f>VLOOKUP(B273,HIS退!B:F,5,FALSE)</f>
        <v>-400</v>
      </c>
      <c r="P273" s="43">
        <f>VLOOKUP(L273,银行退!A:G,7,FALSE)</f>
        <v>400</v>
      </c>
      <c r="Q273" t="e">
        <f>VLOOKUP(L273,银行退!A:J,10,FALSE)</f>
        <v>#N/A</v>
      </c>
      <c r="R273" t="e">
        <f>VLOOKUP(L273,银行退!A:K,11,FALSE)</f>
        <v>#N/A</v>
      </c>
    </row>
    <row r="274" spans="1:18" ht="14.25" hidden="1">
      <c r="A274" s="60">
        <v>42922.490613425929</v>
      </c>
      <c r="B274">
        <v>588767</v>
      </c>
      <c r="C274" t="s">
        <v>7783</v>
      </c>
      <c r="D274" t="s">
        <v>7784</v>
      </c>
      <c r="E274" t="s">
        <v>7785</v>
      </c>
      <c r="F274" s="15">
        <v>255</v>
      </c>
      <c r="G274" t="s">
        <v>50</v>
      </c>
      <c r="H274" t="s">
        <v>50</v>
      </c>
      <c r="I274" t="s">
        <v>86</v>
      </c>
      <c r="J274" t="s">
        <v>46</v>
      </c>
      <c r="K274" t="s">
        <v>87</v>
      </c>
      <c r="L274" t="s">
        <v>9175</v>
      </c>
      <c r="M274" t="s">
        <v>9176</v>
      </c>
      <c r="N274" t="s">
        <v>9177</v>
      </c>
      <c r="O274">
        <f>VLOOKUP(B274,HIS退!B:F,5,FALSE)</f>
        <v>-255</v>
      </c>
      <c r="P274" s="43">
        <f>VLOOKUP(L274,银行退!A:G,7,FALSE)</f>
        <v>255</v>
      </c>
      <c r="Q274" t="e">
        <f>VLOOKUP(L274,银行退!A:J,10,FALSE)</f>
        <v>#N/A</v>
      </c>
      <c r="R274" t="e">
        <f>VLOOKUP(L274,银行退!A:K,11,FALSE)</f>
        <v>#N/A</v>
      </c>
    </row>
    <row r="275" spans="1:18" ht="14.25" hidden="1">
      <c r="A275" s="60">
        <v>42922.495057870372</v>
      </c>
      <c r="B275">
        <v>588918</v>
      </c>
      <c r="C275" t="s">
        <v>7786</v>
      </c>
      <c r="D275" t="s">
        <v>7787</v>
      </c>
      <c r="E275" t="s">
        <v>7788</v>
      </c>
      <c r="F275" s="15">
        <v>265</v>
      </c>
      <c r="G275" t="s">
        <v>50</v>
      </c>
      <c r="H275" t="s">
        <v>50</v>
      </c>
      <c r="I275" t="s">
        <v>86</v>
      </c>
      <c r="J275" t="s">
        <v>46</v>
      </c>
      <c r="K275" t="s">
        <v>87</v>
      </c>
      <c r="L275" t="s">
        <v>9178</v>
      </c>
      <c r="M275" t="s">
        <v>9179</v>
      </c>
      <c r="N275" t="s">
        <v>196</v>
      </c>
      <c r="O275">
        <f>VLOOKUP(B275,HIS退!B:F,5,FALSE)</f>
        <v>-265</v>
      </c>
      <c r="P275" s="43">
        <f>VLOOKUP(L275,银行退!A:G,7,FALSE)</f>
        <v>265</v>
      </c>
      <c r="Q275" t="e">
        <f>VLOOKUP(L275,银行退!A:J,10,FALSE)</f>
        <v>#N/A</v>
      </c>
      <c r="R275" t="e">
        <f>VLOOKUP(L275,银行退!A:K,11,FALSE)</f>
        <v>#N/A</v>
      </c>
    </row>
    <row r="276" spans="1:18" ht="14.25" hidden="1">
      <c r="A276" s="60">
        <v>42922.497812499998</v>
      </c>
      <c r="B276">
        <v>589011</v>
      </c>
      <c r="C276" t="s">
        <v>7789</v>
      </c>
      <c r="D276" t="s">
        <v>7790</v>
      </c>
      <c r="E276" t="s">
        <v>7791</v>
      </c>
      <c r="F276" s="15">
        <v>362</v>
      </c>
      <c r="G276" t="s">
        <v>50</v>
      </c>
      <c r="H276" t="s">
        <v>50</v>
      </c>
      <c r="I276" t="s">
        <v>86</v>
      </c>
      <c r="J276" t="s">
        <v>46</v>
      </c>
      <c r="K276" t="s">
        <v>87</v>
      </c>
      <c r="L276" t="s">
        <v>9180</v>
      </c>
      <c r="M276" t="s">
        <v>9181</v>
      </c>
      <c r="N276" t="s">
        <v>9182</v>
      </c>
      <c r="O276">
        <f>VLOOKUP(B276,HIS退!B:F,5,FALSE)</f>
        <v>-362</v>
      </c>
      <c r="P276" s="43">
        <f>VLOOKUP(L276,银行退!A:G,7,FALSE)</f>
        <v>362</v>
      </c>
      <c r="Q276" t="e">
        <f>VLOOKUP(L276,银行退!A:J,10,FALSE)</f>
        <v>#N/A</v>
      </c>
      <c r="R276" t="e">
        <f>VLOOKUP(L276,银行退!A:K,11,FALSE)</f>
        <v>#N/A</v>
      </c>
    </row>
    <row r="277" spans="1:18" ht="14.25" hidden="1">
      <c r="A277" s="60">
        <v>42922.502650462964</v>
      </c>
      <c r="B277">
        <v>589162</v>
      </c>
      <c r="C277" t="s">
        <v>7792</v>
      </c>
      <c r="D277" t="s">
        <v>7793</v>
      </c>
      <c r="E277" t="s">
        <v>7794</v>
      </c>
      <c r="F277" s="15">
        <v>1226</v>
      </c>
      <c r="G277" t="s">
        <v>50</v>
      </c>
      <c r="H277" t="s">
        <v>50</v>
      </c>
      <c r="I277" t="s">
        <v>86</v>
      </c>
      <c r="J277" t="s">
        <v>46</v>
      </c>
      <c r="K277" t="s">
        <v>87</v>
      </c>
      <c r="L277" t="s">
        <v>9183</v>
      </c>
      <c r="M277" t="s">
        <v>9184</v>
      </c>
      <c r="N277" t="s">
        <v>9103</v>
      </c>
      <c r="O277">
        <f>VLOOKUP(B277,HIS退!B:F,5,FALSE)</f>
        <v>-1226</v>
      </c>
      <c r="P277" s="43">
        <f>VLOOKUP(L277,银行退!A:G,7,FALSE)</f>
        <v>1226</v>
      </c>
      <c r="Q277" t="e">
        <f>VLOOKUP(L277,银行退!A:J,10,FALSE)</f>
        <v>#N/A</v>
      </c>
      <c r="R277" t="e">
        <f>VLOOKUP(L277,银行退!A:K,11,FALSE)</f>
        <v>#N/A</v>
      </c>
    </row>
    <row r="278" spans="1:18" ht="14.25" hidden="1">
      <c r="A278" s="60">
        <v>42922.51189814815</v>
      </c>
      <c r="B278">
        <v>589334</v>
      </c>
      <c r="C278" t="s">
        <v>7795</v>
      </c>
      <c r="D278" t="s">
        <v>7796</v>
      </c>
      <c r="E278" t="s">
        <v>7797</v>
      </c>
      <c r="F278" s="15">
        <v>94</v>
      </c>
      <c r="G278" t="s">
        <v>50</v>
      </c>
      <c r="H278" t="s">
        <v>50</v>
      </c>
      <c r="I278" t="s">
        <v>86</v>
      </c>
      <c r="J278" t="s">
        <v>46</v>
      </c>
      <c r="K278" t="s">
        <v>87</v>
      </c>
      <c r="L278" t="s">
        <v>9185</v>
      </c>
      <c r="M278" t="s">
        <v>9186</v>
      </c>
      <c r="N278" t="s">
        <v>9187</v>
      </c>
      <c r="O278">
        <f>VLOOKUP(B278,HIS退!B:F,5,FALSE)</f>
        <v>-94</v>
      </c>
      <c r="P278" s="43">
        <f>VLOOKUP(L278,银行退!A:G,7,FALSE)</f>
        <v>94</v>
      </c>
      <c r="Q278" t="e">
        <f>VLOOKUP(L278,银行退!A:J,10,FALSE)</f>
        <v>#N/A</v>
      </c>
      <c r="R278" t="e">
        <f>VLOOKUP(L278,银行退!A:K,11,FALSE)</f>
        <v>#N/A</v>
      </c>
    </row>
    <row r="279" spans="1:18" ht="14.25" hidden="1">
      <c r="A279" s="60">
        <v>42922.528865740744</v>
      </c>
      <c r="B279">
        <v>589557</v>
      </c>
      <c r="C279" t="s">
        <v>7798</v>
      </c>
      <c r="D279" t="s">
        <v>7062</v>
      </c>
      <c r="E279" t="s">
        <v>6841</v>
      </c>
      <c r="F279" s="15">
        <v>10</v>
      </c>
      <c r="G279" t="s">
        <v>50</v>
      </c>
      <c r="H279" t="s">
        <v>50</v>
      </c>
      <c r="I279" t="s">
        <v>127</v>
      </c>
      <c r="J279" t="s">
        <v>127</v>
      </c>
      <c r="K279" t="s">
        <v>87</v>
      </c>
      <c r="L279" t="s">
        <v>9188</v>
      </c>
      <c r="M279" t="s">
        <v>9189</v>
      </c>
      <c r="N279" t="s">
        <v>194</v>
      </c>
      <c r="O279">
        <f>VLOOKUP(B279,HIS退!B:F,5,FALSE)</f>
        <v>-10</v>
      </c>
      <c r="P279" s="43">
        <f>VLOOKUP(L279,银行退!A:G,7,FALSE)</f>
        <v>10</v>
      </c>
      <c r="Q279">
        <f>VLOOKUP(L279,银行退!A:J,10,FALSE)</f>
        <v>1</v>
      </c>
      <c r="R279" t="str">
        <f>VLOOKUP(L279,银行退!A:K,11,FALSE)</f>
        <v>2017-07-06</v>
      </c>
    </row>
    <row r="280" spans="1:18" ht="14.25" hidden="1">
      <c r="A280" s="60">
        <v>42922.547060185185</v>
      </c>
      <c r="B280">
        <v>589652</v>
      </c>
      <c r="C280" t="s">
        <v>7799</v>
      </c>
      <c r="D280" t="s">
        <v>7800</v>
      </c>
      <c r="E280" t="s">
        <v>7801</v>
      </c>
      <c r="F280" s="15">
        <v>131</v>
      </c>
      <c r="G280" t="s">
        <v>50</v>
      </c>
      <c r="H280" t="s">
        <v>50</v>
      </c>
      <c r="I280" t="s">
        <v>86</v>
      </c>
      <c r="J280" t="s">
        <v>46</v>
      </c>
      <c r="K280" t="s">
        <v>87</v>
      </c>
      <c r="L280" t="s">
        <v>9193</v>
      </c>
      <c r="M280" t="s">
        <v>9194</v>
      </c>
      <c r="N280" t="s">
        <v>9192</v>
      </c>
      <c r="O280">
        <f>VLOOKUP(B280,HIS退!B:F,5,FALSE)</f>
        <v>-131</v>
      </c>
      <c r="P280" s="43">
        <f>VLOOKUP(L280,银行退!A:G,7,FALSE)</f>
        <v>131</v>
      </c>
      <c r="Q280" t="e">
        <f>VLOOKUP(L280,银行退!A:J,10,FALSE)</f>
        <v>#N/A</v>
      </c>
      <c r="R280" t="e">
        <f>VLOOKUP(L280,银行退!A:K,11,FALSE)</f>
        <v>#N/A</v>
      </c>
    </row>
    <row r="281" spans="1:18" ht="14.25" hidden="1">
      <c r="A281" s="60">
        <v>42922.547060185185</v>
      </c>
      <c r="B281">
        <v>0</v>
      </c>
      <c r="D281" t="s">
        <v>7800</v>
      </c>
      <c r="E281" t="s">
        <v>7801</v>
      </c>
      <c r="F281" s="15">
        <v>131</v>
      </c>
      <c r="G281" t="s">
        <v>50</v>
      </c>
      <c r="H281" t="s">
        <v>50</v>
      </c>
      <c r="I281" t="s">
        <v>88</v>
      </c>
      <c r="J281" t="s">
        <v>85</v>
      </c>
      <c r="K281" t="s">
        <v>87</v>
      </c>
      <c r="L281" t="s">
        <v>9190</v>
      </c>
      <c r="M281" t="s">
        <v>9191</v>
      </c>
      <c r="N281" t="s">
        <v>9192</v>
      </c>
      <c r="O281" t="e">
        <f>VLOOKUP(B281,HIS退!B:F,5,FALSE)</f>
        <v>#N/A</v>
      </c>
      <c r="P281" s="43" t="e">
        <f>VLOOKUP(L281,银行退!A:G,7,FALSE)</f>
        <v>#N/A</v>
      </c>
      <c r="Q281" t="e">
        <f>VLOOKUP(L281,银行退!A:J,10,FALSE)</f>
        <v>#N/A</v>
      </c>
      <c r="R281" t="e">
        <f>VLOOKUP(L281,银行退!A:K,11,FALSE)</f>
        <v>#N/A</v>
      </c>
    </row>
    <row r="282" spans="1:18" ht="14.25" hidden="1">
      <c r="A282" s="60">
        <v>42922.574050925927</v>
      </c>
      <c r="B282">
        <v>589931</v>
      </c>
      <c r="C282" t="s">
        <v>7802</v>
      </c>
      <c r="D282" t="s">
        <v>7803</v>
      </c>
      <c r="E282" t="s">
        <v>7804</v>
      </c>
      <c r="F282" s="15">
        <v>2007</v>
      </c>
      <c r="G282" t="s">
        <v>50</v>
      </c>
      <c r="H282" t="s">
        <v>50</v>
      </c>
      <c r="I282" t="s">
        <v>86</v>
      </c>
      <c r="J282" t="s">
        <v>46</v>
      </c>
      <c r="K282" t="s">
        <v>87</v>
      </c>
      <c r="L282" t="s">
        <v>9195</v>
      </c>
      <c r="M282" t="s">
        <v>9196</v>
      </c>
      <c r="N282" t="s">
        <v>9197</v>
      </c>
      <c r="O282">
        <f>VLOOKUP(B282,HIS退!B:F,5,FALSE)</f>
        <v>-2007</v>
      </c>
      <c r="P282" s="43">
        <f>VLOOKUP(L282,银行退!A:G,7,FALSE)</f>
        <v>2007</v>
      </c>
      <c r="Q282" t="e">
        <f>VLOOKUP(L282,银行退!A:J,10,FALSE)</f>
        <v>#N/A</v>
      </c>
      <c r="R282" t="e">
        <f>VLOOKUP(L282,银行退!A:K,11,FALSE)</f>
        <v>#N/A</v>
      </c>
    </row>
    <row r="283" spans="1:18" ht="14.25" hidden="1">
      <c r="A283" s="60">
        <v>42922.589699074073</v>
      </c>
      <c r="B283">
        <v>590370</v>
      </c>
      <c r="C283" t="s">
        <v>7805</v>
      </c>
      <c r="D283" t="s">
        <v>7806</v>
      </c>
      <c r="E283" t="s">
        <v>7807</v>
      </c>
      <c r="F283" s="15">
        <v>496</v>
      </c>
      <c r="G283" t="s">
        <v>50</v>
      </c>
      <c r="H283" t="s">
        <v>50</v>
      </c>
      <c r="I283" t="s">
        <v>86</v>
      </c>
      <c r="J283" t="s">
        <v>46</v>
      </c>
      <c r="K283" t="s">
        <v>87</v>
      </c>
      <c r="L283" t="s">
        <v>9198</v>
      </c>
      <c r="M283" t="s">
        <v>9199</v>
      </c>
      <c r="N283" t="s">
        <v>9200</v>
      </c>
      <c r="O283">
        <f>VLOOKUP(B283,HIS退!B:F,5,FALSE)</f>
        <v>-496</v>
      </c>
      <c r="P283" s="43">
        <f>VLOOKUP(L283,银行退!A:G,7,FALSE)</f>
        <v>496</v>
      </c>
      <c r="Q283" t="e">
        <f>VLOOKUP(L283,银行退!A:J,10,FALSE)</f>
        <v>#N/A</v>
      </c>
      <c r="R283" t="e">
        <f>VLOOKUP(L283,银行退!A:K,11,FALSE)</f>
        <v>#N/A</v>
      </c>
    </row>
    <row r="284" spans="1:18" ht="14.25" hidden="1">
      <c r="A284" s="60">
        <v>42922.596018518518</v>
      </c>
      <c r="B284">
        <v>590706</v>
      </c>
      <c r="C284" t="s">
        <v>7808</v>
      </c>
      <c r="D284" t="s">
        <v>7809</v>
      </c>
      <c r="E284" t="s">
        <v>7810</v>
      </c>
      <c r="F284" s="15">
        <v>489</v>
      </c>
      <c r="G284" t="s">
        <v>50</v>
      </c>
      <c r="H284" t="s">
        <v>50</v>
      </c>
      <c r="I284" t="s">
        <v>86</v>
      </c>
      <c r="J284" t="s">
        <v>46</v>
      </c>
      <c r="K284" t="s">
        <v>87</v>
      </c>
      <c r="L284" t="s">
        <v>9201</v>
      </c>
      <c r="M284" t="s">
        <v>9202</v>
      </c>
      <c r="N284" t="s">
        <v>9203</v>
      </c>
      <c r="O284">
        <f>VLOOKUP(B284,HIS退!B:F,5,FALSE)</f>
        <v>-489</v>
      </c>
      <c r="P284" s="43">
        <f>VLOOKUP(L284,银行退!A:G,7,FALSE)</f>
        <v>489</v>
      </c>
      <c r="Q284" t="e">
        <f>VLOOKUP(L284,银行退!A:J,10,FALSE)</f>
        <v>#N/A</v>
      </c>
      <c r="R284" t="e">
        <f>VLOOKUP(L284,银行退!A:K,11,FALSE)</f>
        <v>#N/A</v>
      </c>
    </row>
    <row r="285" spans="1:18" ht="14.25" hidden="1">
      <c r="A285" s="60">
        <v>42922.59847222222</v>
      </c>
      <c r="B285">
        <v>590807</v>
      </c>
      <c r="C285" t="s">
        <v>7811</v>
      </c>
      <c r="D285" t="s">
        <v>7812</v>
      </c>
      <c r="E285" t="s">
        <v>7813</v>
      </c>
      <c r="F285" s="15">
        <v>616</v>
      </c>
      <c r="G285" t="s">
        <v>50</v>
      </c>
      <c r="H285" t="s">
        <v>50</v>
      </c>
      <c r="I285" t="s">
        <v>127</v>
      </c>
      <c r="J285" t="s">
        <v>127</v>
      </c>
      <c r="K285" t="s">
        <v>87</v>
      </c>
      <c r="L285" t="s">
        <v>9204</v>
      </c>
      <c r="M285" t="s">
        <v>9205</v>
      </c>
      <c r="N285" t="s">
        <v>6837</v>
      </c>
      <c r="O285">
        <f>VLOOKUP(B285,HIS退!B:F,5,FALSE)</f>
        <v>-616</v>
      </c>
      <c r="P285" s="43">
        <f>VLOOKUP(L285,银行退!A:G,7,FALSE)</f>
        <v>616</v>
      </c>
      <c r="Q285">
        <f>VLOOKUP(L285,银行退!A:J,10,FALSE)</f>
        <v>1</v>
      </c>
      <c r="R285" t="str">
        <f>VLOOKUP(L285,银行退!A:K,11,FALSE)</f>
        <v>2017-07-06</v>
      </c>
    </row>
    <row r="286" spans="1:18" ht="14.25" hidden="1">
      <c r="A286" s="60">
        <v>42922.61341435185</v>
      </c>
      <c r="B286">
        <v>591750</v>
      </c>
      <c r="C286" t="s">
        <v>7814</v>
      </c>
      <c r="D286" t="s">
        <v>7815</v>
      </c>
      <c r="E286" t="s">
        <v>7816</v>
      </c>
      <c r="F286" s="15">
        <v>500</v>
      </c>
      <c r="G286" t="s">
        <v>50</v>
      </c>
      <c r="H286" t="s">
        <v>50</v>
      </c>
      <c r="I286" t="s">
        <v>86</v>
      </c>
      <c r="J286" t="s">
        <v>46</v>
      </c>
      <c r="K286" t="s">
        <v>87</v>
      </c>
      <c r="L286" t="s">
        <v>9206</v>
      </c>
      <c r="M286" t="s">
        <v>9207</v>
      </c>
      <c r="N286" t="s">
        <v>197</v>
      </c>
      <c r="O286">
        <f>VLOOKUP(B286,HIS退!B:F,5,FALSE)</f>
        <v>-500</v>
      </c>
      <c r="P286" s="43">
        <f>VLOOKUP(L286,银行退!A:G,7,FALSE)</f>
        <v>500</v>
      </c>
      <c r="Q286" t="e">
        <f>VLOOKUP(L286,银行退!A:J,10,FALSE)</f>
        <v>#N/A</v>
      </c>
      <c r="R286" t="e">
        <f>VLOOKUP(L286,银行退!A:K,11,FALSE)</f>
        <v>#N/A</v>
      </c>
    </row>
    <row r="287" spans="1:18" ht="14.25" hidden="1">
      <c r="A287" s="60">
        <v>42922.614421296297</v>
      </c>
      <c r="B287">
        <v>591809</v>
      </c>
      <c r="C287" t="s">
        <v>7817</v>
      </c>
      <c r="D287" t="s">
        <v>7818</v>
      </c>
      <c r="E287" t="s">
        <v>7819</v>
      </c>
      <c r="F287" s="15">
        <v>1000</v>
      </c>
      <c r="G287" t="s">
        <v>50</v>
      </c>
      <c r="H287" t="s">
        <v>50</v>
      </c>
      <c r="I287" t="s">
        <v>86</v>
      </c>
      <c r="J287" t="s">
        <v>46</v>
      </c>
      <c r="K287" t="s">
        <v>87</v>
      </c>
      <c r="L287" t="s">
        <v>9208</v>
      </c>
      <c r="M287" t="s">
        <v>9209</v>
      </c>
      <c r="N287" t="s">
        <v>197</v>
      </c>
      <c r="O287">
        <f>VLOOKUP(B287,HIS退!B:F,5,FALSE)</f>
        <v>-1000</v>
      </c>
      <c r="P287" s="43">
        <f>VLOOKUP(L287,银行退!A:G,7,FALSE)</f>
        <v>1000</v>
      </c>
      <c r="Q287" t="e">
        <f>VLOOKUP(L287,银行退!A:J,10,FALSE)</f>
        <v>#N/A</v>
      </c>
      <c r="R287" t="e">
        <f>VLOOKUP(L287,银行退!A:K,11,FALSE)</f>
        <v>#N/A</v>
      </c>
    </row>
    <row r="288" spans="1:18" ht="14.25" hidden="1">
      <c r="A288" s="60">
        <v>42922.614895833336</v>
      </c>
      <c r="B288">
        <v>591852</v>
      </c>
      <c r="C288" t="s">
        <v>7820</v>
      </c>
      <c r="D288" t="s">
        <v>7818</v>
      </c>
      <c r="E288" t="s">
        <v>7819</v>
      </c>
      <c r="F288" s="15">
        <v>3000</v>
      </c>
      <c r="G288" t="s">
        <v>50</v>
      </c>
      <c r="H288" t="s">
        <v>50</v>
      </c>
      <c r="I288" t="s">
        <v>86</v>
      </c>
      <c r="J288" t="s">
        <v>46</v>
      </c>
      <c r="K288" t="s">
        <v>87</v>
      </c>
      <c r="L288" t="s">
        <v>9210</v>
      </c>
      <c r="M288" t="s">
        <v>9211</v>
      </c>
      <c r="N288" t="s">
        <v>197</v>
      </c>
      <c r="O288">
        <f>VLOOKUP(B288,HIS退!B:F,5,FALSE)</f>
        <v>-3000</v>
      </c>
      <c r="P288" s="43">
        <f>VLOOKUP(L288,银行退!A:G,7,FALSE)</f>
        <v>3000</v>
      </c>
      <c r="Q288" t="e">
        <f>VLOOKUP(L288,银行退!A:J,10,FALSE)</f>
        <v>#N/A</v>
      </c>
      <c r="R288" t="e">
        <f>VLOOKUP(L288,银行退!A:K,11,FALSE)</f>
        <v>#N/A</v>
      </c>
    </row>
    <row r="289" spans="1:18" ht="14.25" hidden="1">
      <c r="A289" s="60">
        <v>42922.615578703706</v>
      </c>
      <c r="B289">
        <v>591897</v>
      </c>
      <c r="C289" t="s">
        <v>7821</v>
      </c>
      <c r="D289" t="s">
        <v>7822</v>
      </c>
      <c r="E289" t="s">
        <v>7823</v>
      </c>
      <c r="F289" s="15">
        <v>800</v>
      </c>
      <c r="G289" t="s">
        <v>50</v>
      </c>
      <c r="H289" t="s">
        <v>50</v>
      </c>
      <c r="I289" t="s">
        <v>86</v>
      </c>
      <c r="J289" t="s">
        <v>46</v>
      </c>
      <c r="K289" t="s">
        <v>87</v>
      </c>
      <c r="L289" t="s">
        <v>9212</v>
      </c>
      <c r="M289" t="s">
        <v>9213</v>
      </c>
      <c r="N289" t="s">
        <v>9214</v>
      </c>
      <c r="O289">
        <f>VLOOKUP(B289,HIS退!B:F,5,FALSE)</f>
        <v>-800</v>
      </c>
      <c r="P289" s="43">
        <f>VLOOKUP(L289,银行退!A:G,7,FALSE)</f>
        <v>800</v>
      </c>
      <c r="Q289" t="e">
        <f>VLOOKUP(L289,银行退!A:J,10,FALSE)</f>
        <v>#N/A</v>
      </c>
      <c r="R289" t="e">
        <f>VLOOKUP(L289,银行退!A:K,11,FALSE)</f>
        <v>#N/A</v>
      </c>
    </row>
    <row r="290" spans="1:18" ht="14.25" hidden="1">
      <c r="A290" s="60">
        <v>42922.616238425922</v>
      </c>
      <c r="B290">
        <v>591936</v>
      </c>
      <c r="C290" t="s">
        <v>7824</v>
      </c>
      <c r="D290" t="s">
        <v>7825</v>
      </c>
      <c r="E290" t="s">
        <v>6811</v>
      </c>
      <c r="F290" s="15">
        <v>1000</v>
      </c>
      <c r="G290" t="s">
        <v>50</v>
      </c>
      <c r="H290" t="s">
        <v>50</v>
      </c>
      <c r="I290" t="s">
        <v>127</v>
      </c>
      <c r="J290" t="s">
        <v>127</v>
      </c>
      <c r="K290" t="s">
        <v>87</v>
      </c>
      <c r="L290" t="s">
        <v>9215</v>
      </c>
      <c r="M290" t="s">
        <v>9216</v>
      </c>
      <c r="N290" t="s">
        <v>6810</v>
      </c>
      <c r="O290">
        <f>VLOOKUP(B290,HIS退!B:F,5,FALSE)</f>
        <v>-1000</v>
      </c>
      <c r="P290" s="43">
        <f>VLOOKUP(L290,银行退!A:G,7,FALSE)</f>
        <v>1000</v>
      </c>
      <c r="Q290">
        <f>VLOOKUP(L290,银行退!A:J,10,FALSE)</f>
        <v>1</v>
      </c>
      <c r="R290" t="str">
        <f>VLOOKUP(L290,银行退!A:K,11,FALSE)</f>
        <v>2017-07-07</v>
      </c>
    </row>
    <row r="291" spans="1:18" ht="14.25" hidden="1">
      <c r="A291" s="60">
        <v>42922.623854166668</v>
      </c>
      <c r="B291">
        <v>592447</v>
      </c>
      <c r="C291" t="s">
        <v>7826</v>
      </c>
      <c r="D291" t="s">
        <v>7827</v>
      </c>
      <c r="E291" t="s">
        <v>7828</v>
      </c>
      <c r="F291" s="15">
        <v>150</v>
      </c>
      <c r="G291" t="s">
        <v>50</v>
      </c>
      <c r="H291" t="s">
        <v>50</v>
      </c>
      <c r="I291" t="s">
        <v>86</v>
      </c>
      <c r="J291" t="s">
        <v>46</v>
      </c>
      <c r="K291" t="s">
        <v>87</v>
      </c>
      <c r="L291" t="s">
        <v>9217</v>
      </c>
      <c r="M291" t="s">
        <v>9218</v>
      </c>
      <c r="N291" t="s">
        <v>9219</v>
      </c>
      <c r="O291">
        <f>VLOOKUP(B291,HIS退!B:F,5,FALSE)</f>
        <v>-150</v>
      </c>
      <c r="P291" s="43">
        <f>VLOOKUP(L291,银行退!A:G,7,FALSE)</f>
        <v>150</v>
      </c>
      <c r="Q291" t="e">
        <f>VLOOKUP(L291,银行退!A:J,10,FALSE)</f>
        <v>#N/A</v>
      </c>
      <c r="R291" t="e">
        <f>VLOOKUP(L291,银行退!A:K,11,FALSE)</f>
        <v>#N/A</v>
      </c>
    </row>
    <row r="292" spans="1:18" ht="14.25" hidden="1">
      <c r="A292" s="60">
        <v>42922.628206018519</v>
      </c>
      <c r="B292">
        <v>592672</v>
      </c>
      <c r="C292" t="s">
        <v>7829</v>
      </c>
      <c r="D292" t="s">
        <v>7830</v>
      </c>
      <c r="E292" t="s">
        <v>6834</v>
      </c>
      <c r="F292" s="15">
        <v>740</v>
      </c>
      <c r="G292" t="s">
        <v>50</v>
      </c>
      <c r="H292" t="s">
        <v>50</v>
      </c>
      <c r="I292" t="s">
        <v>127</v>
      </c>
      <c r="J292" t="s">
        <v>127</v>
      </c>
      <c r="K292" t="s">
        <v>87</v>
      </c>
      <c r="L292" t="s">
        <v>9220</v>
      </c>
      <c r="M292" t="s">
        <v>9221</v>
      </c>
      <c r="N292" t="s">
        <v>6833</v>
      </c>
      <c r="O292">
        <f>VLOOKUP(B292,HIS退!B:F,5,FALSE)</f>
        <v>-740</v>
      </c>
      <c r="P292" s="43">
        <f>VLOOKUP(L292,银行退!A:G,7,FALSE)</f>
        <v>740</v>
      </c>
      <c r="Q292">
        <f>VLOOKUP(L292,银行退!A:J,10,FALSE)</f>
        <v>1</v>
      </c>
      <c r="R292" t="str">
        <f>VLOOKUP(L292,银行退!A:K,11,FALSE)</f>
        <v>2017-07-06</v>
      </c>
    </row>
    <row r="293" spans="1:18" ht="14.25" hidden="1">
      <c r="A293" s="60">
        <v>42922.63490740741</v>
      </c>
      <c r="B293">
        <v>593025</v>
      </c>
      <c r="C293" t="s">
        <v>7831</v>
      </c>
      <c r="D293" t="s">
        <v>7832</v>
      </c>
      <c r="E293" t="s">
        <v>6830</v>
      </c>
      <c r="F293" s="15">
        <v>494</v>
      </c>
      <c r="G293" t="s">
        <v>50</v>
      </c>
      <c r="H293" t="s">
        <v>50</v>
      </c>
      <c r="I293" t="s">
        <v>127</v>
      </c>
      <c r="J293" t="s">
        <v>127</v>
      </c>
      <c r="K293" t="s">
        <v>87</v>
      </c>
      <c r="L293" t="s">
        <v>9222</v>
      </c>
      <c r="M293" t="s">
        <v>9223</v>
      </c>
      <c r="N293" t="s">
        <v>6829</v>
      </c>
      <c r="O293">
        <f>VLOOKUP(B293,HIS退!B:F,5,FALSE)</f>
        <v>-494</v>
      </c>
      <c r="P293" s="43">
        <f>VLOOKUP(L293,银行退!A:G,7,FALSE)</f>
        <v>494</v>
      </c>
      <c r="Q293">
        <f>VLOOKUP(L293,银行退!A:J,10,FALSE)</f>
        <v>1</v>
      </c>
      <c r="R293" t="str">
        <f>VLOOKUP(L293,银行退!A:K,11,FALSE)</f>
        <v>2017-07-06</v>
      </c>
    </row>
    <row r="294" spans="1:18" ht="14.25" hidden="1">
      <c r="A294" s="60">
        <v>42922.638043981482</v>
      </c>
      <c r="B294">
        <v>593205</v>
      </c>
      <c r="C294" t="s">
        <v>7833</v>
      </c>
      <c r="D294" t="s">
        <v>7834</v>
      </c>
      <c r="E294" t="s">
        <v>7835</v>
      </c>
      <c r="F294" s="15">
        <v>1600</v>
      </c>
      <c r="G294" t="s">
        <v>50</v>
      </c>
      <c r="H294" t="s">
        <v>50</v>
      </c>
      <c r="I294" t="s">
        <v>127</v>
      </c>
      <c r="J294" t="s">
        <v>127</v>
      </c>
      <c r="K294" t="s">
        <v>87</v>
      </c>
      <c r="L294" t="s">
        <v>9224</v>
      </c>
      <c r="M294" t="s">
        <v>9225</v>
      </c>
      <c r="N294" t="s">
        <v>6802</v>
      </c>
      <c r="O294">
        <f>VLOOKUP(B294,HIS退!B:F,5,FALSE)</f>
        <v>-1600</v>
      </c>
      <c r="P294" s="43">
        <f>VLOOKUP(L294,银行退!A:G,7,FALSE)</f>
        <v>1600</v>
      </c>
      <c r="Q294">
        <f>VLOOKUP(L294,银行退!A:J,10,FALSE)</f>
        <v>1</v>
      </c>
      <c r="R294" t="str">
        <f>VLOOKUP(L294,银行退!A:K,11,FALSE)</f>
        <v>2017-07-07</v>
      </c>
    </row>
    <row r="295" spans="1:18" ht="14.25" hidden="1">
      <c r="A295" s="60">
        <v>42922.638113425928</v>
      </c>
      <c r="B295">
        <v>593211</v>
      </c>
      <c r="C295" t="s">
        <v>7836</v>
      </c>
      <c r="D295" t="s">
        <v>7837</v>
      </c>
      <c r="E295" t="s">
        <v>7838</v>
      </c>
      <c r="F295" s="15">
        <v>88</v>
      </c>
      <c r="G295" t="s">
        <v>50</v>
      </c>
      <c r="H295" t="s">
        <v>50</v>
      </c>
      <c r="I295" t="s">
        <v>86</v>
      </c>
      <c r="J295" t="s">
        <v>46</v>
      </c>
      <c r="K295" t="s">
        <v>87</v>
      </c>
      <c r="L295" t="s">
        <v>9226</v>
      </c>
      <c r="M295" t="s">
        <v>9227</v>
      </c>
      <c r="N295" t="s">
        <v>9228</v>
      </c>
      <c r="O295">
        <f>VLOOKUP(B295,HIS退!B:F,5,FALSE)</f>
        <v>-88</v>
      </c>
      <c r="P295" s="43">
        <f>VLOOKUP(L295,银行退!A:G,7,FALSE)</f>
        <v>88</v>
      </c>
      <c r="Q295" t="e">
        <f>VLOOKUP(L295,银行退!A:J,10,FALSE)</f>
        <v>#N/A</v>
      </c>
      <c r="R295" t="e">
        <f>VLOOKUP(L295,银行退!A:K,11,FALSE)</f>
        <v>#N/A</v>
      </c>
    </row>
    <row r="296" spans="1:18" ht="14.25" hidden="1">
      <c r="A296" s="60">
        <v>42922.649027777778</v>
      </c>
      <c r="B296">
        <v>593856</v>
      </c>
      <c r="C296" t="s">
        <v>7839</v>
      </c>
      <c r="D296" t="s">
        <v>7840</v>
      </c>
      <c r="E296" t="s">
        <v>7841</v>
      </c>
      <c r="F296" s="15">
        <v>200</v>
      </c>
      <c r="G296" t="s">
        <v>50</v>
      </c>
      <c r="H296" t="s">
        <v>50</v>
      </c>
      <c r="I296" t="s">
        <v>86</v>
      </c>
      <c r="J296" t="s">
        <v>46</v>
      </c>
      <c r="K296" t="s">
        <v>87</v>
      </c>
      <c r="L296" t="s">
        <v>9229</v>
      </c>
      <c r="M296" t="s">
        <v>9230</v>
      </c>
      <c r="N296" t="s">
        <v>9231</v>
      </c>
      <c r="O296">
        <f>VLOOKUP(B296,HIS退!B:F,5,FALSE)</f>
        <v>-200</v>
      </c>
      <c r="P296" s="43">
        <f>VLOOKUP(L296,银行退!A:G,7,FALSE)</f>
        <v>200</v>
      </c>
      <c r="Q296" t="e">
        <f>VLOOKUP(L296,银行退!A:J,10,FALSE)</f>
        <v>#N/A</v>
      </c>
      <c r="R296" t="e">
        <f>VLOOKUP(L296,银行退!A:K,11,FALSE)</f>
        <v>#N/A</v>
      </c>
    </row>
    <row r="297" spans="1:18" ht="14.25" hidden="1">
      <c r="A297" s="60">
        <v>42922.651261574072</v>
      </c>
      <c r="B297">
        <v>594002</v>
      </c>
      <c r="C297" t="s">
        <v>7842</v>
      </c>
      <c r="D297" t="s">
        <v>7843</v>
      </c>
      <c r="E297" t="s">
        <v>7844</v>
      </c>
      <c r="F297" s="15">
        <v>997</v>
      </c>
      <c r="G297" t="s">
        <v>50</v>
      </c>
      <c r="H297" t="s">
        <v>50</v>
      </c>
      <c r="I297" t="s">
        <v>86</v>
      </c>
      <c r="J297" t="s">
        <v>46</v>
      </c>
      <c r="K297" t="s">
        <v>87</v>
      </c>
      <c r="L297" t="s">
        <v>9232</v>
      </c>
      <c r="M297" t="s">
        <v>9233</v>
      </c>
      <c r="N297" t="s">
        <v>9197</v>
      </c>
      <c r="O297">
        <f>VLOOKUP(B297,HIS退!B:F,5,FALSE)</f>
        <v>-997</v>
      </c>
      <c r="P297" s="43">
        <f>VLOOKUP(L297,银行退!A:G,7,FALSE)</f>
        <v>997</v>
      </c>
      <c r="Q297" t="e">
        <f>VLOOKUP(L297,银行退!A:J,10,FALSE)</f>
        <v>#N/A</v>
      </c>
      <c r="R297" t="e">
        <f>VLOOKUP(L297,银行退!A:K,11,FALSE)</f>
        <v>#N/A</v>
      </c>
    </row>
    <row r="298" spans="1:18" ht="14.25" hidden="1">
      <c r="A298" s="60">
        <v>42922.653263888889</v>
      </c>
      <c r="B298">
        <v>594117</v>
      </c>
      <c r="C298" t="s">
        <v>7845</v>
      </c>
      <c r="D298" t="s">
        <v>7846</v>
      </c>
      <c r="E298" t="s">
        <v>7847</v>
      </c>
      <c r="F298" s="15">
        <v>348</v>
      </c>
      <c r="G298" t="s">
        <v>50</v>
      </c>
      <c r="H298" t="s">
        <v>50</v>
      </c>
      <c r="I298" t="s">
        <v>86</v>
      </c>
      <c r="J298" t="s">
        <v>46</v>
      </c>
      <c r="K298" t="s">
        <v>87</v>
      </c>
      <c r="L298" t="s">
        <v>9234</v>
      </c>
      <c r="M298" t="s">
        <v>9235</v>
      </c>
      <c r="N298" t="s">
        <v>9236</v>
      </c>
      <c r="O298">
        <f>VLOOKUP(B298,HIS退!B:F,5,FALSE)</f>
        <v>-348</v>
      </c>
      <c r="P298" s="43">
        <f>VLOOKUP(L298,银行退!A:G,7,FALSE)</f>
        <v>348</v>
      </c>
      <c r="Q298" t="e">
        <f>VLOOKUP(L298,银行退!A:J,10,FALSE)</f>
        <v>#N/A</v>
      </c>
      <c r="R298" t="e">
        <f>VLOOKUP(L298,银行退!A:K,11,FALSE)</f>
        <v>#N/A</v>
      </c>
    </row>
    <row r="299" spans="1:18" ht="14.25" hidden="1">
      <c r="A299" s="60">
        <v>42922.655752314815</v>
      </c>
      <c r="B299">
        <v>594252</v>
      </c>
      <c r="C299" t="s">
        <v>7848</v>
      </c>
      <c r="D299" t="s">
        <v>7849</v>
      </c>
      <c r="E299" t="s">
        <v>7001</v>
      </c>
      <c r="F299" s="15">
        <v>3415</v>
      </c>
      <c r="G299" t="s">
        <v>50</v>
      </c>
      <c r="H299" t="s">
        <v>50</v>
      </c>
      <c r="I299" t="s">
        <v>86</v>
      </c>
      <c r="J299" t="s">
        <v>46</v>
      </c>
      <c r="K299" t="s">
        <v>87</v>
      </c>
      <c r="L299" t="s">
        <v>9237</v>
      </c>
      <c r="M299" t="s">
        <v>9238</v>
      </c>
      <c r="N299" t="s">
        <v>7000</v>
      </c>
      <c r="O299">
        <f>VLOOKUP(B299,HIS退!B:F,5,FALSE)</f>
        <v>-3415</v>
      </c>
      <c r="P299" s="43">
        <f>VLOOKUP(L299,银行退!A:G,7,FALSE)</f>
        <v>3415</v>
      </c>
      <c r="Q299" t="e">
        <f>VLOOKUP(L299,银行退!A:J,10,FALSE)</f>
        <v>#N/A</v>
      </c>
      <c r="R299" t="e">
        <f>VLOOKUP(L299,银行退!A:K,11,FALSE)</f>
        <v>#N/A</v>
      </c>
    </row>
    <row r="300" spans="1:18" ht="14.25" hidden="1">
      <c r="A300" s="60">
        <v>42922.657881944448</v>
      </c>
      <c r="B300">
        <v>594364</v>
      </c>
      <c r="C300" t="s">
        <v>7850</v>
      </c>
      <c r="D300" t="s">
        <v>7851</v>
      </c>
      <c r="E300" t="s">
        <v>7852</v>
      </c>
      <c r="F300" s="15">
        <v>3</v>
      </c>
      <c r="G300" t="s">
        <v>50</v>
      </c>
      <c r="H300" t="s">
        <v>50</v>
      </c>
      <c r="I300" t="s">
        <v>86</v>
      </c>
      <c r="J300" t="s">
        <v>46</v>
      </c>
      <c r="K300" t="s">
        <v>87</v>
      </c>
      <c r="L300" t="s">
        <v>9239</v>
      </c>
      <c r="M300" t="s">
        <v>9240</v>
      </c>
      <c r="N300" t="s">
        <v>9241</v>
      </c>
      <c r="O300">
        <f>VLOOKUP(B300,HIS退!B:F,5,FALSE)</f>
        <v>-3</v>
      </c>
      <c r="P300" s="43">
        <f>VLOOKUP(L300,银行退!A:G,7,FALSE)</f>
        <v>3</v>
      </c>
      <c r="Q300" t="e">
        <f>VLOOKUP(L300,银行退!A:J,10,FALSE)</f>
        <v>#N/A</v>
      </c>
      <c r="R300" t="e">
        <f>VLOOKUP(L300,银行退!A:K,11,FALSE)</f>
        <v>#N/A</v>
      </c>
    </row>
    <row r="301" spans="1:18" ht="14.25" hidden="1">
      <c r="A301" s="60">
        <v>42922.66002314815</v>
      </c>
      <c r="B301">
        <v>594471</v>
      </c>
      <c r="C301" t="s">
        <v>9242</v>
      </c>
      <c r="D301" t="s">
        <v>183</v>
      </c>
      <c r="E301" t="s">
        <v>184</v>
      </c>
      <c r="F301" s="15">
        <v>2516</v>
      </c>
      <c r="G301" t="s">
        <v>50</v>
      </c>
      <c r="H301" t="s">
        <v>50</v>
      </c>
      <c r="I301" t="s">
        <v>156</v>
      </c>
      <c r="J301" t="s">
        <v>85</v>
      </c>
      <c r="K301" t="s">
        <v>87</v>
      </c>
      <c r="L301" t="s">
        <v>9243</v>
      </c>
      <c r="M301" t="s">
        <v>9244</v>
      </c>
      <c r="N301" t="s">
        <v>198</v>
      </c>
      <c r="O301">
        <f>VLOOKUP(B301,HIS退!B:F,5,FALSE)</f>
        <v>-2516</v>
      </c>
      <c r="P301" s="43" t="e">
        <f>VLOOKUP(L301,银行退!A:G,7,FALSE)</f>
        <v>#N/A</v>
      </c>
      <c r="Q301" t="e">
        <f>VLOOKUP(L301,银行退!A:J,10,FALSE)</f>
        <v>#N/A</v>
      </c>
      <c r="R301" t="e">
        <f>VLOOKUP(L301,银行退!A:K,11,FALSE)</f>
        <v>#N/A</v>
      </c>
    </row>
    <row r="302" spans="1:18" ht="14.25" hidden="1">
      <c r="A302" s="60">
        <v>42922.667037037034</v>
      </c>
      <c r="B302">
        <v>594852</v>
      </c>
      <c r="C302" t="s">
        <v>7853</v>
      </c>
      <c r="D302" t="s">
        <v>7854</v>
      </c>
      <c r="E302" t="s">
        <v>7855</v>
      </c>
      <c r="F302" s="15">
        <v>99</v>
      </c>
      <c r="G302" t="s">
        <v>50</v>
      </c>
      <c r="H302" t="s">
        <v>50</v>
      </c>
      <c r="I302" t="s">
        <v>86</v>
      </c>
      <c r="J302" t="s">
        <v>46</v>
      </c>
      <c r="K302" t="s">
        <v>87</v>
      </c>
      <c r="L302" t="s">
        <v>9245</v>
      </c>
      <c r="M302" t="s">
        <v>9246</v>
      </c>
      <c r="N302" t="s">
        <v>9247</v>
      </c>
      <c r="O302">
        <f>VLOOKUP(B302,HIS退!B:F,5,FALSE)</f>
        <v>-99</v>
      </c>
      <c r="P302" s="43">
        <f>VLOOKUP(L302,银行退!A:G,7,FALSE)</f>
        <v>99</v>
      </c>
      <c r="Q302" t="e">
        <f>VLOOKUP(L302,银行退!A:J,10,FALSE)</f>
        <v>#N/A</v>
      </c>
      <c r="R302" t="e">
        <f>VLOOKUP(L302,银行退!A:K,11,FALSE)</f>
        <v>#N/A</v>
      </c>
    </row>
    <row r="303" spans="1:18" ht="14.25" hidden="1">
      <c r="A303" s="60">
        <v>42922.668553240743</v>
      </c>
      <c r="B303">
        <v>594917</v>
      </c>
      <c r="C303" t="s">
        <v>7856</v>
      </c>
      <c r="D303" t="s">
        <v>7857</v>
      </c>
      <c r="E303" t="s">
        <v>7858</v>
      </c>
      <c r="F303" s="15">
        <v>180</v>
      </c>
      <c r="G303" t="s">
        <v>50</v>
      </c>
      <c r="H303" t="s">
        <v>50</v>
      </c>
      <c r="I303" t="s">
        <v>86</v>
      </c>
      <c r="J303" t="s">
        <v>46</v>
      </c>
      <c r="K303" t="s">
        <v>87</v>
      </c>
      <c r="L303" t="s">
        <v>9248</v>
      </c>
      <c r="M303" t="s">
        <v>9249</v>
      </c>
      <c r="N303" t="s">
        <v>9250</v>
      </c>
      <c r="O303">
        <f>VLOOKUP(B303,HIS退!B:F,5,FALSE)</f>
        <v>-180</v>
      </c>
      <c r="P303" s="43">
        <f>VLOOKUP(L303,银行退!A:G,7,FALSE)</f>
        <v>180</v>
      </c>
      <c r="Q303" t="e">
        <f>VLOOKUP(L303,银行退!A:J,10,FALSE)</f>
        <v>#N/A</v>
      </c>
      <c r="R303" t="e">
        <f>VLOOKUP(L303,银行退!A:K,11,FALSE)</f>
        <v>#N/A</v>
      </c>
    </row>
    <row r="304" spans="1:18" ht="14.25" hidden="1">
      <c r="A304" s="60">
        <v>42922.671817129631</v>
      </c>
      <c r="B304">
        <v>595062</v>
      </c>
      <c r="C304" t="s">
        <v>7859</v>
      </c>
      <c r="D304" t="s">
        <v>7860</v>
      </c>
      <c r="E304" t="s">
        <v>7861</v>
      </c>
      <c r="F304" s="15">
        <v>493</v>
      </c>
      <c r="G304" t="s">
        <v>50</v>
      </c>
      <c r="H304" t="s">
        <v>50</v>
      </c>
      <c r="I304" t="s">
        <v>86</v>
      </c>
      <c r="J304" t="s">
        <v>46</v>
      </c>
      <c r="K304" t="s">
        <v>87</v>
      </c>
      <c r="L304" t="s">
        <v>9251</v>
      </c>
      <c r="M304" t="s">
        <v>9252</v>
      </c>
      <c r="N304" t="s">
        <v>9253</v>
      </c>
      <c r="O304">
        <f>VLOOKUP(B304,HIS退!B:F,5,FALSE)</f>
        <v>-493</v>
      </c>
      <c r="P304" s="43">
        <f>VLOOKUP(L304,银行退!A:G,7,FALSE)</f>
        <v>493</v>
      </c>
      <c r="Q304" t="e">
        <f>VLOOKUP(L304,银行退!A:J,10,FALSE)</f>
        <v>#N/A</v>
      </c>
      <c r="R304" t="e">
        <f>VLOOKUP(L304,银行退!A:K,11,FALSE)</f>
        <v>#N/A</v>
      </c>
    </row>
    <row r="305" spans="1:18" ht="14.25" hidden="1">
      <c r="A305" s="60">
        <v>42922.671967592592</v>
      </c>
      <c r="B305">
        <v>595070</v>
      </c>
      <c r="C305" t="s">
        <v>7862</v>
      </c>
      <c r="D305" t="s">
        <v>7863</v>
      </c>
      <c r="E305" t="s">
        <v>7864</v>
      </c>
      <c r="F305" s="15">
        <v>208</v>
      </c>
      <c r="G305" t="s">
        <v>50</v>
      </c>
      <c r="H305" t="s">
        <v>50</v>
      </c>
      <c r="I305" t="s">
        <v>86</v>
      </c>
      <c r="J305" t="s">
        <v>46</v>
      </c>
      <c r="K305" t="s">
        <v>87</v>
      </c>
      <c r="L305" t="s">
        <v>9254</v>
      </c>
      <c r="M305" t="s">
        <v>9255</v>
      </c>
      <c r="N305" t="s">
        <v>9256</v>
      </c>
      <c r="O305">
        <f>VLOOKUP(B305,HIS退!B:F,5,FALSE)</f>
        <v>-208</v>
      </c>
      <c r="P305" s="43">
        <f>VLOOKUP(L305,银行退!A:G,7,FALSE)</f>
        <v>208</v>
      </c>
      <c r="Q305" t="e">
        <f>VLOOKUP(L305,银行退!A:J,10,FALSE)</f>
        <v>#N/A</v>
      </c>
      <c r="R305" t="e">
        <f>VLOOKUP(L305,银行退!A:K,11,FALSE)</f>
        <v>#N/A</v>
      </c>
    </row>
    <row r="306" spans="1:18" ht="14.25" hidden="1">
      <c r="A306" s="60">
        <v>42922.673472222225</v>
      </c>
      <c r="B306">
        <v>595149</v>
      </c>
      <c r="C306" t="s">
        <v>7865</v>
      </c>
      <c r="D306" t="s">
        <v>7866</v>
      </c>
      <c r="E306" t="s">
        <v>7867</v>
      </c>
      <c r="F306" s="15">
        <v>600</v>
      </c>
      <c r="G306" t="s">
        <v>50</v>
      </c>
      <c r="H306" t="s">
        <v>50</v>
      </c>
      <c r="I306" t="s">
        <v>86</v>
      </c>
      <c r="J306" t="s">
        <v>46</v>
      </c>
      <c r="K306" t="s">
        <v>87</v>
      </c>
      <c r="L306" t="s">
        <v>9257</v>
      </c>
      <c r="M306" t="s">
        <v>9258</v>
      </c>
      <c r="N306" t="s">
        <v>9259</v>
      </c>
      <c r="O306">
        <f>VLOOKUP(B306,HIS退!B:F,5,FALSE)</f>
        <v>-600</v>
      </c>
      <c r="P306" s="43">
        <f>VLOOKUP(L306,银行退!A:G,7,FALSE)</f>
        <v>600</v>
      </c>
      <c r="Q306" t="e">
        <f>VLOOKUP(L306,银行退!A:J,10,FALSE)</f>
        <v>#N/A</v>
      </c>
      <c r="R306" t="e">
        <f>VLOOKUP(L306,银行退!A:K,11,FALSE)</f>
        <v>#N/A</v>
      </c>
    </row>
    <row r="307" spans="1:18" ht="14.25" hidden="1">
      <c r="A307" s="60">
        <v>42922.674803240741</v>
      </c>
      <c r="B307">
        <v>595210</v>
      </c>
      <c r="C307" t="s">
        <v>7868</v>
      </c>
      <c r="D307" t="s">
        <v>7869</v>
      </c>
      <c r="E307" t="s">
        <v>6826</v>
      </c>
      <c r="F307" s="15">
        <v>184</v>
      </c>
      <c r="G307" t="s">
        <v>50</v>
      </c>
      <c r="H307" t="s">
        <v>50</v>
      </c>
      <c r="I307" t="s">
        <v>127</v>
      </c>
      <c r="J307" t="s">
        <v>127</v>
      </c>
      <c r="K307" t="s">
        <v>87</v>
      </c>
      <c r="L307" t="s">
        <v>9260</v>
      </c>
      <c r="M307" t="s">
        <v>9261</v>
      </c>
      <c r="N307" t="s">
        <v>6825</v>
      </c>
      <c r="O307">
        <f>VLOOKUP(B307,HIS退!B:F,5,FALSE)</f>
        <v>-184</v>
      </c>
      <c r="P307" s="43">
        <f>VLOOKUP(L307,银行退!A:G,7,FALSE)</f>
        <v>184</v>
      </c>
      <c r="Q307">
        <f>VLOOKUP(L307,银行退!A:J,10,FALSE)</f>
        <v>1</v>
      </c>
      <c r="R307" t="str">
        <f>VLOOKUP(L307,银行退!A:K,11,FALSE)</f>
        <v>2017-07-06</v>
      </c>
    </row>
    <row r="308" spans="1:18" ht="14.25" hidden="1">
      <c r="A308" s="60">
        <v>42922.677372685182</v>
      </c>
      <c r="B308">
        <v>595362</v>
      </c>
      <c r="C308" t="s">
        <v>7870</v>
      </c>
      <c r="D308" t="s">
        <v>7871</v>
      </c>
      <c r="E308" t="s">
        <v>7872</v>
      </c>
      <c r="F308" s="15">
        <v>12</v>
      </c>
      <c r="G308" t="s">
        <v>50</v>
      </c>
      <c r="H308" t="s">
        <v>50</v>
      </c>
      <c r="I308" t="s">
        <v>86</v>
      </c>
      <c r="J308" t="s">
        <v>46</v>
      </c>
      <c r="K308" t="s">
        <v>87</v>
      </c>
      <c r="L308" t="s">
        <v>9262</v>
      </c>
      <c r="M308" t="s">
        <v>9263</v>
      </c>
      <c r="N308" t="s">
        <v>9264</v>
      </c>
      <c r="O308">
        <f>VLOOKUP(B308,HIS退!B:F,5,FALSE)</f>
        <v>-12</v>
      </c>
      <c r="P308" s="43">
        <f>VLOOKUP(L308,银行退!A:G,7,FALSE)</f>
        <v>12</v>
      </c>
      <c r="Q308" t="e">
        <f>VLOOKUP(L308,银行退!A:J,10,FALSE)</f>
        <v>#N/A</v>
      </c>
      <c r="R308" t="e">
        <f>VLOOKUP(L308,银行退!A:K,11,FALSE)</f>
        <v>#N/A</v>
      </c>
    </row>
    <row r="309" spans="1:18" ht="14.25" hidden="1">
      <c r="A309" s="60">
        <v>42922.678460648145</v>
      </c>
      <c r="B309">
        <v>595427</v>
      </c>
      <c r="C309" t="s">
        <v>7873</v>
      </c>
      <c r="D309" t="s">
        <v>7874</v>
      </c>
      <c r="E309" t="s">
        <v>7875</v>
      </c>
      <c r="F309" s="15">
        <v>70</v>
      </c>
      <c r="G309" t="s">
        <v>50</v>
      </c>
      <c r="H309" t="s">
        <v>50</v>
      </c>
      <c r="I309" t="s">
        <v>127</v>
      </c>
      <c r="J309" t="s">
        <v>127</v>
      </c>
      <c r="K309" t="s">
        <v>87</v>
      </c>
      <c r="L309" t="s">
        <v>9265</v>
      </c>
      <c r="M309" t="s">
        <v>9266</v>
      </c>
      <c r="N309" t="s">
        <v>6819</v>
      </c>
      <c r="O309">
        <f>VLOOKUP(B309,HIS退!B:F,5,FALSE)</f>
        <v>-70</v>
      </c>
      <c r="P309" s="43">
        <f>VLOOKUP(L309,银行退!A:G,7,FALSE)</f>
        <v>70</v>
      </c>
      <c r="Q309">
        <f>VLOOKUP(L309,银行退!A:J,10,FALSE)</f>
        <v>1</v>
      </c>
      <c r="R309" t="str">
        <f>VLOOKUP(L309,银行退!A:K,11,FALSE)</f>
        <v>2017-07-06</v>
      </c>
    </row>
    <row r="310" spans="1:18" ht="14.25" hidden="1">
      <c r="A310" s="60">
        <v>42922.678993055553</v>
      </c>
      <c r="B310">
        <v>595461</v>
      </c>
      <c r="C310" t="s">
        <v>7876</v>
      </c>
      <c r="D310" t="s">
        <v>7877</v>
      </c>
      <c r="E310" t="s">
        <v>6820</v>
      </c>
      <c r="F310" s="15">
        <v>440</v>
      </c>
      <c r="G310" t="s">
        <v>50</v>
      </c>
      <c r="H310" t="s">
        <v>50</v>
      </c>
      <c r="I310" t="s">
        <v>127</v>
      </c>
      <c r="J310" t="s">
        <v>127</v>
      </c>
      <c r="K310" t="s">
        <v>87</v>
      </c>
      <c r="L310" t="s">
        <v>9267</v>
      </c>
      <c r="M310" t="s">
        <v>9268</v>
      </c>
      <c r="N310" t="s">
        <v>6819</v>
      </c>
      <c r="O310">
        <f>VLOOKUP(B310,HIS退!B:F,5,FALSE)</f>
        <v>-440</v>
      </c>
      <c r="P310" s="43">
        <f>VLOOKUP(L310,银行退!A:G,7,FALSE)</f>
        <v>440</v>
      </c>
      <c r="Q310">
        <f>VLOOKUP(L310,银行退!A:J,10,FALSE)</f>
        <v>1</v>
      </c>
      <c r="R310" t="str">
        <f>VLOOKUP(L310,银行退!A:K,11,FALSE)</f>
        <v>2017-07-06</v>
      </c>
    </row>
    <row r="311" spans="1:18" ht="14.25" hidden="1">
      <c r="A311" s="60">
        <v>42922.694918981484</v>
      </c>
      <c r="B311">
        <v>596190</v>
      </c>
      <c r="C311" t="s">
        <v>7878</v>
      </c>
      <c r="D311" t="s">
        <v>7879</v>
      </c>
      <c r="E311" t="s">
        <v>7880</v>
      </c>
      <c r="F311" s="15">
        <v>71</v>
      </c>
      <c r="G311" t="s">
        <v>50</v>
      </c>
      <c r="H311" t="s">
        <v>50</v>
      </c>
      <c r="I311" t="s">
        <v>86</v>
      </c>
      <c r="J311" t="s">
        <v>46</v>
      </c>
      <c r="K311" t="s">
        <v>87</v>
      </c>
      <c r="L311" t="s">
        <v>9269</v>
      </c>
      <c r="M311" t="s">
        <v>9270</v>
      </c>
      <c r="N311" t="s">
        <v>9271</v>
      </c>
      <c r="O311">
        <f>VLOOKUP(B311,HIS退!B:F,5,FALSE)</f>
        <v>-71</v>
      </c>
      <c r="P311" s="43">
        <f>VLOOKUP(L311,银行退!A:G,7,FALSE)</f>
        <v>71</v>
      </c>
      <c r="Q311" t="e">
        <f>VLOOKUP(L311,银行退!A:J,10,FALSE)</f>
        <v>#N/A</v>
      </c>
      <c r="R311" t="e">
        <f>VLOOKUP(L311,银行退!A:K,11,FALSE)</f>
        <v>#N/A</v>
      </c>
    </row>
    <row r="312" spans="1:18" ht="14.25" hidden="1">
      <c r="A312" s="60">
        <v>42922.696655092594</v>
      </c>
      <c r="B312">
        <v>596257</v>
      </c>
      <c r="C312" t="s">
        <v>7881</v>
      </c>
      <c r="D312" t="s">
        <v>7882</v>
      </c>
      <c r="E312" t="s">
        <v>7883</v>
      </c>
      <c r="F312" s="15">
        <v>278</v>
      </c>
      <c r="G312" t="s">
        <v>50</v>
      </c>
      <c r="H312" t="s">
        <v>50</v>
      </c>
      <c r="I312" t="s">
        <v>86</v>
      </c>
      <c r="J312" t="s">
        <v>46</v>
      </c>
      <c r="K312" t="s">
        <v>87</v>
      </c>
      <c r="L312" t="s">
        <v>9272</v>
      </c>
      <c r="M312" t="s">
        <v>9273</v>
      </c>
      <c r="N312" t="s">
        <v>9274</v>
      </c>
      <c r="O312">
        <f>VLOOKUP(B312,HIS退!B:F,5,FALSE)</f>
        <v>-278</v>
      </c>
      <c r="P312" s="43">
        <f>VLOOKUP(L312,银行退!A:G,7,FALSE)</f>
        <v>278</v>
      </c>
      <c r="Q312" t="e">
        <f>VLOOKUP(L312,银行退!A:J,10,FALSE)</f>
        <v>#N/A</v>
      </c>
      <c r="R312" t="e">
        <f>VLOOKUP(L312,银行退!A:K,11,FALSE)</f>
        <v>#N/A</v>
      </c>
    </row>
    <row r="313" spans="1:18" ht="14.25" hidden="1">
      <c r="A313" s="60">
        <v>42922.707731481481</v>
      </c>
      <c r="B313">
        <v>596733</v>
      </c>
      <c r="C313" t="s">
        <v>7884</v>
      </c>
      <c r="D313" t="s">
        <v>7885</v>
      </c>
      <c r="E313" t="s">
        <v>7886</v>
      </c>
      <c r="F313" s="15">
        <v>115</v>
      </c>
      <c r="G313" t="s">
        <v>50</v>
      </c>
      <c r="H313" t="s">
        <v>50</v>
      </c>
      <c r="I313" t="s">
        <v>86</v>
      </c>
      <c r="J313" t="s">
        <v>46</v>
      </c>
      <c r="K313" t="s">
        <v>87</v>
      </c>
      <c r="L313" t="s">
        <v>9275</v>
      </c>
      <c r="M313" t="s">
        <v>9276</v>
      </c>
      <c r="N313" t="s">
        <v>9277</v>
      </c>
      <c r="O313">
        <f>VLOOKUP(B313,HIS退!B:F,5,FALSE)</f>
        <v>-115</v>
      </c>
      <c r="P313" s="43">
        <f>VLOOKUP(L313,银行退!A:G,7,FALSE)</f>
        <v>115</v>
      </c>
      <c r="Q313" t="e">
        <f>VLOOKUP(L313,银行退!A:J,10,FALSE)</f>
        <v>#N/A</v>
      </c>
      <c r="R313" t="e">
        <f>VLOOKUP(L313,银行退!A:K,11,FALSE)</f>
        <v>#N/A</v>
      </c>
    </row>
    <row r="314" spans="1:18" ht="14.25" hidden="1">
      <c r="A314" s="60">
        <v>42922.713356481479</v>
      </c>
      <c r="B314">
        <v>596880</v>
      </c>
      <c r="C314" t="s">
        <v>7887</v>
      </c>
      <c r="D314" t="s">
        <v>7888</v>
      </c>
      <c r="E314" t="s">
        <v>7889</v>
      </c>
      <c r="F314" s="15">
        <v>1261</v>
      </c>
      <c r="G314" t="s">
        <v>50</v>
      </c>
      <c r="H314" t="s">
        <v>50</v>
      </c>
      <c r="I314" t="s">
        <v>86</v>
      </c>
      <c r="J314" t="s">
        <v>46</v>
      </c>
      <c r="K314" t="s">
        <v>87</v>
      </c>
      <c r="L314" t="s">
        <v>9278</v>
      </c>
      <c r="M314" t="s">
        <v>9279</v>
      </c>
      <c r="N314" t="s">
        <v>9280</v>
      </c>
      <c r="O314">
        <f>VLOOKUP(B314,HIS退!B:F,5,FALSE)</f>
        <v>-1261</v>
      </c>
      <c r="P314" s="43">
        <f>VLOOKUP(L314,银行退!A:G,7,FALSE)</f>
        <v>1261</v>
      </c>
      <c r="Q314" t="e">
        <f>VLOOKUP(L314,银行退!A:J,10,FALSE)</f>
        <v>#N/A</v>
      </c>
      <c r="R314" t="e">
        <f>VLOOKUP(L314,银行退!A:K,11,FALSE)</f>
        <v>#N/A</v>
      </c>
    </row>
    <row r="315" spans="1:18" ht="14.25" hidden="1">
      <c r="A315" s="60">
        <v>42922.718159722222</v>
      </c>
      <c r="B315">
        <v>597013</v>
      </c>
      <c r="C315" t="s">
        <v>7890</v>
      </c>
      <c r="D315" t="s">
        <v>7891</v>
      </c>
      <c r="E315" t="s">
        <v>7892</v>
      </c>
      <c r="F315" s="15">
        <v>50</v>
      </c>
      <c r="G315" t="s">
        <v>50</v>
      </c>
      <c r="H315" t="s">
        <v>50</v>
      </c>
      <c r="I315" t="s">
        <v>86</v>
      </c>
      <c r="J315" t="s">
        <v>46</v>
      </c>
      <c r="K315" t="s">
        <v>87</v>
      </c>
      <c r="L315" t="s">
        <v>9281</v>
      </c>
      <c r="M315" t="s">
        <v>9282</v>
      </c>
      <c r="N315" t="s">
        <v>9283</v>
      </c>
      <c r="O315">
        <f>VLOOKUP(B315,HIS退!B:F,5,FALSE)</f>
        <v>-50</v>
      </c>
      <c r="P315" s="43">
        <f>VLOOKUP(L315,银行退!A:G,7,FALSE)</f>
        <v>50</v>
      </c>
      <c r="Q315" t="e">
        <f>VLOOKUP(L315,银行退!A:J,10,FALSE)</f>
        <v>#N/A</v>
      </c>
      <c r="R315" t="e">
        <f>VLOOKUP(L315,银行退!A:K,11,FALSE)</f>
        <v>#N/A</v>
      </c>
    </row>
    <row r="316" spans="1:18" ht="14.25" hidden="1">
      <c r="A316" s="60">
        <v>42922.732407407406</v>
      </c>
      <c r="B316">
        <v>597308</v>
      </c>
      <c r="C316" t="s">
        <v>7893</v>
      </c>
      <c r="D316" t="s">
        <v>7894</v>
      </c>
      <c r="E316" t="s">
        <v>7895</v>
      </c>
      <c r="F316" s="15">
        <v>92</v>
      </c>
      <c r="G316" t="s">
        <v>50</v>
      </c>
      <c r="H316" t="s">
        <v>50</v>
      </c>
      <c r="I316" t="s">
        <v>86</v>
      </c>
      <c r="J316" t="s">
        <v>46</v>
      </c>
      <c r="K316" t="s">
        <v>87</v>
      </c>
      <c r="L316" t="s">
        <v>9284</v>
      </c>
      <c r="M316" t="s">
        <v>9285</v>
      </c>
      <c r="N316" t="s">
        <v>9286</v>
      </c>
      <c r="O316">
        <f>VLOOKUP(B316,HIS退!B:F,5,FALSE)</f>
        <v>-92</v>
      </c>
      <c r="P316" s="43">
        <f>VLOOKUP(L316,银行退!A:G,7,FALSE)</f>
        <v>92</v>
      </c>
      <c r="Q316" t="e">
        <f>VLOOKUP(L316,银行退!A:J,10,FALSE)</f>
        <v>#N/A</v>
      </c>
      <c r="R316" t="e">
        <f>VLOOKUP(L316,银行退!A:K,11,FALSE)</f>
        <v>#N/A</v>
      </c>
    </row>
    <row r="317" spans="1:18" ht="14.25" hidden="1">
      <c r="A317" s="60">
        <v>42922.734201388892</v>
      </c>
      <c r="B317">
        <v>597336</v>
      </c>
      <c r="C317" t="s">
        <v>7896</v>
      </c>
      <c r="D317" t="s">
        <v>7897</v>
      </c>
      <c r="E317" t="s">
        <v>7898</v>
      </c>
      <c r="F317" s="15">
        <v>96</v>
      </c>
      <c r="G317" t="s">
        <v>50</v>
      </c>
      <c r="H317" t="s">
        <v>50</v>
      </c>
      <c r="I317" t="s">
        <v>86</v>
      </c>
      <c r="J317" t="s">
        <v>46</v>
      </c>
      <c r="K317" t="s">
        <v>87</v>
      </c>
      <c r="L317" t="s">
        <v>9287</v>
      </c>
      <c r="M317" t="s">
        <v>9288</v>
      </c>
      <c r="N317" t="s">
        <v>9289</v>
      </c>
      <c r="O317">
        <f>VLOOKUP(B317,HIS退!B:F,5,FALSE)</f>
        <v>-96</v>
      </c>
      <c r="P317" s="43">
        <f>VLOOKUP(L317,银行退!A:G,7,FALSE)</f>
        <v>96</v>
      </c>
      <c r="Q317" t="e">
        <f>VLOOKUP(L317,银行退!A:J,10,FALSE)</f>
        <v>#N/A</v>
      </c>
      <c r="R317" t="e">
        <f>VLOOKUP(L317,银行退!A:K,11,FALSE)</f>
        <v>#N/A</v>
      </c>
    </row>
    <row r="318" spans="1:18" ht="14.25" hidden="1">
      <c r="A318" s="60">
        <v>42922.753611111111</v>
      </c>
      <c r="B318">
        <v>597586</v>
      </c>
      <c r="C318" t="s">
        <v>7899</v>
      </c>
      <c r="D318" t="s">
        <v>7900</v>
      </c>
      <c r="E318" t="s">
        <v>7901</v>
      </c>
      <c r="F318" s="15">
        <v>430</v>
      </c>
      <c r="G318" t="s">
        <v>50</v>
      </c>
      <c r="H318" t="s">
        <v>50</v>
      </c>
      <c r="I318" t="s">
        <v>86</v>
      </c>
      <c r="J318" t="s">
        <v>46</v>
      </c>
      <c r="K318" t="s">
        <v>87</v>
      </c>
      <c r="L318" t="s">
        <v>9290</v>
      </c>
      <c r="M318" t="s">
        <v>9291</v>
      </c>
      <c r="N318" t="s">
        <v>9292</v>
      </c>
      <c r="O318">
        <f>VLOOKUP(B318,HIS退!B:F,5,FALSE)</f>
        <v>-430</v>
      </c>
      <c r="P318" s="43">
        <f>VLOOKUP(L318,银行退!A:G,7,FALSE)</f>
        <v>430</v>
      </c>
      <c r="Q318" t="e">
        <f>VLOOKUP(L318,银行退!A:J,10,FALSE)</f>
        <v>#N/A</v>
      </c>
      <c r="R318" t="e">
        <f>VLOOKUP(L318,银行退!A:K,11,FALSE)</f>
        <v>#N/A</v>
      </c>
    </row>
    <row r="319" spans="1:18" ht="14.25" hidden="1">
      <c r="A319" s="60">
        <v>42922.756365740737</v>
      </c>
      <c r="B319">
        <v>597601</v>
      </c>
      <c r="C319" t="s">
        <v>7902</v>
      </c>
      <c r="D319" t="s">
        <v>7900</v>
      </c>
      <c r="E319" t="s">
        <v>7901</v>
      </c>
      <c r="F319" s="15">
        <v>4</v>
      </c>
      <c r="G319" t="s">
        <v>50</v>
      </c>
      <c r="H319" t="s">
        <v>50</v>
      </c>
      <c r="I319" t="s">
        <v>86</v>
      </c>
      <c r="J319" t="s">
        <v>46</v>
      </c>
      <c r="K319" t="s">
        <v>87</v>
      </c>
      <c r="L319" t="s">
        <v>9293</v>
      </c>
      <c r="M319" t="s">
        <v>9294</v>
      </c>
      <c r="N319" t="s">
        <v>9292</v>
      </c>
      <c r="O319">
        <f>VLOOKUP(B319,HIS退!B:F,5,FALSE)</f>
        <v>-4</v>
      </c>
      <c r="P319" s="43">
        <f>VLOOKUP(L319,银行退!A:G,7,FALSE)</f>
        <v>4</v>
      </c>
      <c r="Q319" t="e">
        <f>VLOOKUP(L319,银行退!A:J,10,FALSE)</f>
        <v>#N/A</v>
      </c>
      <c r="R319" t="e">
        <f>VLOOKUP(L319,银行退!A:K,11,FALSE)</f>
        <v>#N/A</v>
      </c>
    </row>
    <row r="320" spans="1:18" ht="14.25" hidden="1">
      <c r="A320" s="60">
        <v>42922.760393518518</v>
      </c>
      <c r="B320">
        <v>597619</v>
      </c>
      <c r="C320" t="s">
        <v>7903</v>
      </c>
      <c r="D320" t="s">
        <v>7904</v>
      </c>
      <c r="E320" t="s">
        <v>7905</v>
      </c>
      <c r="F320" s="15">
        <v>500</v>
      </c>
      <c r="G320" t="s">
        <v>50</v>
      </c>
      <c r="H320" t="s">
        <v>50</v>
      </c>
      <c r="I320" t="s">
        <v>86</v>
      </c>
      <c r="J320" t="s">
        <v>46</v>
      </c>
      <c r="K320" t="s">
        <v>87</v>
      </c>
      <c r="L320" t="s">
        <v>9295</v>
      </c>
      <c r="M320" t="s">
        <v>9296</v>
      </c>
      <c r="N320" t="s">
        <v>9297</v>
      </c>
      <c r="O320">
        <f>VLOOKUP(B320,HIS退!B:F,5,FALSE)</f>
        <v>-500</v>
      </c>
      <c r="P320" s="43">
        <f>VLOOKUP(L320,银行退!A:G,7,FALSE)</f>
        <v>500</v>
      </c>
      <c r="Q320" t="e">
        <f>VLOOKUP(L320,银行退!A:J,10,FALSE)</f>
        <v>#N/A</v>
      </c>
      <c r="R320" t="e">
        <f>VLOOKUP(L320,银行退!A:K,11,FALSE)</f>
        <v>#N/A</v>
      </c>
    </row>
    <row r="321" spans="1:18" ht="14.25" hidden="1">
      <c r="A321" s="60">
        <v>42922.777361111112</v>
      </c>
      <c r="B321">
        <v>597689</v>
      </c>
      <c r="C321" t="s">
        <v>7906</v>
      </c>
      <c r="D321" t="s">
        <v>7907</v>
      </c>
      <c r="E321" t="s">
        <v>7908</v>
      </c>
      <c r="F321" s="15">
        <v>750</v>
      </c>
      <c r="G321" t="s">
        <v>50</v>
      </c>
      <c r="H321" t="s">
        <v>50</v>
      </c>
      <c r="I321" t="s">
        <v>86</v>
      </c>
      <c r="J321" t="s">
        <v>46</v>
      </c>
      <c r="K321" t="s">
        <v>87</v>
      </c>
      <c r="L321" t="s">
        <v>9298</v>
      </c>
      <c r="M321" t="s">
        <v>9299</v>
      </c>
      <c r="N321" t="s">
        <v>9300</v>
      </c>
      <c r="O321">
        <f>VLOOKUP(B321,HIS退!B:F,5,FALSE)</f>
        <v>-750</v>
      </c>
      <c r="P321" s="43">
        <f>VLOOKUP(L321,银行退!A:G,7,FALSE)</f>
        <v>750</v>
      </c>
      <c r="Q321" t="e">
        <f>VLOOKUP(L321,银行退!A:J,10,FALSE)</f>
        <v>#N/A</v>
      </c>
      <c r="R321" t="e">
        <f>VLOOKUP(L321,银行退!A:K,11,FALSE)</f>
        <v>#N/A</v>
      </c>
    </row>
    <row r="322" spans="1:18" ht="14.25" hidden="1">
      <c r="A322" s="60">
        <v>42923.26489583333</v>
      </c>
      <c r="B322">
        <v>598502</v>
      </c>
      <c r="C322" t="s">
        <v>7909</v>
      </c>
      <c r="D322" t="s">
        <v>7910</v>
      </c>
      <c r="E322" t="s">
        <v>7911</v>
      </c>
      <c r="F322" s="15">
        <v>149</v>
      </c>
      <c r="G322" t="s">
        <v>50</v>
      </c>
      <c r="H322" t="s">
        <v>50</v>
      </c>
      <c r="I322" t="s">
        <v>86</v>
      </c>
      <c r="J322" t="s">
        <v>46</v>
      </c>
      <c r="K322" t="s">
        <v>87</v>
      </c>
      <c r="L322" t="s">
        <v>9301</v>
      </c>
      <c r="M322" t="s">
        <v>9302</v>
      </c>
      <c r="N322" t="s">
        <v>9303</v>
      </c>
      <c r="O322">
        <f>VLOOKUP(B322,HIS退!B:F,5,FALSE)</f>
        <v>-149</v>
      </c>
      <c r="P322" s="43">
        <f>VLOOKUP(L322,银行退!A:G,7,FALSE)</f>
        <v>149</v>
      </c>
      <c r="Q322" t="e">
        <f>VLOOKUP(L322,银行退!A:J,10,FALSE)</f>
        <v>#N/A</v>
      </c>
      <c r="R322" t="e">
        <f>VLOOKUP(L322,银行退!A:K,11,FALSE)</f>
        <v>#N/A</v>
      </c>
    </row>
    <row r="323" spans="1:18" ht="14.25" hidden="1">
      <c r="A323" s="60">
        <v>42923.348923611113</v>
      </c>
      <c r="B323">
        <v>600005</v>
      </c>
      <c r="C323" t="s">
        <v>7912</v>
      </c>
      <c r="D323" t="s">
        <v>7913</v>
      </c>
      <c r="E323" t="s">
        <v>7914</v>
      </c>
      <c r="F323" s="15">
        <v>844</v>
      </c>
      <c r="G323" t="s">
        <v>50</v>
      </c>
      <c r="H323" t="s">
        <v>50</v>
      </c>
      <c r="I323" t="s">
        <v>86</v>
      </c>
      <c r="J323" t="s">
        <v>46</v>
      </c>
      <c r="K323" t="s">
        <v>87</v>
      </c>
      <c r="L323" t="s">
        <v>9304</v>
      </c>
      <c r="M323" t="s">
        <v>9305</v>
      </c>
      <c r="N323" t="s">
        <v>9306</v>
      </c>
      <c r="O323">
        <f>VLOOKUP(B323,HIS退!B:F,5,FALSE)</f>
        <v>-844</v>
      </c>
      <c r="P323" s="43">
        <f>VLOOKUP(L323,银行退!A:G,7,FALSE)</f>
        <v>844</v>
      </c>
      <c r="Q323" t="e">
        <f>VLOOKUP(L323,银行退!A:J,10,FALSE)</f>
        <v>#N/A</v>
      </c>
      <c r="R323" t="e">
        <f>VLOOKUP(L323,银行退!A:K,11,FALSE)</f>
        <v>#N/A</v>
      </c>
    </row>
    <row r="324" spans="1:18" ht="14.25" hidden="1">
      <c r="A324" s="60">
        <v>42923.370555555557</v>
      </c>
      <c r="B324">
        <v>601684</v>
      </c>
      <c r="C324" t="s">
        <v>7915</v>
      </c>
      <c r="D324" t="s">
        <v>7916</v>
      </c>
      <c r="E324" t="s">
        <v>7917</v>
      </c>
      <c r="F324" s="15">
        <v>800</v>
      </c>
      <c r="G324" t="s">
        <v>50</v>
      </c>
      <c r="H324" t="s">
        <v>50</v>
      </c>
      <c r="I324" t="s">
        <v>86</v>
      </c>
      <c r="J324" t="s">
        <v>46</v>
      </c>
      <c r="K324" t="s">
        <v>87</v>
      </c>
      <c r="L324" t="s">
        <v>9307</v>
      </c>
      <c r="M324" t="s">
        <v>9308</v>
      </c>
      <c r="N324" t="s">
        <v>9309</v>
      </c>
      <c r="O324">
        <f>VLOOKUP(B324,HIS退!B:F,5,FALSE)</f>
        <v>-800</v>
      </c>
      <c r="P324" s="43">
        <f>VLOOKUP(L324,银行退!A:G,7,FALSE)</f>
        <v>800</v>
      </c>
      <c r="Q324" t="e">
        <f>VLOOKUP(L324,银行退!A:J,10,FALSE)</f>
        <v>#N/A</v>
      </c>
      <c r="R324" t="e">
        <f>VLOOKUP(L324,银行退!A:K,11,FALSE)</f>
        <v>#N/A</v>
      </c>
    </row>
    <row r="325" spans="1:18" ht="14.25" hidden="1">
      <c r="A325" s="60">
        <v>42923.377951388888</v>
      </c>
      <c r="B325">
        <v>602301</v>
      </c>
      <c r="C325" t="s">
        <v>7918</v>
      </c>
      <c r="D325" t="s">
        <v>7919</v>
      </c>
      <c r="E325" t="s">
        <v>7920</v>
      </c>
      <c r="F325" s="15">
        <v>272</v>
      </c>
      <c r="G325" t="s">
        <v>50</v>
      </c>
      <c r="H325" t="s">
        <v>50</v>
      </c>
      <c r="I325" t="s">
        <v>86</v>
      </c>
      <c r="J325" t="s">
        <v>46</v>
      </c>
      <c r="K325" t="s">
        <v>87</v>
      </c>
      <c r="L325" t="s">
        <v>9310</v>
      </c>
      <c r="M325" t="s">
        <v>9311</v>
      </c>
      <c r="N325" t="s">
        <v>9312</v>
      </c>
      <c r="O325">
        <f>VLOOKUP(B325,HIS退!B:F,5,FALSE)</f>
        <v>-272</v>
      </c>
      <c r="P325" s="43">
        <f>VLOOKUP(L325,银行退!A:G,7,FALSE)</f>
        <v>272</v>
      </c>
      <c r="Q325" t="e">
        <f>VLOOKUP(L325,银行退!A:J,10,FALSE)</f>
        <v>#N/A</v>
      </c>
      <c r="R325" t="e">
        <f>VLOOKUP(L325,银行退!A:K,11,FALSE)</f>
        <v>#N/A</v>
      </c>
    </row>
    <row r="326" spans="1:18" ht="14.25" hidden="1">
      <c r="A326" s="60">
        <v>42923.393472222226</v>
      </c>
      <c r="B326">
        <v>603564</v>
      </c>
      <c r="C326" t="s">
        <v>7921</v>
      </c>
      <c r="D326" t="s">
        <v>7922</v>
      </c>
      <c r="E326" t="s">
        <v>7923</v>
      </c>
      <c r="F326" s="15">
        <v>474</v>
      </c>
      <c r="G326" t="s">
        <v>50</v>
      </c>
      <c r="H326" t="s">
        <v>50</v>
      </c>
      <c r="I326" t="s">
        <v>86</v>
      </c>
      <c r="J326" t="s">
        <v>46</v>
      </c>
      <c r="K326" t="s">
        <v>87</v>
      </c>
      <c r="L326" t="s">
        <v>9313</v>
      </c>
      <c r="M326" t="s">
        <v>9314</v>
      </c>
      <c r="N326" t="s">
        <v>9315</v>
      </c>
      <c r="O326">
        <f>VLOOKUP(B326,HIS退!B:F,5,FALSE)</f>
        <v>-474</v>
      </c>
      <c r="P326" s="43">
        <f>VLOOKUP(L326,银行退!A:G,7,FALSE)</f>
        <v>474</v>
      </c>
      <c r="Q326" t="e">
        <f>VLOOKUP(L326,银行退!A:J,10,FALSE)</f>
        <v>#N/A</v>
      </c>
      <c r="R326" t="e">
        <f>VLOOKUP(L326,银行退!A:K,11,FALSE)</f>
        <v>#N/A</v>
      </c>
    </row>
    <row r="327" spans="1:18" ht="14.25" hidden="1">
      <c r="A327" s="60">
        <v>42923.397916666669</v>
      </c>
      <c r="B327">
        <v>603900</v>
      </c>
      <c r="C327" t="s">
        <v>7924</v>
      </c>
      <c r="D327" t="s">
        <v>7925</v>
      </c>
      <c r="E327" t="s">
        <v>6799</v>
      </c>
      <c r="F327" s="15">
        <v>16</v>
      </c>
      <c r="G327" t="s">
        <v>50</v>
      </c>
      <c r="H327" t="s">
        <v>50</v>
      </c>
      <c r="I327" t="s">
        <v>127</v>
      </c>
      <c r="J327" t="s">
        <v>127</v>
      </c>
      <c r="K327" t="s">
        <v>87</v>
      </c>
      <c r="L327" t="s">
        <v>9316</v>
      </c>
      <c r="M327" t="s">
        <v>9317</v>
      </c>
      <c r="N327" t="s">
        <v>6798</v>
      </c>
      <c r="O327">
        <f>VLOOKUP(B327,HIS退!B:F,5,FALSE)</f>
        <v>-16</v>
      </c>
      <c r="P327" s="43">
        <f>VLOOKUP(L327,银行退!A:G,7,FALSE)</f>
        <v>16</v>
      </c>
      <c r="Q327">
        <f>VLOOKUP(L327,银行退!A:J,10,FALSE)</f>
        <v>1</v>
      </c>
      <c r="R327" t="str">
        <f>VLOOKUP(L327,银行退!A:K,11,FALSE)</f>
        <v>2017-07-07</v>
      </c>
    </row>
    <row r="328" spans="1:18" ht="14.25" hidden="1">
      <c r="A328" s="60">
        <v>42923.403611111113</v>
      </c>
      <c r="B328">
        <v>604380</v>
      </c>
      <c r="C328" t="s">
        <v>7926</v>
      </c>
      <c r="D328" t="s">
        <v>7927</v>
      </c>
      <c r="E328" t="s">
        <v>6807</v>
      </c>
      <c r="F328" s="15">
        <v>1254</v>
      </c>
      <c r="G328" t="s">
        <v>50</v>
      </c>
      <c r="H328" t="s">
        <v>50</v>
      </c>
      <c r="I328" t="s">
        <v>127</v>
      </c>
      <c r="J328" t="s">
        <v>127</v>
      </c>
      <c r="K328" t="s">
        <v>87</v>
      </c>
      <c r="L328" t="s">
        <v>9318</v>
      </c>
      <c r="M328" t="s">
        <v>9319</v>
      </c>
      <c r="N328" t="s">
        <v>6806</v>
      </c>
      <c r="O328">
        <f>VLOOKUP(B328,HIS退!B:F,5,FALSE)</f>
        <v>-1254</v>
      </c>
      <c r="P328" s="43">
        <f>VLOOKUP(L328,银行退!A:G,7,FALSE)</f>
        <v>1254</v>
      </c>
      <c r="Q328">
        <f>VLOOKUP(L328,银行退!A:J,10,FALSE)</f>
        <v>1</v>
      </c>
      <c r="R328" t="str">
        <f>VLOOKUP(L328,银行退!A:K,11,FALSE)</f>
        <v>2017-07-07</v>
      </c>
    </row>
    <row r="329" spans="1:18" ht="14.25" hidden="1">
      <c r="A329" s="60">
        <v>42923.406666666669</v>
      </c>
      <c r="B329">
        <v>604634</v>
      </c>
      <c r="C329" t="s">
        <v>7928</v>
      </c>
      <c r="D329" t="s">
        <v>185</v>
      </c>
      <c r="E329" t="s">
        <v>186</v>
      </c>
      <c r="F329" s="15">
        <v>600</v>
      </c>
      <c r="G329" t="s">
        <v>50</v>
      </c>
      <c r="H329" t="s">
        <v>50</v>
      </c>
      <c r="I329" t="s">
        <v>86</v>
      </c>
      <c r="J329" t="s">
        <v>46</v>
      </c>
      <c r="K329" t="s">
        <v>87</v>
      </c>
      <c r="L329" t="s">
        <v>9320</v>
      </c>
      <c r="M329" t="s">
        <v>9321</v>
      </c>
      <c r="N329" t="s">
        <v>199</v>
      </c>
      <c r="O329">
        <f>VLOOKUP(B329,HIS退!B:F,5,FALSE)</f>
        <v>-600</v>
      </c>
      <c r="P329" s="43">
        <f>VLOOKUP(L329,银行退!A:G,7,FALSE)</f>
        <v>600</v>
      </c>
      <c r="Q329" t="e">
        <f>VLOOKUP(L329,银行退!A:J,10,FALSE)</f>
        <v>#N/A</v>
      </c>
      <c r="R329" t="e">
        <f>VLOOKUP(L329,银行退!A:K,11,FALSE)</f>
        <v>#N/A</v>
      </c>
    </row>
    <row r="330" spans="1:18" ht="14.25" hidden="1">
      <c r="A330" s="60">
        <v>42923.418032407404</v>
      </c>
      <c r="B330">
        <v>605476</v>
      </c>
      <c r="C330" t="s">
        <v>7929</v>
      </c>
      <c r="D330" t="s">
        <v>7930</v>
      </c>
      <c r="E330" t="s">
        <v>7931</v>
      </c>
      <c r="F330" s="15">
        <v>1349</v>
      </c>
      <c r="G330" t="s">
        <v>50</v>
      </c>
      <c r="H330" t="s">
        <v>50</v>
      </c>
      <c r="I330" t="s">
        <v>86</v>
      </c>
      <c r="J330" t="s">
        <v>46</v>
      </c>
      <c r="K330" t="s">
        <v>87</v>
      </c>
      <c r="L330" t="s">
        <v>9322</v>
      </c>
      <c r="M330" t="s">
        <v>9323</v>
      </c>
      <c r="N330" t="s">
        <v>8989</v>
      </c>
      <c r="O330">
        <f>VLOOKUP(B330,HIS退!B:F,5,FALSE)</f>
        <v>-1349</v>
      </c>
      <c r="P330" s="43">
        <f>VLOOKUP(L330,银行退!A:G,7,FALSE)</f>
        <v>1349</v>
      </c>
      <c r="Q330" t="e">
        <f>VLOOKUP(L330,银行退!A:J,10,FALSE)</f>
        <v>#N/A</v>
      </c>
      <c r="R330" t="e">
        <f>VLOOKUP(L330,银行退!A:K,11,FALSE)</f>
        <v>#N/A</v>
      </c>
    </row>
    <row r="331" spans="1:18" ht="14.25" hidden="1">
      <c r="A331" s="60">
        <v>42923.419930555552</v>
      </c>
      <c r="B331">
        <v>605607</v>
      </c>
      <c r="C331" t="s">
        <v>7932</v>
      </c>
      <c r="D331" t="s">
        <v>7933</v>
      </c>
      <c r="E331" t="s">
        <v>7934</v>
      </c>
      <c r="F331" s="15">
        <v>615</v>
      </c>
      <c r="G331" t="s">
        <v>50</v>
      </c>
      <c r="H331" t="s">
        <v>50</v>
      </c>
      <c r="I331" t="s">
        <v>86</v>
      </c>
      <c r="J331" t="s">
        <v>46</v>
      </c>
      <c r="K331" t="s">
        <v>87</v>
      </c>
      <c r="L331" t="s">
        <v>9324</v>
      </c>
      <c r="M331" t="s">
        <v>9325</v>
      </c>
      <c r="N331" t="s">
        <v>9326</v>
      </c>
      <c r="O331">
        <f>VLOOKUP(B331,HIS退!B:F,5,FALSE)</f>
        <v>-615</v>
      </c>
      <c r="P331" s="43">
        <f>VLOOKUP(L331,银行退!A:G,7,FALSE)</f>
        <v>615</v>
      </c>
      <c r="Q331" t="e">
        <f>VLOOKUP(L331,银行退!A:J,10,FALSE)</f>
        <v>#N/A</v>
      </c>
      <c r="R331" t="e">
        <f>VLOOKUP(L331,银行退!A:K,11,FALSE)</f>
        <v>#N/A</v>
      </c>
    </row>
    <row r="332" spans="1:18" ht="14.25" hidden="1">
      <c r="A332" s="60">
        <v>42923.420277777775</v>
      </c>
      <c r="B332">
        <v>605629</v>
      </c>
      <c r="C332" t="s">
        <v>7935</v>
      </c>
      <c r="D332" t="s">
        <v>7936</v>
      </c>
      <c r="E332" t="s">
        <v>7937</v>
      </c>
      <c r="F332" s="15">
        <v>192</v>
      </c>
      <c r="G332" t="s">
        <v>50</v>
      </c>
      <c r="H332" t="s">
        <v>50</v>
      </c>
      <c r="I332" t="s">
        <v>86</v>
      </c>
      <c r="J332" t="s">
        <v>46</v>
      </c>
      <c r="K332" t="s">
        <v>87</v>
      </c>
      <c r="L332" t="s">
        <v>9327</v>
      </c>
      <c r="M332" t="s">
        <v>9328</v>
      </c>
      <c r="N332" t="s">
        <v>9329</v>
      </c>
      <c r="O332">
        <f>VLOOKUP(B332,HIS退!B:F,5,FALSE)</f>
        <v>-192</v>
      </c>
      <c r="P332" s="43">
        <f>VLOOKUP(L332,银行退!A:G,7,FALSE)</f>
        <v>192</v>
      </c>
      <c r="Q332" t="e">
        <f>VLOOKUP(L332,银行退!A:J,10,FALSE)</f>
        <v>#N/A</v>
      </c>
      <c r="R332" t="e">
        <f>VLOOKUP(L332,银行退!A:K,11,FALSE)</f>
        <v>#N/A</v>
      </c>
    </row>
    <row r="333" spans="1:18" ht="14.25" hidden="1">
      <c r="A333" s="60">
        <v>42923.420324074075</v>
      </c>
      <c r="B333">
        <v>605642</v>
      </c>
      <c r="C333" t="s">
        <v>7938</v>
      </c>
      <c r="D333" t="s">
        <v>7939</v>
      </c>
      <c r="E333" t="s">
        <v>7940</v>
      </c>
      <c r="F333" s="15">
        <v>358</v>
      </c>
      <c r="G333" t="s">
        <v>50</v>
      </c>
      <c r="H333" t="s">
        <v>50</v>
      </c>
      <c r="I333" t="s">
        <v>86</v>
      </c>
      <c r="J333" t="s">
        <v>46</v>
      </c>
      <c r="K333" t="s">
        <v>87</v>
      </c>
      <c r="L333" t="s">
        <v>9330</v>
      </c>
      <c r="M333" t="s">
        <v>9331</v>
      </c>
      <c r="N333" t="s">
        <v>9332</v>
      </c>
      <c r="O333">
        <f>VLOOKUP(B333,HIS退!B:F,5,FALSE)</f>
        <v>-358</v>
      </c>
      <c r="P333" s="43">
        <f>VLOOKUP(L333,银行退!A:G,7,FALSE)</f>
        <v>358</v>
      </c>
      <c r="Q333" t="e">
        <f>VLOOKUP(L333,银行退!A:J,10,FALSE)</f>
        <v>#N/A</v>
      </c>
      <c r="R333" t="e">
        <f>VLOOKUP(L333,银行退!A:K,11,FALSE)</f>
        <v>#N/A</v>
      </c>
    </row>
    <row r="334" spans="1:18" ht="14.25" hidden="1">
      <c r="A334" s="60">
        <v>42923.421631944446</v>
      </c>
      <c r="B334">
        <v>605755</v>
      </c>
      <c r="C334" t="s">
        <v>7941</v>
      </c>
      <c r="D334" t="s">
        <v>7942</v>
      </c>
      <c r="E334" t="s">
        <v>7943</v>
      </c>
      <c r="F334" s="15">
        <v>1994</v>
      </c>
      <c r="G334" t="s">
        <v>50</v>
      </c>
      <c r="H334" t="s">
        <v>50</v>
      </c>
      <c r="I334" t="s">
        <v>86</v>
      </c>
      <c r="J334" t="s">
        <v>46</v>
      </c>
      <c r="K334" t="s">
        <v>87</v>
      </c>
      <c r="L334" t="s">
        <v>9333</v>
      </c>
      <c r="M334" t="s">
        <v>9334</v>
      </c>
      <c r="N334" t="s">
        <v>9335</v>
      </c>
      <c r="O334">
        <f>VLOOKUP(B334,HIS退!B:F,5,FALSE)</f>
        <v>-1994</v>
      </c>
      <c r="P334" s="43">
        <f>VLOOKUP(L334,银行退!A:G,7,FALSE)</f>
        <v>1994</v>
      </c>
      <c r="Q334" t="e">
        <f>VLOOKUP(L334,银行退!A:J,10,FALSE)</f>
        <v>#N/A</v>
      </c>
      <c r="R334" t="e">
        <f>VLOOKUP(L334,银行退!A:K,11,FALSE)</f>
        <v>#N/A</v>
      </c>
    </row>
    <row r="335" spans="1:18" ht="14.25" hidden="1">
      <c r="A335" s="60">
        <v>42923.425381944442</v>
      </c>
      <c r="B335">
        <v>606050</v>
      </c>
      <c r="C335" t="s">
        <v>7944</v>
      </c>
      <c r="D335" t="s">
        <v>7945</v>
      </c>
      <c r="E335" t="s">
        <v>7946</v>
      </c>
      <c r="F335" s="15">
        <v>94</v>
      </c>
      <c r="G335" t="s">
        <v>50</v>
      </c>
      <c r="H335" t="s">
        <v>50</v>
      </c>
      <c r="I335" t="s">
        <v>86</v>
      </c>
      <c r="J335" t="s">
        <v>46</v>
      </c>
      <c r="K335" t="s">
        <v>87</v>
      </c>
      <c r="L335" t="s">
        <v>9336</v>
      </c>
      <c r="M335" t="s">
        <v>9337</v>
      </c>
      <c r="N335" t="s">
        <v>9338</v>
      </c>
      <c r="O335">
        <f>VLOOKUP(B335,HIS退!B:F,5,FALSE)</f>
        <v>-94</v>
      </c>
      <c r="P335" s="43">
        <f>VLOOKUP(L335,银行退!A:G,7,FALSE)</f>
        <v>94</v>
      </c>
      <c r="Q335" t="e">
        <f>VLOOKUP(L335,银行退!A:J,10,FALSE)</f>
        <v>#N/A</v>
      </c>
      <c r="R335" t="e">
        <f>VLOOKUP(L335,银行退!A:K,11,FALSE)</f>
        <v>#N/A</v>
      </c>
    </row>
    <row r="336" spans="1:18" ht="14.25" hidden="1">
      <c r="A336" s="60">
        <v>42923.426423611112</v>
      </c>
      <c r="B336">
        <v>606131</v>
      </c>
      <c r="C336" t="s">
        <v>7947</v>
      </c>
      <c r="D336" t="s">
        <v>7948</v>
      </c>
      <c r="E336" t="s">
        <v>7949</v>
      </c>
      <c r="F336" s="15">
        <v>300</v>
      </c>
      <c r="G336" t="s">
        <v>50</v>
      </c>
      <c r="H336" t="s">
        <v>50</v>
      </c>
      <c r="I336" t="s">
        <v>86</v>
      </c>
      <c r="J336" t="s">
        <v>46</v>
      </c>
      <c r="K336" t="s">
        <v>87</v>
      </c>
      <c r="L336" t="s">
        <v>9339</v>
      </c>
      <c r="M336" t="s">
        <v>9340</v>
      </c>
      <c r="N336" t="s">
        <v>9341</v>
      </c>
      <c r="O336">
        <f>VLOOKUP(B336,HIS退!B:F,5,FALSE)</f>
        <v>-300</v>
      </c>
      <c r="P336" s="43">
        <f>VLOOKUP(L336,银行退!A:G,7,FALSE)</f>
        <v>300</v>
      </c>
      <c r="Q336" t="e">
        <f>VLOOKUP(L336,银行退!A:J,10,FALSE)</f>
        <v>#N/A</v>
      </c>
      <c r="R336" t="e">
        <f>VLOOKUP(L336,银行退!A:K,11,FALSE)</f>
        <v>#N/A</v>
      </c>
    </row>
    <row r="337" spans="1:18" ht="14.25" hidden="1">
      <c r="A337" s="60">
        <v>42923.426817129628</v>
      </c>
      <c r="B337">
        <v>606167</v>
      </c>
      <c r="C337" t="s">
        <v>7950</v>
      </c>
      <c r="D337" t="s">
        <v>7951</v>
      </c>
      <c r="E337" t="s">
        <v>7952</v>
      </c>
      <c r="F337" s="15">
        <v>300</v>
      </c>
      <c r="G337" t="s">
        <v>50</v>
      </c>
      <c r="H337" t="s">
        <v>50</v>
      </c>
      <c r="I337" t="s">
        <v>86</v>
      </c>
      <c r="J337" t="s">
        <v>46</v>
      </c>
      <c r="K337" t="s">
        <v>87</v>
      </c>
      <c r="L337" t="s">
        <v>9342</v>
      </c>
      <c r="M337" t="s">
        <v>9343</v>
      </c>
      <c r="N337" t="s">
        <v>9341</v>
      </c>
      <c r="O337">
        <f>VLOOKUP(B337,HIS退!B:F,5,FALSE)</f>
        <v>-300</v>
      </c>
      <c r="P337" s="43">
        <f>VLOOKUP(L337,银行退!A:G,7,FALSE)</f>
        <v>300</v>
      </c>
      <c r="Q337" t="e">
        <f>VLOOKUP(L337,银行退!A:J,10,FALSE)</f>
        <v>#N/A</v>
      </c>
      <c r="R337" t="e">
        <f>VLOOKUP(L337,银行退!A:K,11,FALSE)</f>
        <v>#N/A</v>
      </c>
    </row>
    <row r="338" spans="1:18" ht="14.25" hidden="1">
      <c r="A338" s="60">
        <v>42923.43273148148</v>
      </c>
      <c r="B338">
        <v>606604</v>
      </c>
      <c r="C338" t="s">
        <v>7953</v>
      </c>
      <c r="D338" t="s">
        <v>7954</v>
      </c>
      <c r="E338" t="s">
        <v>6789</v>
      </c>
      <c r="F338" s="15">
        <v>1330</v>
      </c>
      <c r="G338" t="s">
        <v>50</v>
      </c>
      <c r="H338" t="s">
        <v>50</v>
      </c>
      <c r="I338" t="s">
        <v>127</v>
      </c>
      <c r="J338" t="s">
        <v>127</v>
      </c>
      <c r="K338" t="s">
        <v>87</v>
      </c>
      <c r="L338" t="s">
        <v>9344</v>
      </c>
      <c r="M338" t="s">
        <v>9345</v>
      </c>
      <c r="N338" t="s">
        <v>6788</v>
      </c>
      <c r="O338">
        <f>VLOOKUP(B338,HIS退!B:F,5,FALSE)</f>
        <v>-1330</v>
      </c>
      <c r="P338" s="43">
        <f>VLOOKUP(L338,银行退!A:G,7,FALSE)</f>
        <v>1330</v>
      </c>
      <c r="Q338">
        <f>VLOOKUP(L338,银行退!A:J,10,FALSE)</f>
        <v>1</v>
      </c>
      <c r="R338" t="str">
        <f>VLOOKUP(L338,银行退!A:K,11,FALSE)</f>
        <v>2017-07-07</v>
      </c>
    </row>
    <row r="339" spans="1:18" ht="14.25" hidden="1">
      <c r="A339" s="60">
        <v>42923.439259259256</v>
      </c>
      <c r="B339">
        <v>607028</v>
      </c>
      <c r="C339" t="s">
        <v>7955</v>
      </c>
      <c r="D339" t="s">
        <v>7956</v>
      </c>
      <c r="E339" t="s">
        <v>6794</v>
      </c>
      <c r="F339" s="15">
        <v>50</v>
      </c>
      <c r="G339" t="s">
        <v>50</v>
      </c>
      <c r="H339" t="s">
        <v>50</v>
      </c>
      <c r="I339" t="s">
        <v>127</v>
      </c>
      <c r="J339" t="s">
        <v>127</v>
      </c>
      <c r="K339" t="s">
        <v>87</v>
      </c>
      <c r="L339" t="s">
        <v>9346</v>
      </c>
      <c r="M339" t="s">
        <v>9347</v>
      </c>
      <c r="N339" t="s">
        <v>6793</v>
      </c>
      <c r="O339">
        <f>VLOOKUP(B339,HIS退!B:F,5,FALSE)</f>
        <v>-50</v>
      </c>
      <c r="P339" s="43">
        <f>VLOOKUP(L339,银行退!A:G,7,FALSE)</f>
        <v>50</v>
      </c>
      <c r="Q339">
        <f>VLOOKUP(L339,银行退!A:J,10,FALSE)</f>
        <v>1</v>
      </c>
      <c r="R339" t="str">
        <f>VLOOKUP(L339,银行退!A:K,11,FALSE)</f>
        <v>2017-07-07</v>
      </c>
    </row>
    <row r="340" spans="1:18" ht="14.25" hidden="1">
      <c r="A340" s="60">
        <v>42923.454641203702</v>
      </c>
      <c r="B340">
        <v>608149</v>
      </c>
      <c r="C340" t="s">
        <v>7957</v>
      </c>
      <c r="D340" t="s">
        <v>7958</v>
      </c>
      <c r="E340" t="s">
        <v>7959</v>
      </c>
      <c r="F340" s="15">
        <v>862</v>
      </c>
      <c r="G340" t="s">
        <v>50</v>
      </c>
      <c r="H340" t="s">
        <v>50</v>
      </c>
      <c r="I340" t="s">
        <v>86</v>
      </c>
      <c r="J340" t="s">
        <v>46</v>
      </c>
      <c r="K340" t="s">
        <v>87</v>
      </c>
      <c r="L340" t="s">
        <v>9348</v>
      </c>
      <c r="M340" t="s">
        <v>9349</v>
      </c>
      <c r="N340" t="s">
        <v>9350</v>
      </c>
      <c r="O340">
        <f>VLOOKUP(B340,HIS退!B:F,5,FALSE)</f>
        <v>-862</v>
      </c>
      <c r="P340" s="43">
        <f>VLOOKUP(L340,银行退!A:G,7,FALSE)</f>
        <v>862</v>
      </c>
      <c r="Q340" t="e">
        <f>VLOOKUP(L340,银行退!A:J,10,FALSE)</f>
        <v>#N/A</v>
      </c>
      <c r="R340" t="e">
        <f>VLOOKUP(L340,银行退!A:K,11,FALSE)</f>
        <v>#N/A</v>
      </c>
    </row>
    <row r="341" spans="1:18" ht="14.25" hidden="1">
      <c r="A341" s="60">
        <v>42923.455879629626</v>
      </c>
      <c r="B341">
        <v>608227</v>
      </c>
      <c r="C341" t="s">
        <v>7960</v>
      </c>
      <c r="D341" t="s">
        <v>7961</v>
      </c>
      <c r="E341" t="s">
        <v>7962</v>
      </c>
      <c r="F341" s="15">
        <v>100</v>
      </c>
      <c r="G341" t="s">
        <v>50</v>
      </c>
      <c r="H341" t="s">
        <v>50</v>
      </c>
      <c r="I341" t="s">
        <v>127</v>
      </c>
      <c r="J341" t="s">
        <v>127</v>
      </c>
      <c r="K341" t="s">
        <v>87</v>
      </c>
      <c r="L341" t="s">
        <v>9351</v>
      </c>
      <c r="M341" t="s">
        <v>9352</v>
      </c>
      <c r="N341" t="s">
        <v>200</v>
      </c>
      <c r="O341">
        <f>VLOOKUP(B341,HIS退!B:F,5,FALSE)</f>
        <v>-100</v>
      </c>
      <c r="P341" s="43">
        <f>VLOOKUP(L341,银行退!A:G,7,FALSE)</f>
        <v>100</v>
      </c>
      <c r="Q341">
        <f>VLOOKUP(L341,银行退!A:J,10,FALSE)</f>
        <v>1</v>
      </c>
      <c r="R341" t="str">
        <f>VLOOKUP(L341,银行退!A:K,11,FALSE)</f>
        <v>2017-07-19</v>
      </c>
    </row>
    <row r="342" spans="1:18" ht="14.25" hidden="1">
      <c r="A342" s="60">
        <v>42923.457071759258</v>
      </c>
      <c r="B342">
        <v>608298</v>
      </c>
      <c r="C342" t="s">
        <v>7963</v>
      </c>
      <c r="D342" t="s">
        <v>7964</v>
      </c>
      <c r="E342" t="s">
        <v>6784</v>
      </c>
      <c r="F342" s="15">
        <v>600</v>
      </c>
      <c r="G342" t="s">
        <v>50</v>
      </c>
      <c r="H342" t="s">
        <v>50</v>
      </c>
      <c r="I342" t="s">
        <v>127</v>
      </c>
      <c r="J342" t="s">
        <v>127</v>
      </c>
      <c r="K342" t="s">
        <v>87</v>
      </c>
      <c r="L342" t="s">
        <v>9353</v>
      </c>
      <c r="M342" t="s">
        <v>9354</v>
      </c>
      <c r="N342" t="s">
        <v>6783</v>
      </c>
      <c r="O342">
        <f>VLOOKUP(B342,HIS退!B:F,5,FALSE)</f>
        <v>-600</v>
      </c>
      <c r="P342" s="43">
        <f>VLOOKUP(L342,银行退!A:G,7,FALSE)</f>
        <v>600</v>
      </c>
      <c r="Q342">
        <f>VLOOKUP(L342,银行退!A:J,10,FALSE)</f>
        <v>1</v>
      </c>
      <c r="R342" t="str">
        <f>VLOOKUP(L342,银行退!A:K,11,FALSE)</f>
        <v>2017-07-07</v>
      </c>
    </row>
    <row r="343" spans="1:18" ht="14.25" hidden="1">
      <c r="A343" s="60">
        <v>42923.464965277781</v>
      </c>
      <c r="B343">
        <v>608789</v>
      </c>
      <c r="C343" t="s">
        <v>7965</v>
      </c>
      <c r="D343" t="s">
        <v>7966</v>
      </c>
      <c r="E343" t="s">
        <v>7967</v>
      </c>
      <c r="F343" s="15">
        <v>1872</v>
      </c>
      <c r="G343" t="s">
        <v>50</v>
      </c>
      <c r="H343" t="s">
        <v>50</v>
      </c>
      <c r="I343" t="s">
        <v>86</v>
      </c>
      <c r="J343" t="s">
        <v>46</v>
      </c>
      <c r="K343" t="s">
        <v>87</v>
      </c>
      <c r="L343" t="s">
        <v>9355</v>
      </c>
      <c r="M343" t="s">
        <v>9356</v>
      </c>
      <c r="N343" t="s">
        <v>9357</v>
      </c>
      <c r="O343">
        <f>VLOOKUP(B343,HIS退!B:F,5,FALSE)</f>
        <v>-1872</v>
      </c>
      <c r="P343" s="43">
        <f>VLOOKUP(L343,银行退!A:G,7,FALSE)</f>
        <v>1872</v>
      </c>
      <c r="Q343" t="e">
        <f>VLOOKUP(L343,银行退!A:J,10,FALSE)</f>
        <v>#N/A</v>
      </c>
      <c r="R343" t="e">
        <f>VLOOKUP(L343,银行退!A:K,11,FALSE)</f>
        <v>#N/A</v>
      </c>
    </row>
    <row r="344" spans="1:18" ht="14.25" hidden="1">
      <c r="A344" s="60">
        <v>42923.466284722221</v>
      </c>
      <c r="B344">
        <v>608881</v>
      </c>
      <c r="C344" t="s">
        <v>7968</v>
      </c>
      <c r="D344" t="s">
        <v>7969</v>
      </c>
      <c r="E344" t="s">
        <v>7970</v>
      </c>
      <c r="F344" s="15">
        <v>200</v>
      </c>
      <c r="G344" t="s">
        <v>50</v>
      </c>
      <c r="H344" t="s">
        <v>50</v>
      </c>
      <c r="I344" t="s">
        <v>86</v>
      </c>
      <c r="J344" t="s">
        <v>46</v>
      </c>
      <c r="K344" t="s">
        <v>87</v>
      </c>
      <c r="L344" t="s">
        <v>9358</v>
      </c>
      <c r="M344" t="s">
        <v>9359</v>
      </c>
      <c r="N344" t="s">
        <v>201</v>
      </c>
      <c r="O344">
        <f>VLOOKUP(B344,HIS退!B:F,5,FALSE)</f>
        <v>-200</v>
      </c>
      <c r="P344" s="43">
        <f>VLOOKUP(L344,银行退!A:G,7,FALSE)</f>
        <v>200</v>
      </c>
      <c r="Q344" t="e">
        <f>VLOOKUP(L344,银行退!A:J,10,FALSE)</f>
        <v>#N/A</v>
      </c>
      <c r="R344" t="e">
        <f>VLOOKUP(L344,银行退!A:K,11,FALSE)</f>
        <v>#N/A</v>
      </c>
    </row>
    <row r="345" spans="1:18" ht="14.25" hidden="1">
      <c r="A345" s="60">
        <v>42923.468611111108</v>
      </c>
      <c r="B345">
        <v>609021</v>
      </c>
      <c r="C345" t="s">
        <v>7971</v>
      </c>
      <c r="D345" t="s">
        <v>7972</v>
      </c>
      <c r="E345" t="s">
        <v>7973</v>
      </c>
      <c r="F345" s="15">
        <v>1000</v>
      </c>
      <c r="G345" t="s">
        <v>50</v>
      </c>
      <c r="H345" t="s">
        <v>50</v>
      </c>
      <c r="I345" t="s">
        <v>86</v>
      </c>
      <c r="J345" t="s">
        <v>46</v>
      </c>
      <c r="K345" t="s">
        <v>87</v>
      </c>
      <c r="L345" t="s">
        <v>9360</v>
      </c>
      <c r="M345" t="s">
        <v>9361</v>
      </c>
      <c r="N345" t="s">
        <v>9362</v>
      </c>
      <c r="O345">
        <f>VLOOKUP(B345,HIS退!B:F,5,FALSE)</f>
        <v>-1000</v>
      </c>
      <c r="P345" s="43">
        <f>VLOOKUP(L345,银行退!A:G,7,FALSE)</f>
        <v>1000</v>
      </c>
      <c r="Q345" t="e">
        <f>VLOOKUP(L345,银行退!A:J,10,FALSE)</f>
        <v>#N/A</v>
      </c>
      <c r="R345" t="e">
        <f>VLOOKUP(L345,银行退!A:K,11,FALSE)</f>
        <v>#N/A</v>
      </c>
    </row>
    <row r="346" spans="1:18" ht="14.25" hidden="1">
      <c r="A346" s="60">
        <v>42923.470659722225</v>
      </c>
      <c r="B346">
        <v>609150</v>
      </c>
      <c r="C346" t="s">
        <v>7974</v>
      </c>
      <c r="D346" t="s">
        <v>7975</v>
      </c>
      <c r="E346" t="s">
        <v>7976</v>
      </c>
      <c r="F346" s="15">
        <v>2015</v>
      </c>
      <c r="G346" t="s">
        <v>50</v>
      </c>
      <c r="H346" t="s">
        <v>50</v>
      </c>
      <c r="I346" t="s">
        <v>86</v>
      </c>
      <c r="J346" t="s">
        <v>46</v>
      </c>
      <c r="K346" t="s">
        <v>87</v>
      </c>
      <c r="L346" t="s">
        <v>9363</v>
      </c>
      <c r="M346" t="s">
        <v>9364</v>
      </c>
      <c r="N346" t="s">
        <v>9365</v>
      </c>
      <c r="O346">
        <f>VLOOKUP(B346,HIS退!B:F,5,FALSE)</f>
        <v>-2015</v>
      </c>
      <c r="P346" s="43">
        <f>VLOOKUP(L346,银行退!A:G,7,FALSE)</f>
        <v>2015</v>
      </c>
      <c r="Q346" t="e">
        <f>VLOOKUP(L346,银行退!A:J,10,FALSE)</f>
        <v>#N/A</v>
      </c>
      <c r="R346" t="e">
        <f>VLOOKUP(L346,银行退!A:K,11,FALSE)</f>
        <v>#N/A</v>
      </c>
    </row>
    <row r="347" spans="1:18" ht="14.25" hidden="1">
      <c r="A347" s="60">
        <v>42923.471203703702</v>
      </c>
      <c r="B347">
        <v>609200</v>
      </c>
      <c r="C347" t="s">
        <v>7977</v>
      </c>
      <c r="D347" t="s">
        <v>7978</v>
      </c>
      <c r="E347" t="s">
        <v>7979</v>
      </c>
      <c r="F347" s="15">
        <v>61</v>
      </c>
      <c r="G347" t="s">
        <v>50</v>
      </c>
      <c r="H347" t="s">
        <v>50</v>
      </c>
      <c r="I347" t="s">
        <v>86</v>
      </c>
      <c r="J347" t="s">
        <v>46</v>
      </c>
      <c r="K347" t="s">
        <v>87</v>
      </c>
      <c r="L347" t="s">
        <v>9366</v>
      </c>
      <c r="M347" t="s">
        <v>9367</v>
      </c>
      <c r="N347" t="s">
        <v>9368</v>
      </c>
      <c r="O347">
        <f>VLOOKUP(B347,HIS退!B:F,5,FALSE)</f>
        <v>-61</v>
      </c>
      <c r="P347" s="43">
        <f>VLOOKUP(L347,银行退!A:G,7,FALSE)</f>
        <v>61</v>
      </c>
      <c r="Q347" t="e">
        <f>VLOOKUP(L347,银行退!A:J,10,FALSE)</f>
        <v>#N/A</v>
      </c>
      <c r="R347" t="e">
        <f>VLOOKUP(L347,银行退!A:K,11,FALSE)</f>
        <v>#N/A</v>
      </c>
    </row>
    <row r="348" spans="1:18" ht="14.25" hidden="1">
      <c r="A348" s="60">
        <v>42923.474687499998</v>
      </c>
      <c r="B348">
        <v>609395</v>
      </c>
      <c r="C348" t="s">
        <v>7980</v>
      </c>
      <c r="D348" t="s">
        <v>7981</v>
      </c>
      <c r="E348" t="s">
        <v>7982</v>
      </c>
      <c r="F348" s="15">
        <v>200</v>
      </c>
      <c r="G348" t="s">
        <v>50</v>
      </c>
      <c r="H348" t="s">
        <v>50</v>
      </c>
      <c r="I348" t="s">
        <v>86</v>
      </c>
      <c r="J348" t="s">
        <v>46</v>
      </c>
      <c r="K348" t="s">
        <v>87</v>
      </c>
      <c r="L348" t="s">
        <v>9369</v>
      </c>
      <c r="M348" t="s">
        <v>9370</v>
      </c>
      <c r="N348" t="s">
        <v>9371</v>
      </c>
      <c r="O348">
        <f>VLOOKUP(B348,HIS退!B:F,5,FALSE)</f>
        <v>-200</v>
      </c>
      <c r="P348" s="43">
        <f>VLOOKUP(L348,银行退!A:G,7,FALSE)</f>
        <v>200</v>
      </c>
      <c r="Q348" t="e">
        <f>VLOOKUP(L348,银行退!A:J,10,FALSE)</f>
        <v>#N/A</v>
      </c>
      <c r="R348" t="e">
        <f>VLOOKUP(L348,银行退!A:K,11,FALSE)</f>
        <v>#N/A</v>
      </c>
    </row>
    <row r="349" spans="1:18" ht="14.25" hidden="1">
      <c r="A349" s="60">
        <v>42923.483576388891</v>
      </c>
      <c r="B349">
        <v>609846</v>
      </c>
      <c r="C349" t="s">
        <v>7983</v>
      </c>
      <c r="D349" t="s">
        <v>7984</v>
      </c>
      <c r="E349" t="s">
        <v>7985</v>
      </c>
      <c r="F349" s="15">
        <v>14</v>
      </c>
      <c r="G349" t="s">
        <v>50</v>
      </c>
      <c r="H349" t="s">
        <v>50</v>
      </c>
      <c r="I349" t="s">
        <v>86</v>
      </c>
      <c r="J349" t="s">
        <v>46</v>
      </c>
      <c r="K349" t="s">
        <v>87</v>
      </c>
      <c r="L349" t="s">
        <v>9372</v>
      </c>
      <c r="M349" t="s">
        <v>9373</v>
      </c>
      <c r="N349" t="s">
        <v>9374</v>
      </c>
      <c r="O349">
        <f>VLOOKUP(B349,HIS退!B:F,5,FALSE)</f>
        <v>-14</v>
      </c>
      <c r="P349" s="43">
        <f>VLOOKUP(L349,银行退!A:G,7,FALSE)</f>
        <v>14</v>
      </c>
      <c r="Q349" t="e">
        <f>VLOOKUP(L349,银行退!A:J,10,FALSE)</f>
        <v>#N/A</v>
      </c>
      <c r="R349" t="e">
        <f>VLOOKUP(L349,银行退!A:K,11,FALSE)</f>
        <v>#N/A</v>
      </c>
    </row>
    <row r="350" spans="1:18" ht="14.25" hidden="1">
      <c r="A350" s="60">
        <v>42923.487337962964</v>
      </c>
      <c r="B350">
        <v>609999</v>
      </c>
      <c r="C350" t="s">
        <v>7986</v>
      </c>
      <c r="D350" t="s">
        <v>7987</v>
      </c>
      <c r="E350" t="s">
        <v>7988</v>
      </c>
      <c r="F350" s="15">
        <v>500</v>
      </c>
      <c r="G350" t="s">
        <v>50</v>
      </c>
      <c r="H350" t="s">
        <v>50</v>
      </c>
      <c r="I350" t="s">
        <v>86</v>
      </c>
      <c r="J350" t="s">
        <v>46</v>
      </c>
      <c r="K350" t="s">
        <v>87</v>
      </c>
      <c r="L350" t="s">
        <v>9375</v>
      </c>
      <c r="M350" t="s">
        <v>9376</v>
      </c>
      <c r="N350" t="s">
        <v>9377</v>
      </c>
      <c r="O350">
        <f>VLOOKUP(B350,HIS退!B:F,5,FALSE)</f>
        <v>-500</v>
      </c>
      <c r="P350" s="43">
        <f>VLOOKUP(L350,银行退!A:G,7,FALSE)</f>
        <v>500</v>
      </c>
      <c r="Q350" t="e">
        <f>VLOOKUP(L350,银行退!A:J,10,FALSE)</f>
        <v>#N/A</v>
      </c>
      <c r="R350" t="e">
        <f>VLOOKUP(L350,银行退!A:K,11,FALSE)</f>
        <v>#N/A</v>
      </c>
    </row>
    <row r="351" spans="1:18" ht="14.25" hidden="1">
      <c r="A351" s="60">
        <v>42923.509143518517</v>
      </c>
      <c r="B351">
        <v>610604</v>
      </c>
      <c r="C351" t="s">
        <v>7989</v>
      </c>
      <c r="D351" t="s">
        <v>7990</v>
      </c>
      <c r="E351" t="s">
        <v>7991</v>
      </c>
      <c r="F351" s="15">
        <v>6</v>
      </c>
      <c r="G351" t="s">
        <v>50</v>
      </c>
      <c r="H351" t="s">
        <v>50</v>
      </c>
      <c r="I351" t="s">
        <v>127</v>
      </c>
      <c r="J351" t="s">
        <v>127</v>
      </c>
      <c r="K351" t="s">
        <v>87</v>
      </c>
      <c r="L351" t="s">
        <v>9378</v>
      </c>
      <c r="M351" t="s">
        <v>9379</v>
      </c>
      <c r="N351" t="s">
        <v>6767</v>
      </c>
      <c r="O351">
        <f>VLOOKUP(B351,HIS退!B:F,5,FALSE)</f>
        <v>-6</v>
      </c>
      <c r="P351" s="43">
        <f>VLOOKUP(L351,银行退!A:G,7,FALSE)</f>
        <v>6</v>
      </c>
      <c r="Q351">
        <f>VLOOKUP(L351,银行退!A:J,10,FALSE)</f>
        <v>1</v>
      </c>
      <c r="R351" t="str">
        <f>VLOOKUP(L351,银行退!A:K,11,FALSE)</f>
        <v>2017-07-10</v>
      </c>
    </row>
    <row r="352" spans="1:18" ht="14.25" hidden="1">
      <c r="A352" s="60">
        <v>42923.541446759256</v>
      </c>
      <c r="B352">
        <v>610876</v>
      </c>
      <c r="C352" t="s">
        <v>7992</v>
      </c>
      <c r="D352" t="s">
        <v>7993</v>
      </c>
      <c r="E352" t="s">
        <v>7994</v>
      </c>
      <c r="F352" s="15">
        <v>900</v>
      </c>
      <c r="G352" t="s">
        <v>50</v>
      </c>
      <c r="H352" t="s">
        <v>50</v>
      </c>
      <c r="I352" t="s">
        <v>86</v>
      </c>
      <c r="J352" t="s">
        <v>46</v>
      </c>
      <c r="K352" t="s">
        <v>87</v>
      </c>
      <c r="L352" t="s">
        <v>9380</v>
      </c>
      <c r="M352" t="s">
        <v>9381</v>
      </c>
      <c r="N352" t="s">
        <v>9382</v>
      </c>
      <c r="O352">
        <f>VLOOKUP(B352,HIS退!B:F,5,FALSE)</f>
        <v>-900</v>
      </c>
      <c r="P352" s="43">
        <f>VLOOKUP(L352,银行退!A:G,7,FALSE)</f>
        <v>900</v>
      </c>
      <c r="Q352" t="e">
        <f>VLOOKUP(L352,银行退!A:J,10,FALSE)</f>
        <v>#N/A</v>
      </c>
      <c r="R352" t="e">
        <f>VLOOKUP(L352,银行退!A:K,11,FALSE)</f>
        <v>#N/A</v>
      </c>
    </row>
    <row r="353" spans="1:18" ht="14.25" hidden="1">
      <c r="A353" s="60">
        <v>42923.568692129629</v>
      </c>
      <c r="B353">
        <v>611031</v>
      </c>
      <c r="C353" t="s">
        <v>7995</v>
      </c>
      <c r="D353" t="s">
        <v>7996</v>
      </c>
      <c r="E353" t="s">
        <v>7997</v>
      </c>
      <c r="F353" s="15">
        <v>374</v>
      </c>
      <c r="G353" t="s">
        <v>50</v>
      </c>
      <c r="H353" t="s">
        <v>50</v>
      </c>
      <c r="I353" t="s">
        <v>86</v>
      </c>
      <c r="J353" t="s">
        <v>46</v>
      </c>
      <c r="K353" t="s">
        <v>87</v>
      </c>
      <c r="L353" t="s">
        <v>9383</v>
      </c>
      <c r="M353" t="s">
        <v>9384</v>
      </c>
      <c r="N353" t="s">
        <v>9385</v>
      </c>
      <c r="O353">
        <f>VLOOKUP(B353,HIS退!B:F,5,FALSE)</f>
        <v>-374</v>
      </c>
      <c r="P353" s="43">
        <f>VLOOKUP(L353,银行退!A:G,7,FALSE)</f>
        <v>374</v>
      </c>
      <c r="Q353" t="e">
        <f>VLOOKUP(L353,银行退!A:J,10,FALSE)</f>
        <v>#N/A</v>
      </c>
      <c r="R353" t="e">
        <f>VLOOKUP(L353,银行退!A:K,11,FALSE)</f>
        <v>#N/A</v>
      </c>
    </row>
    <row r="354" spans="1:18" ht="14.25" hidden="1">
      <c r="A354" s="60">
        <v>42923.571527777778</v>
      </c>
      <c r="B354">
        <v>611078</v>
      </c>
      <c r="C354" t="s">
        <v>7998</v>
      </c>
      <c r="D354" t="s">
        <v>7999</v>
      </c>
      <c r="E354" t="s">
        <v>8000</v>
      </c>
      <c r="F354" s="15">
        <v>2000</v>
      </c>
      <c r="G354" t="s">
        <v>50</v>
      </c>
      <c r="H354" t="s">
        <v>50</v>
      </c>
      <c r="I354" t="s">
        <v>86</v>
      </c>
      <c r="J354" t="s">
        <v>46</v>
      </c>
      <c r="K354" t="s">
        <v>87</v>
      </c>
      <c r="L354" t="s">
        <v>9386</v>
      </c>
      <c r="M354" t="s">
        <v>9387</v>
      </c>
      <c r="N354" t="s">
        <v>9388</v>
      </c>
      <c r="O354">
        <f>VLOOKUP(B354,HIS退!B:F,5,FALSE)</f>
        <v>-2000</v>
      </c>
      <c r="P354" s="43">
        <f>VLOOKUP(L354,银行退!A:G,7,FALSE)</f>
        <v>2000</v>
      </c>
      <c r="Q354" t="e">
        <f>VLOOKUP(L354,银行退!A:J,10,FALSE)</f>
        <v>#N/A</v>
      </c>
      <c r="R354" t="e">
        <f>VLOOKUP(L354,银行退!A:K,11,FALSE)</f>
        <v>#N/A</v>
      </c>
    </row>
    <row r="355" spans="1:18" ht="14.25" hidden="1">
      <c r="A355" s="60">
        <v>42923.571967592594</v>
      </c>
      <c r="B355">
        <v>611084</v>
      </c>
      <c r="C355" t="s">
        <v>8001</v>
      </c>
      <c r="D355" t="s">
        <v>7999</v>
      </c>
      <c r="E355" t="s">
        <v>8000</v>
      </c>
      <c r="F355" s="15">
        <v>600</v>
      </c>
      <c r="G355" t="s">
        <v>50</v>
      </c>
      <c r="H355" t="s">
        <v>50</v>
      </c>
      <c r="I355" t="s">
        <v>86</v>
      </c>
      <c r="J355" t="s">
        <v>46</v>
      </c>
      <c r="K355" t="s">
        <v>87</v>
      </c>
      <c r="L355" t="s">
        <v>9389</v>
      </c>
      <c r="M355" t="s">
        <v>9390</v>
      </c>
      <c r="N355" t="s">
        <v>9391</v>
      </c>
      <c r="O355">
        <f>VLOOKUP(B355,HIS退!B:F,5,FALSE)</f>
        <v>-600</v>
      </c>
      <c r="P355" s="43">
        <f>VLOOKUP(L355,银行退!A:G,7,FALSE)</f>
        <v>600</v>
      </c>
      <c r="Q355" t="e">
        <f>VLOOKUP(L355,银行退!A:J,10,FALSE)</f>
        <v>#N/A</v>
      </c>
      <c r="R355" t="e">
        <f>VLOOKUP(L355,银行退!A:K,11,FALSE)</f>
        <v>#N/A</v>
      </c>
    </row>
    <row r="356" spans="1:18" ht="14.25" hidden="1">
      <c r="A356" s="60">
        <v>42923.587233796294</v>
      </c>
      <c r="B356">
        <v>611359</v>
      </c>
      <c r="C356" t="s">
        <v>8002</v>
      </c>
      <c r="D356" t="s">
        <v>8003</v>
      </c>
      <c r="E356" t="s">
        <v>8004</v>
      </c>
      <c r="F356" s="15">
        <v>1000</v>
      </c>
      <c r="G356" t="s">
        <v>50</v>
      </c>
      <c r="H356" t="s">
        <v>50</v>
      </c>
      <c r="I356" t="s">
        <v>86</v>
      </c>
      <c r="J356" t="s">
        <v>46</v>
      </c>
      <c r="K356" t="s">
        <v>87</v>
      </c>
      <c r="L356" t="s">
        <v>9392</v>
      </c>
      <c r="M356" t="s">
        <v>9393</v>
      </c>
      <c r="N356" t="s">
        <v>9394</v>
      </c>
      <c r="O356">
        <f>VLOOKUP(B356,HIS退!B:F,5,FALSE)</f>
        <v>-1000</v>
      </c>
      <c r="P356" s="43">
        <f>VLOOKUP(L356,银行退!A:G,7,FALSE)</f>
        <v>1000</v>
      </c>
      <c r="Q356" t="e">
        <f>VLOOKUP(L356,银行退!A:J,10,FALSE)</f>
        <v>#N/A</v>
      </c>
      <c r="R356" t="e">
        <f>VLOOKUP(L356,银行退!A:K,11,FALSE)</f>
        <v>#N/A</v>
      </c>
    </row>
    <row r="357" spans="1:18" ht="14.25" hidden="1">
      <c r="A357" s="60">
        <v>42923.607499999998</v>
      </c>
      <c r="B357">
        <v>612289</v>
      </c>
      <c r="C357" t="s">
        <v>8005</v>
      </c>
      <c r="D357" t="s">
        <v>8006</v>
      </c>
      <c r="E357" t="s">
        <v>8007</v>
      </c>
      <c r="F357" s="15">
        <v>20</v>
      </c>
      <c r="G357" t="s">
        <v>50</v>
      </c>
      <c r="H357" t="s">
        <v>50</v>
      </c>
      <c r="I357" t="s">
        <v>86</v>
      </c>
      <c r="J357" t="s">
        <v>46</v>
      </c>
      <c r="K357" t="s">
        <v>87</v>
      </c>
      <c r="L357" t="s">
        <v>9395</v>
      </c>
      <c r="M357" t="s">
        <v>9396</v>
      </c>
      <c r="N357" t="s">
        <v>9397</v>
      </c>
      <c r="O357">
        <f>VLOOKUP(B357,HIS退!B:F,5,FALSE)</f>
        <v>-20</v>
      </c>
      <c r="P357" s="43">
        <f>VLOOKUP(L357,银行退!A:G,7,FALSE)</f>
        <v>20</v>
      </c>
      <c r="Q357" t="e">
        <f>VLOOKUP(L357,银行退!A:J,10,FALSE)</f>
        <v>#N/A</v>
      </c>
      <c r="R357" t="e">
        <f>VLOOKUP(L357,银行退!A:K,11,FALSE)</f>
        <v>#N/A</v>
      </c>
    </row>
    <row r="358" spans="1:18" ht="14.25" hidden="1">
      <c r="A358" s="60">
        <v>42923.610335648147</v>
      </c>
      <c r="B358">
        <v>612410</v>
      </c>
      <c r="C358" t="s">
        <v>8008</v>
      </c>
      <c r="D358" t="s">
        <v>8009</v>
      </c>
      <c r="E358" t="s">
        <v>8010</v>
      </c>
      <c r="F358" s="15">
        <v>5000</v>
      </c>
      <c r="G358" t="s">
        <v>50</v>
      </c>
      <c r="H358" t="s">
        <v>50</v>
      </c>
      <c r="I358" t="s">
        <v>86</v>
      </c>
      <c r="J358" t="s">
        <v>46</v>
      </c>
      <c r="K358" t="s">
        <v>87</v>
      </c>
      <c r="L358" t="s">
        <v>9398</v>
      </c>
      <c r="M358" t="s">
        <v>9399</v>
      </c>
      <c r="N358" t="s">
        <v>9400</v>
      </c>
      <c r="O358">
        <f>VLOOKUP(B358,HIS退!B:F,5,FALSE)</f>
        <v>-5000</v>
      </c>
      <c r="P358" s="43">
        <f>VLOOKUP(L358,银行退!A:G,7,FALSE)</f>
        <v>5000</v>
      </c>
      <c r="Q358" t="e">
        <f>VLOOKUP(L358,银行退!A:J,10,FALSE)</f>
        <v>#N/A</v>
      </c>
      <c r="R358" t="e">
        <f>VLOOKUP(L358,银行退!A:K,11,FALSE)</f>
        <v>#N/A</v>
      </c>
    </row>
    <row r="359" spans="1:18" ht="14.25" hidden="1">
      <c r="A359" s="60">
        <v>42923.617372685185</v>
      </c>
      <c r="B359">
        <v>612723</v>
      </c>
      <c r="C359" t="s">
        <v>8011</v>
      </c>
      <c r="D359" t="s">
        <v>8012</v>
      </c>
      <c r="E359" t="s">
        <v>8013</v>
      </c>
      <c r="F359" s="15">
        <v>146</v>
      </c>
      <c r="G359" t="s">
        <v>50</v>
      </c>
      <c r="H359" t="s">
        <v>50</v>
      </c>
      <c r="I359" t="s">
        <v>86</v>
      </c>
      <c r="J359" t="s">
        <v>46</v>
      </c>
      <c r="K359" t="s">
        <v>87</v>
      </c>
      <c r="L359" t="s">
        <v>9401</v>
      </c>
      <c r="M359" t="s">
        <v>9402</v>
      </c>
      <c r="N359" t="s">
        <v>9403</v>
      </c>
      <c r="O359">
        <f>VLOOKUP(B359,HIS退!B:F,5,FALSE)</f>
        <v>-146</v>
      </c>
      <c r="P359" s="43">
        <f>VLOOKUP(L359,银行退!A:G,7,FALSE)</f>
        <v>146</v>
      </c>
      <c r="Q359" t="e">
        <f>VLOOKUP(L359,银行退!A:J,10,FALSE)</f>
        <v>#N/A</v>
      </c>
      <c r="R359" t="e">
        <f>VLOOKUP(L359,银行退!A:K,11,FALSE)</f>
        <v>#N/A</v>
      </c>
    </row>
    <row r="360" spans="1:18" ht="14.25" hidden="1">
      <c r="A360" s="60">
        <v>42923.617627314816</v>
      </c>
      <c r="B360">
        <v>612736</v>
      </c>
      <c r="C360" t="s">
        <v>8014</v>
      </c>
      <c r="D360" t="s">
        <v>8015</v>
      </c>
      <c r="E360" t="s">
        <v>8016</v>
      </c>
      <c r="F360" s="15">
        <v>500</v>
      </c>
      <c r="G360" t="s">
        <v>50</v>
      </c>
      <c r="H360" t="s">
        <v>50</v>
      </c>
      <c r="I360" t="s">
        <v>86</v>
      </c>
      <c r="J360" t="s">
        <v>46</v>
      </c>
      <c r="K360" t="s">
        <v>87</v>
      </c>
      <c r="L360" t="s">
        <v>9404</v>
      </c>
      <c r="M360" t="s">
        <v>9405</v>
      </c>
      <c r="N360" t="s">
        <v>9406</v>
      </c>
      <c r="O360">
        <f>VLOOKUP(B360,HIS退!B:F,5,FALSE)</f>
        <v>-500</v>
      </c>
      <c r="P360" s="43">
        <f>VLOOKUP(L360,银行退!A:G,7,FALSE)</f>
        <v>500</v>
      </c>
      <c r="Q360" t="e">
        <f>VLOOKUP(L360,银行退!A:J,10,FALSE)</f>
        <v>#N/A</v>
      </c>
      <c r="R360" t="e">
        <f>VLOOKUP(L360,银行退!A:K,11,FALSE)</f>
        <v>#N/A</v>
      </c>
    </row>
    <row r="361" spans="1:18" ht="14.25" hidden="1">
      <c r="A361" s="60">
        <v>42923.619467592594</v>
      </c>
      <c r="B361">
        <v>612824</v>
      </c>
      <c r="C361" t="s">
        <v>8017</v>
      </c>
      <c r="D361" t="s">
        <v>8018</v>
      </c>
      <c r="E361" t="s">
        <v>8019</v>
      </c>
      <c r="F361" s="15">
        <v>1947</v>
      </c>
      <c r="G361" t="s">
        <v>50</v>
      </c>
      <c r="H361" t="s">
        <v>50</v>
      </c>
      <c r="I361" t="s">
        <v>86</v>
      </c>
      <c r="J361" t="s">
        <v>46</v>
      </c>
      <c r="K361" t="s">
        <v>87</v>
      </c>
      <c r="L361" t="s">
        <v>9407</v>
      </c>
      <c r="M361" t="s">
        <v>9408</v>
      </c>
      <c r="N361" t="s">
        <v>9409</v>
      </c>
      <c r="O361">
        <f>VLOOKUP(B361,HIS退!B:F,5,FALSE)</f>
        <v>-1947</v>
      </c>
      <c r="P361" s="43">
        <f>VLOOKUP(L361,银行退!A:G,7,FALSE)</f>
        <v>1947</v>
      </c>
      <c r="Q361" t="e">
        <f>VLOOKUP(L361,银行退!A:J,10,FALSE)</f>
        <v>#N/A</v>
      </c>
      <c r="R361" t="e">
        <f>VLOOKUP(L361,银行退!A:K,11,FALSE)</f>
        <v>#N/A</v>
      </c>
    </row>
    <row r="362" spans="1:18" ht="14.25" hidden="1">
      <c r="A362" s="60">
        <v>42923.622615740744</v>
      </c>
      <c r="B362">
        <v>612961</v>
      </c>
      <c r="C362" t="s">
        <v>8020</v>
      </c>
      <c r="D362" t="s">
        <v>8021</v>
      </c>
      <c r="E362" t="s">
        <v>8022</v>
      </c>
      <c r="F362" s="15">
        <v>3024</v>
      </c>
      <c r="G362" t="s">
        <v>50</v>
      </c>
      <c r="H362" t="s">
        <v>50</v>
      </c>
      <c r="I362" t="s">
        <v>86</v>
      </c>
      <c r="J362" t="s">
        <v>46</v>
      </c>
      <c r="K362" t="s">
        <v>87</v>
      </c>
      <c r="L362" t="s">
        <v>9410</v>
      </c>
      <c r="M362" t="s">
        <v>9411</v>
      </c>
      <c r="N362" t="s">
        <v>9412</v>
      </c>
      <c r="O362">
        <f>VLOOKUP(B362,HIS退!B:F,5,FALSE)</f>
        <v>-3024</v>
      </c>
      <c r="P362" s="43">
        <f>VLOOKUP(L362,银行退!A:G,7,FALSE)</f>
        <v>3024</v>
      </c>
      <c r="Q362" t="e">
        <f>VLOOKUP(L362,银行退!A:J,10,FALSE)</f>
        <v>#N/A</v>
      </c>
      <c r="R362" t="e">
        <f>VLOOKUP(L362,银行退!A:K,11,FALSE)</f>
        <v>#N/A</v>
      </c>
    </row>
    <row r="363" spans="1:18" ht="14.25" hidden="1">
      <c r="A363" s="60">
        <v>42923.623078703706</v>
      </c>
      <c r="B363">
        <v>612977</v>
      </c>
      <c r="C363" t="s">
        <v>8023</v>
      </c>
      <c r="D363" t="s">
        <v>8024</v>
      </c>
      <c r="E363" t="s">
        <v>8025</v>
      </c>
      <c r="F363" s="15">
        <v>208</v>
      </c>
      <c r="G363" t="s">
        <v>50</v>
      </c>
      <c r="H363" t="s">
        <v>50</v>
      </c>
      <c r="I363" t="s">
        <v>86</v>
      </c>
      <c r="J363" t="s">
        <v>46</v>
      </c>
      <c r="K363" t="s">
        <v>87</v>
      </c>
      <c r="L363" t="s">
        <v>9413</v>
      </c>
      <c r="M363" t="s">
        <v>9414</v>
      </c>
      <c r="N363" t="s">
        <v>9415</v>
      </c>
      <c r="O363">
        <f>VLOOKUP(B363,HIS退!B:F,5,FALSE)</f>
        <v>-208</v>
      </c>
      <c r="P363" s="43">
        <f>VLOOKUP(L363,银行退!A:G,7,FALSE)</f>
        <v>208</v>
      </c>
      <c r="Q363" t="e">
        <f>VLOOKUP(L363,银行退!A:J,10,FALSE)</f>
        <v>#N/A</v>
      </c>
      <c r="R363" t="e">
        <f>VLOOKUP(L363,银行退!A:K,11,FALSE)</f>
        <v>#N/A</v>
      </c>
    </row>
    <row r="364" spans="1:18" ht="14.25" hidden="1">
      <c r="A364" s="60">
        <v>42923.623287037037</v>
      </c>
      <c r="B364">
        <v>612986</v>
      </c>
      <c r="C364" t="s">
        <v>8026</v>
      </c>
      <c r="D364" t="s">
        <v>8021</v>
      </c>
      <c r="E364" t="s">
        <v>8022</v>
      </c>
      <c r="F364" s="15">
        <v>1000</v>
      </c>
      <c r="G364" t="s">
        <v>50</v>
      </c>
      <c r="H364" t="s">
        <v>50</v>
      </c>
      <c r="I364" t="s">
        <v>86</v>
      </c>
      <c r="J364" t="s">
        <v>46</v>
      </c>
      <c r="K364" t="s">
        <v>87</v>
      </c>
      <c r="L364" t="s">
        <v>9416</v>
      </c>
      <c r="M364" t="s">
        <v>9417</v>
      </c>
      <c r="N364" t="s">
        <v>9418</v>
      </c>
      <c r="O364">
        <f>VLOOKUP(B364,HIS退!B:F,5,FALSE)</f>
        <v>-1000</v>
      </c>
      <c r="P364" s="43">
        <f>VLOOKUP(L364,银行退!A:G,7,FALSE)</f>
        <v>1000</v>
      </c>
      <c r="Q364" t="e">
        <f>VLOOKUP(L364,银行退!A:J,10,FALSE)</f>
        <v>#N/A</v>
      </c>
      <c r="R364" t="e">
        <f>VLOOKUP(L364,银行退!A:K,11,FALSE)</f>
        <v>#N/A</v>
      </c>
    </row>
    <row r="365" spans="1:18" ht="14.25" hidden="1">
      <c r="A365" s="60">
        <v>42923.644861111112</v>
      </c>
      <c r="B365">
        <v>614126</v>
      </c>
      <c r="C365" t="s">
        <v>8027</v>
      </c>
      <c r="D365" t="s">
        <v>8028</v>
      </c>
      <c r="E365" t="s">
        <v>6778</v>
      </c>
      <c r="F365" s="15">
        <v>500</v>
      </c>
      <c r="G365" t="s">
        <v>50</v>
      </c>
      <c r="H365" t="s">
        <v>50</v>
      </c>
      <c r="I365" t="s">
        <v>127</v>
      </c>
      <c r="J365" t="s">
        <v>127</v>
      </c>
      <c r="K365" t="s">
        <v>87</v>
      </c>
      <c r="L365" t="s">
        <v>9419</v>
      </c>
      <c r="M365" t="s">
        <v>9420</v>
      </c>
      <c r="N365" t="s">
        <v>6777</v>
      </c>
      <c r="O365">
        <f>VLOOKUP(B365,HIS退!B:F,5,FALSE)</f>
        <v>-500</v>
      </c>
      <c r="P365" s="43">
        <f>VLOOKUP(L365,银行退!A:G,7,FALSE)</f>
        <v>500</v>
      </c>
      <c r="Q365">
        <f>VLOOKUP(L365,银行退!A:J,10,FALSE)</f>
        <v>1</v>
      </c>
      <c r="R365" t="str">
        <f>VLOOKUP(L365,银行退!A:K,11,FALSE)</f>
        <v>2017-07-10</v>
      </c>
    </row>
    <row r="366" spans="1:18" ht="14.25" hidden="1">
      <c r="A366" s="60">
        <v>42923.664444444446</v>
      </c>
      <c r="B366">
        <v>614959</v>
      </c>
      <c r="C366" t="s">
        <v>8029</v>
      </c>
      <c r="D366" t="s">
        <v>8030</v>
      </c>
      <c r="E366" t="s">
        <v>8031</v>
      </c>
      <c r="F366" s="15">
        <v>496</v>
      </c>
      <c r="G366" t="s">
        <v>50</v>
      </c>
      <c r="H366" t="s">
        <v>50</v>
      </c>
      <c r="I366" t="s">
        <v>86</v>
      </c>
      <c r="J366" t="s">
        <v>46</v>
      </c>
      <c r="K366" t="s">
        <v>87</v>
      </c>
      <c r="L366" t="s">
        <v>9421</v>
      </c>
      <c r="M366" t="s">
        <v>9422</v>
      </c>
      <c r="N366" t="s">
        <v>9423</v>
      </c>
      <c r="O366">
        <f>VLOOKUP(B366,HIS退!B:F,5,FALSE)</f>
        <v>-496</v>
      </c>
      <c r="P366" s="43">
        <f>VLOOKUP(L366,银行退!A:G,7,FALSE)</f>
        <v>496</v>
      </c>
      <c r="Q366" t="e">
        <f>VLOOKUP(L366,银行退!A:J,10,FALSE)</f>
        <v>#N/A</v>
      </c>
      <c r="R366" t="e">
        <f>VLOOKUP(L366,银行退!A:K,11,FALSE)</f>
        <v>#N/A</v>
      </c>
    </row>
    <row r="367" spans="1:18" ht="14.25" hidden="1">
      <c r="A367" s="60">
        <v>42923.668055555558</v>
      </c>
      <c r="B367">
        <v>615109</v>
      </c>
      <c r="C367" t="s">
        <v>8032</v>
      </c>
      <c r="D367" t="s">
        <v>8033</v>
      </c>
      <c r="E367" t="s">
        <v>8034</v>
      </c>
      <c r="F367" s="15">
        <v>300</v>
      </c>
      <c r="G367" t="s">
        <v>50</v>
      </c>
      <c r="H367" t="s">
        <v>50</v>
      </c>
      <c r="I367" t="s">
        <v>86</v>
      </c>
      <c r="J367" t="s">
        <v>46</v>
      </c>
      <c r="K367" t="s">
        <v>87</v>
      </c>
      <c r="L367" t="s">
        <v>9424</v>
      </c>
      <c r="M367" t="s">
        <v>9425</v>
      </c>
      <c r="N367" t="s">
        <v>9426</v>
      </c>
      <c r="O367">
        <f>VLOOKUP(B367,HIS退!B:F,5,FALSE)</f>
        <v>-300</v>
      </c>
      <c r="P367" s="43">
        <f>VLOOKUP(L367,银行退!A:G,7,FALSE)</f>
        <v>300</v>
      </c>
      <c r="Q367" t="e">
        <f>VLOOKUP(L367,银行退!A:J,10,FALSE)</f>
        <v>#N/A</v>
      </c>
      <c r="R367" t="e">
        <f>VLOOKUP(L367,银行退!A:K,11,FALSE)</f>
        <v>#N/A</v>
      </c>
    </row>
    <row r="368" spans="1:18" ht="14.25" hidden="1">
      <c r="A368" s="60">
        <v>42923.668634259258</v>
      </c>
      <c r="B368">
        <v>615134</v>
      </c>
      <c r="C368" t="s">
        <v>8035</v>
      </c>
      <c r="D368" t="s">
        <v>8033</v>
      </c>
      <c r="E368" t="s">
        <v>8034</v>
      </c>
      <c r="F368" s="15">
        <v>896</v>
      </c>
      <c r="G368" t="s">
        <v>50</v>
      </c>
      <c r="H368" t="s">
        <v>50</v>
      </c>
      <c r="I368" t="s">
        <v>86</v>
      </c>
      <c r="J368" t="s">
        <v>46</v>
      </c>
      <c r="K368" t="s">
        <v>87</v>
      </c>
      <c r="L368" t="s">
        <v>9427</v>
      </c>
      <c r="M368" t="s">
        <v>9428</v>
      </c>
      <c r="N368" t="s">
        <v>9426</v>
      </c>
      <c r="O368">
        <f>VLOOKUP(B368,HIS退!B:F,5,FALSE)</f>
        <v>-896</v>
      </c>
      <c r="P368" s="43">
        <f>VLOOKUP(L368,银行退!A:G,7,FALSE)</f>
        <v>896</v>
      </c>
      <c r="Q368" t="e">
        <f>VLOOKUP(L368,银行退!A:J,10,FALSE)</f>
        <v>#N/A</v>
      </c>
      <c r="R368" t="e">
        <f>VLOOKUP(L368,银行退!A:K,11,FALSE)</f>
        <v>#N/A</v>
      </c>
    </row>
    <row r="369" spans="1:18" ht="14.25" hidden="1">
      <c r="A369" s="60">
        <v>42923.670590277776</v>
      </c>
      <c r="B369">
        <v>615212</v>
      </c>
      <c r="C369" t="s">
        <v>8036</v>
      </c>
      <c r="D369" t="s">
        <v>8037</v>
      </c>
      <c r="E369" t="s">
        <v>8038</v>
      </c>
      <c r="F369" s="15">
        <v>116</v>
      </c>
      <c r="G369" t="s">
        <v>50</v>
      </c>
      <c r="H369" t="s">
        <v>50</v>
      </c>
      <c r="I369" t="s">
        <v>86</v>
      </c>
      <c r="J369" t="s">
        <v>46</v>
      </c>
      <c r="K369" t="s">
        <v>87</v>
      </c>
      <c r="L369" t="s">
        <v>9429</v>
      </c>
      <c r="M369" t="s">
        <v>9430</v>
      </c>
      <c r="N369" t="s">
        <v>9431</v>
      </c>
      <c r="O369">
        <f>VLOOKUP(B369,HIS退!B:F,5,FALSE)</f>
        <v>-116</v>
      </c>
      <c r="P369" s="43">
        <f>VLOOKUP(L369,银行退!A:G,7,FALSE)</f>
        <v>116</v>
      </c>
      <c r="Q369" t="e">
        <f>VLOOKUP(L369,银行退!A:J,10,FALSE)</f>
        <v>#N/A</v>
      </c>
      <c r="R369" t="e">
        <f>VLOOKUP(L369,银行退!A:K,11,FALSE)</f>
        <v>#N/A</v>
      </c>
    </row>
    <row r="370" spans="1:18" ht="14.25" hidden="1">
      <c r="A370" s="60">
        <v>42923.671817129631</v>
      </c>
      <c r="B370">
        <v>615261</v>
      </c>
      <c r="C370" t="s">
        <v>8039</v>
      </c>
      <c r="D370" t="s">
        <v>8040</v>
      </c>
      <c r="E370" t="s">
        <v>8041</v>
      </c>
      <c r="F370" s="15">
        <v>150</v>
      </c>
      <c r="G370" t="s">
        <v>50</v>
      </c>
      <c r="H370" t="s">
        <v>50</v>
      </c>
      <c r="I370" t="s">
        <v>86</v>
      </c>
      <c r="J370" t="s">
        <v>46</v>
      </c>
      <c r="K370" t="s">
        <v>87</v>
      </c>
      <c r="L370" t="s">
        <v>9432</v>
      </c>
      <c r="M370" t="s">
        <v>9433</v>
      </c>
      <c r="N370" t="s">
        <v>9434</v>
      </c>
      <c r="O370">
        <f>VLOOKUP(B370,HIS退!B:F,5,FALSE)</f>
        <v>-150</v>
      </c>
      <c r="P370" s="43">
        <f>VLOOKUP(L370,银行退!A:G,7,FALSE)</f>
        <v>150</v>
      </c>
      <c r="Q370" t="e">
        <f>VLOOKUP(L370,银行退!A:J,10,FALSE)</f>
        <v>#N/A</v>
      </c>
      <c r="R370" t="e">
        <f>VLOOKUP(L370,银行退!A:K,11,FALSE)</f>
        <v>#N/A</v>
      </c>
    </row>
    <row r="371" spans="1:18" ht="14.25" hidden="1">
      <c r="A371" s="60">
        <v>42923.677835648145</v>
      </c>
      <c r="B371">
        <v>615515</v>
      </c>
      <c r="C371" t="s">
        <v>8042</v>
      </c>
      <c r="D371" t="s">
        <v>8043</v>
      </c>
      <c r="E371" t="s">
        <v>8044</v>
      </c>
      <c r="F371" s="15">
        <v>9</v>
      </c>
      <c r="G371" t="s">
        <v>50</v>
      </c>
      <c r="H371" t="s">
        <v>50</v>
      </c>
      <c r="I371" t="s">
        <v>86</v>
      </c>
      <c r="J371" t="s">
        <v>46</v>
      </c>
      <c r="K371" t="s">
        <v>87</v>
      </c>
      <c r="L371" t="s">
        <v>9435</v>
      </c>
      <c r="M371" t="s">
        <v>9436</v>
      </c>
      <c r="N371" t="s">
        <v>9437</v>
      </c>
      <c r="O371">
        <f>VLOOKUP(B371,HIS退!B:F,5,FALSE)</f>
        <v>-9</v>
      </c>
      <c r="P371" s="43">
        <f>VLOOKUP(L371,银行退!A:G,7,FALSE)</f>
        <v>9</v>
      </c>
      <c r="Q371" t="e">
        <f>VLOOKUP(L371,银行退!A:J,10,FALSE)</f>
        <v>#N/A</v>
      </c>
      <c r="R371" t="e">
        <f>VLOOKUP(L371,银行退!A:K,11,FALSE)</f>
        <v>#N/A</v>
      </c>
    </row>
    <row r="372" spans="1:18" ht="14.25" hidden="1">
      <c r="A372" s="60">
        <v>42923.694502314815</v>
      </c>
      <c r="B372">
        <v>616174</v>
      </c>
      <c r="C372" t="s">
        <v>8045</v>
      </c>
      <c r="D372" t="s">
        <v>8046</v>
      </c>
      <c r="E372" t="s">
        <v>8047</v>
      </c>
      <c r="F372" s="15">
        <v>878</v>
      </c>
      <c r="G372" t="s">
        <v>50</v>
      </c>
      <c r="H372" t="s">
        <v>50</v>
      </c>
      <c r="I372" t="s">
        <v>86</v>
      </c>
      <c r="J372" t="s">
        <v>46</v>
      </c>
      <c r="K372" t="s">
        <v>87</v>
      </c>
      <c r="L372" t="s">
        <v>9438</v>
      </c>
      <c r="M372" t="s">
        <v>9439</v>
      </c>
      <c r="N372" t="s">
        <v>9440</v>
      </c>
      <c r="O372">
        <f>VLOOKUP(B372,HIS退!B:F,5,FALSE)</f>
        <v>-878</v>
      </c>
      <c r="P372" s="43">
        <f>VLOOKUP(L372,银行退!A:G,7,FALSE)</f>
        <v>878</v>
      </c>
      <c r="Q372" t="e">
        <f>VLOOKUP(L372,银行退!A:J,10,FALSE)</f>
        <v>#N/A</v>
      </c>
      <c r="R372" t="e">
        <f>VLOOKUP(L372,银行退!A:K,11,FALSE)</f>
        <v>#N/A</v>
      </c>
    </row>
    <row r="373" spans="1:18" ht="14.25" hidden="1">
      <c r="A373" s="60">
        <v>42923.695115740738</v>
      </c>
      <c r="B373">
        <v>616201</v>
      </c>
      <c r="C373" t="s">
        <v>8048</v>
      </c>
      <c r="D373" t="s">
        <v>8049</v>
      </c>
      <c r="E373" t="s">
        <v>8050</v>
      </c>
      <c r="F373" s="15">
        <v>900</v>
      </c>
      <c r="G373" t="s">
        <v>50</v>
      </c>
      <c r="H373" t="s">
        <v>50</v>
      </c>
      <c r="I373" t="s">
        <v>86</v>
      </c>
      <c r="J373" t="s">
        <v>46</v>
      </c>
      <c r="K373" t="s">
        <v>87</v>
      </c>
      <c r="L373" t="s">
        <v>9441</v>
      </c>
      <c r="M373" t="s">
        <v>9442</v>
      </c>
      <c r="N373" t="s">
        <v>9443</v>
      </c>
      <c r="O373">
        <f>VLOOKUP(B373,HIS退!B:F,5,FALSE)</f>
        <v>-900</v>
      </c>
      <c r="P373" s="43">
        <f>VLOOKUP(L373,银行退!A:G,7,FALSE)</f>
        <v>900</v>
      </c>
      <c r="Q373" t="e">
        <f>VLOOKUP(L373,银行退!A:J,10,FALSE)</f>
        <v>#N/A</v>
      </c>
      <c r="R373" t="e">
        <f>VLOOKUP(L373,银行退!A:K,11,FALSE)</f>
        <v>#N/A</v>
      </c>
    </row>
    <row r="374" spans="1:18" ht="14.25" hidden="1">
      <c r="A374" s="60">
        <v>42923.699224537035</v>
      </c>
      <c r="B374">
        <v>616322</v>
      </c>
      <c r="C374" t="s">
        <v>8051</v>
      </c>
      <c r="D374" t="s">
        <v>8052</v>
      </c>
      <c r="E374" t="s">
        <v>6711</v>
      </c>
      <c r="F374" s="15">
        <v>260</v>
      </c>
      <c r="G374" t="s">
        <v>50</v>
      </c>
      <c r="H374" t="s">
        <v>50</v>
      </c>
      <c r="I374" t="s">
        <v>127</v>
      </c>
      <c r="J374" t="s">
        <v>127</v>
      </c>
      <c r="K374" t="s">
        <v>87</v>
      </c>
      <c r="L374" t="s">
        <v>9444</v>
      </c>
      <c r="M374" t="s">
        <v>9445</v>
      </c>
      <c r="N374" t="s">
        <v>202</v>
      </c>
      <c r="O374">
        <f>VLOOKUP(B374,HIS退!B:F,5,FALSE)</f>
        <v>-260</v>
      </c>
      <c r="P374" s="43">
        <f>VLOOKUP(L374,银行退!A:G,7,FALSE)</f>
        <v>260</v>
      </c>
      <c r="Q374">
        <f>VLOOKUP(L374,银行退!A:J,10,FALSE)</f>
        <v>1</v>
      </c>
      <c r="R374" t="str">
        <f>VLOOKUP(L374,银行退!A:K,11,FALSE)</f>
        <v>2017-07-11</v>
      </c>
    </row>
    <row r="375" spans="1:18" ht="14.25" hidden="1">
      <c r="A375" s="60">
        <v>42923.703379629631</v>
      </c>
      <c r="B375">
        <v>616491</v>
      </c>
      <c r="C375" t="s">
        <v>8053</v>
      </c>
      <c r="D375" t="s">
        <v>8054</v>
      </c>
      <c r="E375" t="s">
        <v>8055</v>
      </c>
      <c r="F375" s="15">
        <v>294</v>
      </c>
      <c r="G375" t="s">
        <v>50</v>
      </c>
      <c r="H375" t="s">
        <v>50</v>
      </c>
      <c r="I375" t="s">
        <v>86</v>
      </c>
      <c r="J375" t="s">
        <v>46</v>
      </c>
      <c r="K375" t="s">
        <v>87</v>
      </c>
      <c r="L375" t="s">
        <v>9446</v>
      </c>
      <c r="M375" t="s">
        <v>9447</v>
      </c>
      <c r="N375" t="s">
        <v>9448</v>
      </c>
      <c r="O375">
        <f>VLOOKUP(B375,HIS退!B:F,5,FALSE)</f>
        <v>-294</v>
      </c>
      <c r="P375" s="43">
        <f>VLOOKUP(L375,银行退!A:G,7,FALSE)</f>
        <v>294</v>
      </c>
      <c r="Q375" t="e">
        <f>VLOOKUP(L375,银行退!A:J,10,FALSE)</f>
        <v>#N/A</v>
      </c>
      <c r="R375" t="e">
        <f>VLOOKUP(L375,银行退!A:K,11,FALSE)</f>
        <v>#N/A</v>
      </c>
    </row>
    <row r="376" spans="1:18" ht="14.25" hidden="1">
      <c r="A376" s="60">
        <v>42923.707638888889</v>
      </c>
      <c r="B376">
        <v>616635</v>
      </c>
      <c r="C376" t="s">
        <v>8056</v>
      </c>
      <c r="D376" t="s">
        <v>8057</v>
      </c>
      <c r="E376" t="s">
        <v>6772</v>
      </c>
      <c r="F376" s="15">
        <v>500</v>
      </c>
      <c r="G376" t="s">
        <v>50</v>
      </c>
      <c r="H376" t="s">
        <v>50</v>
      </c>
      <c r="I376" t="s">
        <v>127</v>
      </c>
      <c r="J376" t="s">
        <v>127</v>
      </c>
      <c r="K376" t="s">
        <v>87</v>
      </c>
      <c r="L376" t="s">
        <v>9449</v>
      </c>
      <c r="M376" t="s">
        <v>9450</v>
      </c>
      <c r="N376" t="s">
        <v>6771</v>
      </c>
      <c r="O376">
        <f>VLOOKUP(B376,HIS退!B:F,5,FALSE)</f>
        <v>-500</v>
      </c>
      <c r="P376" s="43">
        <f>VLOOKUP(L376,银行退!A:G,7,FALSE)</f>
        <v>500</v>
      </c>
      <c r="Q376">
        <f>VLOOKUP(L376,银行退!A:J,10,FALSE)</f>
        <v>1</v>
      </c>
      <c r="R376" t="str">
        <f>VLOOKUP(L376,银行退!A:K,11,FALSE)</f>
        <v>2017-07-10</v>
      </c>
    </row>
    <row r="377" spans="1:18" ht="14.25" hidden="1">
      <c r="A377" s="60">
        <v>42923.707997685182</v>
      </c>
      <c r="B377">
        <v>616642</v>
      </c>
      <c r="C377" t="s">
        <v>8058</v>
      </c>
      <c r="D377" t="s">
        <v>8057</v>
      </c>
      <c r="E377" t="s">
        <v>6772</v>
      </c>
      <c r="F377" s="15">
        <v>400</v>
      </c>
      <c r="G377" t="s">
        <v>50</v>
      </c>
      <c r="H377" t="s">
        <v>50</v>
      </c>
      <c r="I377" t="s">
        <v>127</v>
      </c>
      <c r="J377" t="s">
        <v>127</v>
      </c>
      <c r="K377" t="s">
        <v>87</v>
      </c>
      <c r="L377" t="s">
        <v>9451</v>
      </c>
      <c r="M377" t="s">
        <v>9452</v>
      </c>
      <c r="N377" t="s">
        <v>6771</v>
      </c>
      <c r="O377">
        <f>VLOOKUP(B377,HIS退!B:F,5,FALSE)</f>
        <v>-400</v>
      </c>
      <c r="P377" s="43">
        <f>VLOOKUP(L377,银行退!A:G,7,FALSE)</f>
        <v>400</v>
      </c>
      <c r="Q377">
        <f>VLOOKUP(L377,银行退!A:J,10,FALSE)</f>
        <v>1</v>
      </c>
      <c r="R377" t="str">
        <f>VLOOKUP(L377,银行退!A:K,11,FALSE)</f>
        <v>2017-07-10</v>
      </c>
    </row>
    <row r="378" spans="1:18" ht="14.25" hidden="1">
      <c r="A378" s="60">
        <v>42923.710173611114</v>
      </c>
      <c r="B378">
        <v>616687</v>
      </c>
      <c r="C378" t="s">
        <v>8059</v>
      </c>
      <c r="D378" t="s">
        <v>8060</v>
      </c>
      <c r="E378" t="s">
        <v>8061</v>
      </c>
      <c r="F378" s="15">
        <v>312</v>
      </c>
      <c r="G378" t="s">
        <v>50</v>
      </c>
      <c r="H378" t="s">
        <v>50</v>
      </c>
      <c r="I378" t="s">
        <v>86</v>
      </c>
      <c r="J378" t="s">
        <v>46</v>
      </c>
      <c r="K378" t="s">
        <v>87</v>
      </c>
      <c r="L378" t="s">
        <v>9453</v>
      </c>
      <c r="M378" t="s">
        <v>9454</v>
      </c>
      <c r="N378" t="s">
        <v>9155</v>
      </c>
      <c r="O378">
        <f>VLOOKUP(B378,HIS退!B:F,5,FALSE)</f>
        <v>-312</v>
      </c>
      <c r="P378" s="43">
        <f>VLOOKUP(L378,银行退!A:G,7,FALSE)</f>
        <v>312</v>
      </c>
      <c r="Q378" t="e">
        <f>VLOOKUP(L378,银行退!A:J,10,FALSE)</f>
        <v>#N/A</v>
      </c>
      <c r="R378" t="e">
        <f>VLOOKUP(L378,银行退!A:K,11,FALSE)</f>
        <v>#N/A</v>
      </c>
    </row>
    <row r="379" spans="1:18" ht="14.25" hidden="1">
      <c r="A379" s="60">
        <v>42923.714317129627</v>
      </c>
      <c r="B379">
        <v>616786</v>
      </c>
      <c r="C379" t="s">
        <v>8062</v>
      </c>
      <c r="D379" t="s">
        <v>8063</v>
      </c>
      <c r="E379" t="s">
        <v>8064</v>
      </c>
      <c r="F379" s="15">
        <v>24</v>
      </c>
      <c r="G379" t="s">
        <v>50</v>
      </c>
      <c r="H379" t="s">
        <v>50</v>
      </c>
      <c r="I379" t="s">
        <v>86</v>
      </c>
      <c r="J379" t="s">
        <v>46</v>
      </c>
      <c r="K379" t="s">
        <v>87</v>
      </c>
      <c r="L379" t="s">
        <v>9455</v>
      </c>
      <c r="M379" t="s">
        <v>9456</v>
      </c>
      <c r="N379" t="s">
        <v>9457</v>
      </c>
      <c r="O379">
        <f>VLOOKUP(B379,HIS退!B:F,5,FALSE)</f>
        <v>-24</v>
      </c>
      <c r="P379" s="43">
        <f>VLOOKUP(L379,银行退!A:G,7,FALSE)</f>
        <v>24</v>
      </c>
      <c r="Q379" t="e">
        <f>VLOOKUP(L379,银行退!A:J,10,FALSE)</f>
        <v>#N/A</v>
      </c>
      <c r="R379" t="e">
        <f>VLOOKUP(L379,银行退!A:K,11,FALSE)</f>
        <v>#N/A</v>
      </c>
    </row>
    <row r="380" spans="1:18" ht="14.25" hidden="1">
      <c r="A380" s="60">
        <v>42923.71434027778</v>
      </c>
      <c r="B380">
        <v>616789</v>
      </c>
      <c r="C380" t="s">
        <v>8065</v>
      </c>
      <c r="D380" t="s">
        <v>8066</v>
      </c>
      <c r="E380" t="s">
        <v>8067</v>
      </c>
      <c r="F380" s="15">
        <v>289</v>
      </c>
      <c r="G380" t="s">
        <v>50</v>
      </c>
      <c r="H380" t="s">
        <v>50</v>
      </c>
      <c r="I380" t="s">
        <v>86</v>
      </c>
      <c r="J380" t="s">
        <v>46</v>
      </c>
      <c r="K380" t="s">
        <v>87</v>
      </c>
      <c r="L380" t="s">
        <v>9458</v>
      </c>
      <c r="M380" t="s">
        <v>9459</v>
      </c>
      <c r="N380" t="s">
        <v>9460</v>
      </c>
      <c r="O380">
        <f>VLOOKUP(B380,HIS退!B:F,5,FALSE)</f>
        <v>-289</v>
      </c>
      <c r="P380" s="43">
        <f>VLOOKUP(L380,银行退!A:G,7,FALSE)</f>
        <v>289</v>
      </c>
      <c r="Q380" t="e">
        <f>VLOOKUP(L380,银行退!A:J,10,FALSE)</f>
        <v>#N/A</v>
      </c>
      <c r="R380" t="e">
        <f>VLOOKUP(L380,银行退!A:K,11,FALSE)</f>
        <v>#N/A</v>
      </c>
    </row>
    <row r="381" spans="1:18" ht="14.25" hidden="1">
      <c r="A381" s="60">
        <v>42923.715011574073</v>
      </c>
      <c r="B381">
        <v>616800</v>
      </c>
      <c r="C381" t="s">
        <v>8068</v>
      </c>
      <c r="D381" t="s">
        <v>8069</v>
      </c>
      <c r="E381" t="s">
        <v>8070</v>
      </c>
      <c r="F381" s="15">
        <v>289</v>
      </c>
      <c r="G381" t="s">
        <v>50</v>
      </c>
      <c r="H381" t="s">
        <v>50</v>
      </c>
      <c r="I381" t="s">
        <v>86</v>
      </c>
      <c r="J381" t="s">
        <v>46</v>
      </c>
      <c r="K381" t="s">
        <v>87</v>
      </c>
      <c r="L381" t="s">
        <v>9461</v>
      </c>
      <c r="M381" t="s">
        <v>9462</v>
      </c>
      <c r="N381" t="s">
        <v>9460</v>
      </c>
      <c r="O381">
        <f>VLOOKUP(B381,HIS退!B:F,5,FALSE)</f>
        <v>-289</v>
      </c>
      <c r="P381" s="43">
        <f>VLOOKUP(L381,银行退!A:G,7,FALSE)</f>
        <v>289</v>
      </c>
      <c r="Q381" t="e">
        <f>VLOOKUP(L381,银行退!A:J,10,FALSE)</f>
        <v>#N/A</v>
      </c>
      <c r="R381" t="e">
        <f>VLOOKUP(L381,银行退!A:K,11,FALSE)</f>
        <v>#N/A</v>
      </c>
    </row>
    <row r="382" spans="1:18" ht="14.25" hidden="1">
      <c r="A382" s="60">
        <v>42923.72047453704</v>
      </c>
      <c r="B382">
        <v>616891</v>
      </c>
      <c r="C382" t="s">
        <v>8071</v>
      </c>
      <c r="D382" t="s">
        <v>8072</v>
      </c>
      <c r="E382" t="s">
        <v>8073</v>
      </c>
      <c r="F382" s="15">
        <v>450</v>
      </c>
      <c r="G382" t="s">
        <v>50</v>
      </c>
      <c r="H382" t="s">
        <v>50</v>
      </c>
      <c r="I382" t="s">
        <v>86</v>
      </c>
      <c r="J382" t="s">
        <v>46</v>
      </c>
      <c r="K382" t="s">
        <v>87</v>
      </c>
      <c r="L382" t="s">
        <v>9463</v>
      </c>
      <c r="M382" t="s">
        <v>9464</v>
      </c>
      <c r="N382" t="s">
        <v>9465</v>
      </c>
      <c r="O382">
        <f>VLOOKUP(B382,HIS退!B:F,5,FALSE)</f>
        <v>-450</v>
      </c>
      <c r="P382" s="43">
        <f>VLOOKUP(L382,银行退!A:G,7,FALSE)</f>
        <v>450</v>
      </c>
      <c r="Q382" t="e">
        <f>VLOOKUP(L382,银行退!A:J,10,FALSE)</f>
        <v>#N/A</v>
      </c>
      <c r="R382" t="e">
        <f>VLOOKUP(L382,银行退!A:K,11,FALSE)</f>
        <v>#N/A</v>
      </c>
    </row>
    <row r="383" spans="1:18" ht="14.25" hidden="1">
      <c r="A383" s="60">
        <v>42923.727395833332</v>
      </c>
      <c r="B383">
        <v>616995</v>
      </c>
      <c r="C383" t="s">
        <v>8074</v>
      </c>
      <c r="D383" t="s">
        <v>8075</v>
      </c>
      <c r="E383" t="s">
        <v>8076</v>
      </c>
      <c r="F383" s="15">
        <v>331</v>
      </c>
      <c r="G383" t="s">
        <v>50</v>
      </c>
      <c r="H383" t="s">
        <v>50</v>
      </c>
      <c r="I383" t="s">
        <v>86</v>
      </c>
      <c r="J383" t="s">
        <v>46</v>
      </c>
      <c r="K383" t="s">
        <v>87</v>
      </c>
      <c r="L383" t="s">
        <v>9466</v>
      </c>
      <c r="M383" t="s">
        <v>9467</v>
      </c>
      <c r="N383" t="s">
        <v>9468</v>
      </c>
      <c r="O383">
        <f>VLOOKUP(B383,HIS退!B:F,5,FALSE)</f>
        <v>-331</v>
      </c>
      <c r="P383" s="43">
        <f>VLOOKUP(L383,银行退!A:G,7,FALSE)</f>
        <v>331</v>
      </c>
      <c r="Q383" t="e">
        <f>VLOOKUP(L383,银行退!A:J,10,FALSE)</f>
        <v>#N/A</v>
      </c>
      <c r="R383" t="e">
        <f>VLOOKUP(L383,银行退!A:K,11,FALSE)</f>
        <v>#N/A</v>
      </c>
    </row>
    <row r="384" spans="1:18" ht="14.25" hidden="1">
      <c r="A384" s="60">
        <v>42923.734189814815</v>
      </c>
      <c r="B384">
        <v>617077</v>
      </c>
      <c r="C384" t="s">
        <v>8077</v>
      </c>
      <c r="D384" t="s">
        <v>8078</v>
      </c>
      <c r="E384" t="s">
        <v>8079</v>
      </c>
      <c r="F384" s="15">
        <v>20</v>
      </c>
      <c r="G384" t="s">
        <v>50</v>
      </c>
      <c r="H384" t="s">
        <v>50</v>
      </c>
      <c r="I384" t="s">
        <v>86</v>
      </c>
      <c r="J384" t="s">
        <v>46</v>
      </c>
      <c r="K384" t="s">
        <v>87</v>
      </c>
      <c r="L384" t="s">
        <v>9469</v>
      </c>
      <c r="M384" t="s">
        <v>9470</v>
      </c>
      <c r="N384" t="s">
        <v>9471</v>
      </c>
      <c r="O384">
        <f>VLOOKUP(B384,HIS退!B:F,5,FALSE)</f>
        <v>-20</v>
      </c>
      <c r="P384" s="43">
        <f>VLOOKUP(L384,银行退!A:G,7,FALSE)</f>
        <v>20</v>
      </c>
      <c r="Q384" t="e">
        <f>VLOOKUP(L384,银行退!A:J,10,FALSE)</f>
        <v>#N/A</v>
      </c>
      <c r="R384" t="e">
        <f>VLOOKUP(L384,银行退!A:K,11,FALSE)</f>
        <v>#N/A</v>
      </c>
    </row>
    <row r="385" spans="1:18" ht="14.25" hidden="1">
      <c r="A385" s="60">
        <v>42923.739224537036</v>
      </c>
      <c r="B385">
        <v>617118</v>
      </c>
      <c r="C385" t="s">
        <v>8080</v>
      </c>
      <c r="D385" t="s">
        <v>8081</v>
      </c>
      <c r="E385" t="s">
        <v>8082</v>
      </c>
      <c r="F385" s="15">
        <v>401</v>
      </c>
      <c r="G385" t="s">
        <v>50</v>
      </c>
      <c r="H385" t="s">
        <v>50</v>
      </c>
      <c r="I385" t="s">
        <v>86</v>
      </c>
      <c r="J385" t="s">
        <v>46</v>
      </c>
      <c r="K385" t="s">
        <v>87</v>
      </c>
      <c r="L385" t="s">
        <v>9472</v>
      </c>
      <c r="M385" t="s">
        <v>9473</v>
      </c>
      <c r="N385" t="s">
        <v>9474</v>
      </c>
      <c r="O385">
        <f>VLOOKUP(B385,HIS退!B:F,5,FALSE)</f>
        <v>-401</v>
      </c>
      <c r="P385" s="43">
        <f>VLOOKUP(L385,银行退!A:G,7,FALSE)</f>
        <v>401</v>
      </c>
      <c r="Q385" t="e">
        <f>VLOOKUP(L385,银行退!A:J,10,FALSE)</f>
        <v>#N/A</v>
      </c>
      <c r="R385" t="e">
        <f>VLOOKUP(L385,银行退!A:K,11,FALSE)</f>
        <v>#N/A</v>
      </c>
    </row>
    <row r="386" spans="1:18" ht="14.25" hidden="1">
      <c r="A386" s="60">
        <v>42923.779247685183</v>
      </c>
      <c r="B386">
        <v>617329</v>
      </c>
      <c r="C386" t="s">
        <v>8083</v>
      </c>
      <c r="D386" t="s">
        <v>8084</v>
      </c>
      <c r="E386" t="s">
        <v>8085</v>
      </c>
      <c r="F386" s="15">
        <v>3000</v>
      </c>
      <c r="G386" t="s">
        <v>50</v>
      </c>
      <c r="H386" t="s">
        <v>50</v>
      </c>
      <c r="I386" t="s">
        <v>86</v>
      </c>
      <c r="J386" t="s">
        <v>46</v>
      </c>
      <c r="K386" t="s">
        <v>87</v>
      </c>
      <c r="L386" t="s">
        <v>9475</v>
      </c>
      <c r="M386" t="s">
        <v>9476</v>
      </c>
      <c r="N386" t="s">
        <v>9477</v>
      </c>
      <c r="O386">
        <f>VLOOKUP(B386,HIS退!B:F,5,FALSE)</f>
        <v>-3000</v>
      </c>
      <c r="P386" s="43">
        <f>VLOOKUP(L386,银行退!A:G,7,FALSE)</f>
        <v>3000</v>
      </c>
      <c r="Q386" t="e">
        <f>VLOOKUP(L386,银行退!A:J,10,FALSE)</f>
        <v>#N/A</v>
      </c>
      <c r="R386" t="e">
        <f>VLOOKUP(L386,银行退!A:K,11,FALSE)</f>
        <v>#N/A</v>
      </c>
    </row>
    <row r="387" spans="1:18" ht="14.25" hidden="1">
      <c r="A387" s="60">
        <v>42923.863715277781</v>
      </c>
      <c r="B387">
        <v>617504</v>
      </c>
      <c r="C387" t="s">
        <v>8086</v>
      </c>
      <c r="D387" t="s">
        <v>8087</v>
      </c>
      <c r="E387" t="s">
        <v>8088</v>
      </c>
      <c r="F387" s="15">
        <v>2</v>
      </c>
      <c r="G387" t="s">
        <v>50</v>
      </c>
      <c r="H387" t="s">
        <v>50</v>
      </c>
      <c r="I387" t="s">
        <v>86</v>
      </c>
      <c r="J387" t="s">
        <v>46</v>
      </c>
      <c r="K387" t="s">
        <v>87</v>
      </c>
      <c r="L387" t="s">
        <v>9478</v>
      </c>
      <c r="M387" t="s">
        <v>9479</v>
      </c>
      <c r="N387" t="s">
        <v>9480</v>
      </c>
      <c r="O387">
        <f>VLOOKUP(B387,HIS退!B:F,5,FALSE)</f>
        <v>-2</v>
      </c>
      <c r="P387" s="43">
        <f>VLOOKUP(L387,银行退!A:G,7,FALSE)</f>
        <v>2</v>
      </c>
      <c r="Q387" t="e">
        <f>VLOOKUP(L387,银行退!A:J,10,FALSE)</f>
        <v>#N/A</v>
      </c>
      <c r="R387" t="e">
        <f>VLOOKUP(L387,银行退!A:K,11,FALSE)</f>
        <v>#N/A</v>
      </c>
    </row>
    <row r="388" spans="1:18" ht="14.25" hidden="1">
      <c r="A388" s="60">
        <v>42923.865057870367</v>
      </c>
      <c r="B388">
        <v>617508</v>
      </c>
      <c r="C388" t="s">
        <v>8089</v>
      </c>
      <c r="D388" t="s">
        <v>8087</v>
      </c>
      <c r="E388" t="s">
        <v>8088</v>
      </c>
      <c r="F388" s="15">
        <v>98</v>
      </c>
      <c r="G388" t="s">
        <v>50</v>
      </c>
      <c r="H388" t="s">
        <v>50</v>
      </c>
      <c r="I388" t="s">
        <v>86</v>
      </c>
      <c r="J388" t="s">
        <v>46</v>
      </c>
      <c r="K388" t="s">
        <v>87</v>
      </c>
      <c r="L388" t="s">
        <v>9481</v>
      </c>
      <c r="M388" t="s">
        <v>9482</v>
      </c>
      <c r="N388" t="s">
        <v>9480</v>
      </c>
      <c r="O388">
        <f>VLOOKUP(B388,HIS退!B:F,5,FALSE)</f>
        <v>-98</v>
      </c>
      <c r="P388" s="43">
        <f>VLOOKUP(L388,银行退!A:G,7,FALSE)</f>
        <v>98</v>
      </c>
      <c r="Q388" t="e">
        <f>VLOOKUP(L388,银行退!A:J,10,FALSE)</f>
        <v>#N/A</v>
      </c>
      <c r="R388" t="e">
        <f>VLOOKUP(L388,银行退!A:K,11,FALSE)</f>
        <v>#N/A</v>
      </c>
    </row>
    <row r="389" spans="1:18" ht="14.25" hidden="1">
      <c r="A389" s="60">
        <v>42923.865902777776</v>
      </c>
      <c r="B389">
        <v>617515</v>
      </c>
      <c r="C389" t="s">
        <v>8090</v>
      </c>
      <c r="D389" t="s">
        <v>188</v>
      </c>
      <c r="E389" t="s">
        <v>189</v>
      </c>
      <c r="F389" s="15">
        <v>1</v>
      </c>
      <c r="G389" t="s">
        <v>50</v>
      </c>
      <c r="H389" t="s">
        <v>50</v>
      </c>
      <c r="I389" t="s">
        <v>86</v>
      </c>
      <c r="J389" t="s">
        <v>46</v>
      </c>
      <c r="K389" t="s">
        <v>87</v>
      </c>
      <c r="L389" t="s">
        <v>9483</v>
      </c>
      <c r="M389" t="s">
        <v>9484</v>
      </c>
      <c r="N389" t="s">
        <v>203</v>
      </c>
      <c r="O389">
        <f>VLOOKUP(B389,HIS退!B:F,5,FALSE)</f>
        <v>-1</v>
      </c>
      <c r="P389" s="43">
        <f>VLOOKUP(L389,银行退!A:G,7,FALSE)</f>
        <v>1</v>
      </c>
      <c r="Q389" t="e">
        <f>VLOOKUP(L389,银行退!A:J,10,FALSE)</f>
        <v>#N/A</v>
      </c>
      <c r="R389" t="e">
        <f>VLOOKUP(L389,银行退!A:K,11,FALSE)</f>
        <v>#N/A</v>
      </c>
    </row>
    <row r="390" spans="1:18" ht="14.25" hidden="1">
      <c r="A390" s="60">
        <v>42923.873472222222</v>
      </c>
      <c r="B390">
        <v>617527</v>
      </c>
      <c r="C390" t="s">
        <v>8091</v>
      </c>
      <c r="D390" t="s">
        <v>8087</v>
      </c>
      <c r="E390" t="s">
        <v>8088</v>
      </c>
      <c r="F390" s="15">
        <v>2000</v>
      </c>
      <c r="G390" t="s">
        <v>50</v>
      </c>
      <c r="H390" t="s">
        <v>50</v>
      </c>
      <c r="I390" t="s">
        <v>86</v>
      </c>
      <c r="J390" t="s">
        <v>46</v>
      </c>
      <c r="K390" t="s">
        <v>87</v>
      </c>
      <c r="L390" t="s">
        <v>9485</v>
      </c>
      <c r="M390" t="s">
        <v>9486</v>
      </c>
      <c r="N390" t="s">
        <v>9487</v>
      </c>
      <c r="O390">
        <f>VLOOKUP(B390,HIS退!B:F,5,FALSE)</f>
        <v>-2000</v>
      </c>
      <c r="P390" s="43">
        <f>VLOOKUP(L390,银行退!A:G,7,FALSE)</f>
        <v>2000</v>
      </c>
      <c r="Q390" t="e">
        <f>VLOOKUP(L390,银行退!A:J,10,FALSE)</f>
        <v>#N/A</v>
      </c>
      <c r="R390" t="e">
        <f>VLOOKUP(L390,银行退!A:K,11,FALSE)</f>
        <v>#N/A</v>
      </c>
    </row>
    <row r="391" spans="1:18" ht="14.25" hidden="1">
      <c r="A391" s="60">
        <v>42923.874131944445</v>
      </c>
      <c r="B391">
        <v>617531</v>
      </c>
      <c r="C391" t="s">
        <v>8092</v>
      </c>
      <c r="D391" t="s">
        <v>8087</v>
      </c>
      <c r="E391" t="s">
        <v>8088</v>
      </c>
      <c r="F391" s="15">
        <v>50</v>
      </c>
      <c r="G391" t="s">
        <v>50</v>
      </c>
      <c r="H391" t="s">
        <v>50</v>
      </c>
      <c r="I391" t="s">
        <v>86</v>
      </c>
      <c r="J391" t="s">
        <v>46</v>
      </c>
      <c r="K391" t="s">
        <v>87</v>
      </c>
      <c r="L391" t="s">
        <v>9488</v>
      </c>
      <c r="M391" t="s">
        <v>9489</v>
      </c>
      <c r="N391" t="s">
        <v>9490</v>
      </c>
      <c r="O391">
        <f>VLOOKUP(B391,HIS退!B:F,5,FALSE)</f>
        <v>-50</v>
      </c>
      <c r="P391" s="43">
        <f>VLOOKUP(L391,银行退!A:G,7,FALSE)</f>
        <v>50</v>
      </c>
      <c r="Q391" t="e">
        <f>VLOOKUP(L391,银行退!A:J,10,FALSE)</f>
        <v>#N/A</v>
      </c>
      <c r="R391" t="e">
        <f>VLOOKUP(L391,银行退!A:K,11,FALSE)</f>
        <v>#N/A</v>
      </c>
    </row>
    <row r="392" spans="1:18" ht="14.25" hidden="1">
      <c r="A392" s="60">
        <v>42923.880324074074</v>
      </c>
      <c r="B392">
        <v>617547</v>
      </c>
      <c r="C392" t="s">
        <v>8093</v>
      </c>
      <c r="D392" t="s">
        <v>8087</v>
      </c>
      <c r="E392" t="s">
        <v>8088</v>
      </c>
      <c r="F392" s="15">
        <v>3000</v>
      </c>
      <c r="G392" t="s">
        <v>50</v>
      </c>
      <c r="H392" t="s">
        <v>50</v>
      </c>
      <c r="I392" t="s">
        <v>86</v>
      </c>
      <c r="J392" t="s">
        <v>46</v>
      </c>
      <c r="K392" t="s">
        <v>87</v>
      </c>
      <c r="L392" t="s">
        <v>9491</v>
      </c>
      <c r="M392" t="s">
        <v>9492</v>
      </c>
      <c r="N392" t="s">
        <v>9487</v>
      </c>
      <c r="O392">
        <f>VLOOKUP(B392,HIS退!B:F,5,FALSE)</f>
        <v>-3000</v>
      </c>
      <c r="P392" s="43">
        <f>VLOOKUP(L392,银行退!A:G,7,FALSE)</f>
        <v>3000</v>
      </c>
      <c r="Q392" t="e">
        <f>VLOOKUP(L392,银行退!A:J,10,FALSE)</f>
        <v>#N/A</v>
      </c>
      <c r="R392" t="e">
        <f>VLOOKUP(L392,银行退!A:K,11,FALSE)</f>
        <v>#N/A</v>
      </c>
    </row>
    <row r="393" spans="1:18" ht="14.25" hidden="1">
      <c r="A393" s="60">
        <v>42923.880590277775</v>
      </c>
      <c r="B393">
        <v>617548</v>
      </c>
      <c r="C393" t="s">
        <v>8094</v>
      </c>
      <c r="D393" t="s">
        <v>8087</v>
      </c>
      <c r="E393" t="s">
        <v>8088</v>
      </c>
      <c r="F393" s="15">
        <v>50</v>
      </c>
      <c r="G393" t="s">
        <v>50</v>
      </c>
      <c r="H393" t="s">
        <v>50</v>
      </c>
      <c r="I393" t="s">
        <v>86</v>
      </c>
      <c r="J393" t="s">
        <v>46</v>
      </c>
      <c r="K393" t="s">
        <v>87</v>
      </c>
      <c r="L393" t="s">
        <v>9493</v>
      </c>
      <c r="M393" t="s">
        <v>9494</v>
      </c>
      <c r="N393" t="s">
        <v>9490</v>
      </c>
      <c r="O393">
        <f>VLOOKUP(B393,HIS退!B:F,5,FALSE)</f>
        <v>-50</v>
      </c>
      <c r="P393" s="43">
        <f>VLOOKUP(L393,银行退!A:G,7,FALSE)</f>
        <v>50</v>
      </c>
      <c r="Q393" t="e">
        <f>VLOOKUP(L393,银行退!A:J,10,FALSE)</f>
        <v>#N/A</v>
      </c>
      <c r="R393" t="e">
        <f>VLOOKUP(L393,银行退!A:K,11,FALSE)</f>
        <v>#N/A</v>
      </c>
    </row>
    <row r="394" spans="1:18" ht="14.25" hidden="1">
      <c r="A394" s="60">
        <v>42923.880902777775</v>
      </c>
      <c r="B394">
        <v>617550</v>
      </c>
      <c r="C394" t="s">
        <v>8095</v>
      </c>
      <c r="D394" t="s">
        <v>8087</v>
      </c>
      <c r="E394" t="s">
        <v>8088</v>
      </c>
      <c r="F394" s="15">
        <v>20000</v>
      </c>
      <c r="G394" t="s">
        <v>50</v>
      </c>
      <c r="H394" t="s">
        <v>50</v>
      </c>
      <c r="I394" t="s">
        <v>86</v>
      </c>
      <c r="J394" t="s">
        <v>46</v>
      </c>
      <c r="K394" t="s">
        <v>87</v>
      </c>
      <c r="L394" t="s">
        <v>9495</v>
      </c>
      <c r="M394" t="s">
        <v>9496</v>
      </c>
      <c r="N394" t="s">
        <v>9480</v>
      </c>
      <c r="O394">
        <f>VLOOKUP(B394,HIS退!B:F,5,FALSE)</f>
        <v>-20000</v>
      </c>
      <c r="P394" s="43">
        <f>VLOOKUP(L394,银行退!A:G,7,FALSE)</f>
        <v>20000</v>
      </c>
      <c r="Q394" t="e">
        <f>VLOOKUP(L394,银行退!A:J,10,FALSE)</f>
        <v>#N/A</v>
      </c>
      <c r="R394" t="e">
        <f>VLOOKUP(L394,银行退!A:K,11,FALSE)</f>
        <v>#N/A</v>
      </c>
    </row>
    <row r="395" spans="1:18" ht="14.25" hidden="1">
      <c r="A395" s="60">
        <v>42924.319351851853</v>
      </c>
      <c r="B395">
        <v>618023</v>
      </c>
      <c r="C395" t="s">
        <v>8096</v>
      </c>
      <c r="D395" t="s">
        <v>8097</v>
      </c>
      <c r="E395" t="s">
        <v>8098</v>
      </c>
      <c r="F395" s="15">
        <v>1000</v>
      </c>
      <c r="G395" t="s">
        <v>50</v>
      </c>
      <c r="H395" t="s">
        <v>50</v>
      </c>
      <c r="I395" t="s">
        <v>86</v>
      </c>
      <c r="J395" t="s">
        <v>46</v>
      </c>
      <c r="K395" t="s">
        <v>87</v>
      </c>
      <c r="L395" t="s">
        <v>9497</v>
      </c>
      <c r="M395" t="s">
        <v>9498</v>
      </c>
      <c r="N395" t="s">
        <v>9499</v>
      </c>
      <c r="O395">
        <f>VLOOKUP(B395,HIS退!B:F,5,FALSE)</f>
        <v>-1000</v>
      </c>
      <c r="P395" s="43">
        <f>VLOOKUP(L395,银行退!A:G,7,FALSE)</f>
        <v>1000</v>
      </c>
      <c r="Q395" t="e">
        <f>VLOOKUP(L395,银行退!A:J,10,FALSE)</f>
        <v>#N/A</v>
      </c>
      <c r="R395" t="e">
        <f>VLOOKUP(L395,银行退!A:K,11,FALSE)</f>
        <v>#N/A</v>
      </c>
    </row>
    <row r="396" spans="1:18" ht="14.25" hidden="1">
      <c r="A396" s="60">
        <v>42924.327233796299</v>
      </c>
      <c r="B396">
        <v>618124</v>
      </c>
      <c r="C396" t="s">
        <v>8099</v>
      </c>
      <c r="D396" t="s">
        <v>8100</v>
      </c>
      <c r="E396" t="s">
        <v>8101</v>
      </c>
      <c r="F396" s="15">
        <v>200</v>
      </c>
      <c r="G396" t="s">
        <v>50</v>
      </c>
      <c r="H396" t="s">
        <v>50</v>
      </c>
      <c r="I396" t="s">
        <v>86</v>
      </c>
      <c r="J396" t="s">
        <v>46</v>
      </c>
      <c r="K396" t="s">
        <v>87</v>
      </c>
      <c r="L396" t="s">
        <v>9500</v>
      </c>
      <c r="M396" t="s">
        <v>9501</v>
      </c>
      <c r="N396" t="s">
        <v>9502</v>
      </c>
      <c r="O396">
        <f>VLOOKUP(B396,HIS退!B:F,5,FALSE)</f>
        <v>-200</v>
      </c>
      <c r="P396" s="43">
        <f>VLOOKUP(L396,银行退!A:G,7,FALSE)</f>
        <v>200</v>
      </c>
      <c r="Q396" t="e">
        <f>VLOOKUP(L396,银行退!A:J,10,FALSE)</f>
        <v>#N/A</v>
      </c>
      <c r="R396" t="e">
        <f>VLOOKUP(L396,银行退!A:K,11,FALSE)</f>
        <v>#N/A</v>
      </c>
    </row>
    <row r="397" spans="1:18" ht="14.25" hidden="1">
      <c r="A397" s="60">
        <v>42924.336261574077</v>
      </c>
      <c r="B397">
        <v>618231</v>
      </c>
      <c r="C397" t="s">
        <v>8102</v>
      </c>
      <c r="D397" t="s">
        <v>8103</v>
      </c>
      <c r="E397" t="s">
        <v>8104</v>
      </c>
      <c r="F397" s="15">
        <v>400</v>
      </c>
      <c r="G397" t="s">
        <v>50</v>
      </c>
      <c r="H397" t="s">
        <v>50</v>
      </c>
      <c r="I397" t="s">
        <v>127</v>
      </c>
      <c r="J397" t="s">
        <v>127</v>
      </c>
      <c r="K397" t="s">
        <v>87</v>
      </c>
      <c r="L397" t="s">
        <v>9503</v>
      </c>
      <c r="M397" t="s">
        <v>9504</v>
      </c>
      <c r="N397" t="s">
        <v>7026</v>
      </c>
      <c r="O397">
        <f>VLOOKUP(B397,HIS退!B:F,5,FALSE)</f>
        <v>-400</v>
      </c>
      <c r="P397" s="43">
        <f>VLOOKUP(L397,银行退!A:G,7,FALSE)</f>
        <v>400</v>
      </c>
      <c r="Q397" t="e">
        <f>VLOOKUP(L397,银行退!A:J,10,FALSE)</f>
        <v>#N/A</v>
      </c>
      <c r="R397" t="str">
        <f>VLOOKUP(L397,银行退!A:K,11,FALSE)</f>
        <v>2017-07-10</v>
      </c>
    </row>
    <row r="398" spans="1:18" ht="14.25" hidden="1">
      <c r="A398" s="60">
        <v>42924.403506944444</v>
      </c>
      <c r="B398">
        <v>620909</v>
      </c>
      <c r="C398" t="s">
        <v>8105</v>
      </c>
      <c r="D398" t="s">
        <v>8106</v>
      </c>
      <c r="E398" t="s">
        <v>8107</v>
      </c>
      <c r="F398" s="15">
        <v>1000</v>
      </c>
      <c r="G398" t="s">
        <v>50</v>
      </c>
      <c r="H398" t="s">
        <v>50</v>
      </c>
      <c r="I398" t="s">
        <v>86</v>
      </c>
      <c r="J398" t="s">
        <v>46</v>
      </c>
      <c r="K398" t="s">
        <v>87</v>
      </c>
      <c r="L398" t="s">
        <v>9505</v>
      </c>
      <c r="M398" t="s">
        <v>9506</v>
      </c>
      <c r="N398" t="s">
        <v>9507</v>
      </c>
      <c r="O398">
        <f>VLOOKUP(B398,HIS退!B:F,5,FALSE)</f>
        <v>-1000</v>
      </c>
      <c r="P398" s="43">
        <f>VLOOKUP(L398,银行退!A:G,7,FALSE)</f>
        <v>1000</v>
      </c>
      <c r="Q398" t="e">
        <f>VLOOKUP(L398,银行退!A:J,10,FALSE)</f>
        <v>#N/A</v>
      </c>
      <c r="R398" t="e">
        <f>VLOOKUP(L398,银行退!A:K,11,FALSE)</f>
        <v>#N/A</v>
      </c>
    </row>
    <row r="399" spans="1:18" ht="14.25" hidden="1">
      <c r="A399" s="60">
        <v>42924.410127314812</v>
      </c>
      <c r="B399">
        <v>621175</v>
      </c>
      <c r="C399" t="s">
        <v>8108</v>
      </c>
      <c r="D399" t="s">
        <v>8109</v>
      </c>
      <c r="E399" t="s">
        <v>190</v>
      </c>
      <c r="F399" s="15">
        <v>488</v>
      </c>
      <c r="G399" t="s">
        <v>50</v>
      </c>
      <c r="H399" t="s">
        <v>50</v>
      </c>
      <c r="I399" t="s">
        <v>86</v>
      </c>
      <c r="J399" t="s">
        <v>46</v>
      </c>
      <c r="K399" t="s">
        <v>87</v>
      </c>
      <c r="L399" t="s">
        <v>9508</v>
      </c>
      <c r="M399" t="s">
        <v>9509</v>
      </c>
      <c r="N399" t="s">
        <v>9510</v>
      </c>
      <c r="O399">
        <f>VLOOKUP(B399,HIS退!B:F,5,FALSE)</f>
        <v>-488</v>
      </c>
      <c r="P399" s="43">
        <f>VLOOKUP(L399,银行退!A:G,7,FALSE)</f>
        <v>488</v>
      </c>
      <c r="Q399" t="e">
        <f>VLOOKUP(L399,银行退!A:J,10,FALSE)</f>
        <v>#N/A</v>
      </c>
      <c r="R399" t="e">
        <f>VLOOKUP(L399,银行退!A:K,11,FALSE)</f>
        <v>#N/A</v>
      </c>
    </row>
    <row r="400" spans="1:18" ht="14.25" hidden="1">
      <c r="A400" s="60">
        <v>42924.411446759259</v>
      </c>
      <c r="B400">
        <v>621223</v>
      </c>
      <c r="C400" t="s">
        <v>8110</v>
      </c>
      <c r="D400" t="s">
        <v>8111</v>
      </c>
      <c r="E400" t="s">
        <v>8112</v>
      </c>
      <c r="F400" s="15">
        <v>215</v>
      </c>
      <c r="G400" t="s">
        <v>50</v>
      </c>
      <c r="H400" t="s">
        <v>50</v>
      </c>
      <c r="I400" t="s">
        <v>86</v>
      </c>
      <c r="J400" t="s">
        <v>46</v>
      </c>
      <c r="K400" t="s">
        <v>87</v>
      </c>
      <c r="L400" t="s">
        <v>9511</v>
      </c>
      <c r="M400" t="s">
        <v>9512</v>
      </c>
      <c r="N400" t="s">
        <v>9513</v>
      </c>
      <c r="O400">
        <f>VLOOKUP(B400,HIS退!B:F,5,FALSE)</f>
        <v>-215</v>
      </c>
      <c r="P400" s="43">
        <f>VLOOKUP(L400,银行退!A:G,7,FALSE)</f>
        <v>215</v>
      </c>
      <c r="Q400" t="e">
        <f>VLOOKUP(L400,银行退!A:J,10,FALSE)</f>
        <v>#N/A</v>
      </c>
      <c r="R400" t="e">
        <f>VLOOKUP(L400,银行退!A:K,11,FALSE)</f>
        <v>#N/A</v>
      </c>
    </row>
    <row r="401" spans="1:18" ht="14.25" hidden="1">
      <c r="A401" s="60">
        <v>42924.442407407405</v>
      </c>
      <c r="B401">
        <v>622389</v>
      </c>
      <c r="C401" t="s">
        <v>8113</v>
      </c>
      <c r="D401" t="s">
        <v>8114</v>
      </c>
      <c r="E401" t="s">
        <v>8115</v>
      </c>
      <c r="F401" s="15">
        <v>1000</v>
      </c>
      <c r="G401" t="s">
        <v>50</v>
      </c>
      <c r="H401" t="s">
        <v>50</v>
      </c>
      <c r="I401" t="s">
        <v>86</v>
      </c>
      <c r="J401" t="s">
        <v>46</v>
      </c>
      <c r="K401" t="s">
        <v>87</v>
      </c>
      <c r="L401" t="s">
        <v>9514</v>
      </c>
      <c r="M401" t="s">
        <v>9515</v>
      </c>
      <c r="N401" t="s">
        <v>9516</v>
      </c>
      <c r="O401">
        <f>VLOOKUP(B401,HIS退!B:F,5,FALSE)</f>
        <v>-1000</v>
      </c>
      <c r="P401" s="43">
        <f>VLOOKUP(L401,银行退!A:G,7,FALSE)</f>
        <v>1000</v>
      </c>
      <c r="Q401" t="e">
        <f>VLOOKUP(L401,银行退!A:J,10,FALSE)</f>
        <v>#N/A</v>
      </c>
      <c r="R401" t="e">
        <f>VLOOKUP(L401,银行退!A:K,11,FALSE)</f>
        <v>#N/A</v>
      </c>
    </row>
    <row r="402" spans="1:18" ht="14.25" hidden="1">
      <c r="A402" s="60">
        <v>42924.444386574076</v>
      </c>
      <c r="B402">
        <v>622452</v>
      </c>
      <c r="C402" t="s">
        <v>8116</v>
      </c>
      <c r="D402" t="s">
        <v>8114</v>
      </c>
      <c r="E402" t="s">
        <v>8115</v>
      </c>
      <c r="F402" s="15">
        <v>1000</v>
      </c>
      <c r="G402" t="s">
        <v>50</v>
      </c>
      <c r="H402" t="s">
        <v>50</v>
      </c>
      <c r="I402" t="s">
        <v>86</v>
      </c>
      <c r="J402" t="s">
        <v>46</v>
      </c>
      <c r="K402" t="s">
        <v>87</v>
      </c>
      <c r="L402" t="s">
        <v>9517</v>
      </c>
      <c r="M402" t="s">
        <v>9518</v>
      </c>
      <c r="N402" t="s">
        <v>9516</v>
      </c>
      <c r="O402">
        <f>VLOOKUP(B402,HIS退!B:F,5,FALSE)</f>
        <v>-1000</v>
      </c>
      <c r="P402" s="43">
        <f>VLOOKUP(L402,银行退!A:G,7,FALSE)</f>
        <v>1000</v>
      </c>
      <c r="Q402" t="e">
        <f>VLOOKUP(L402,银行退!A:J,10,FALSE)</f>
        <v>#N/A</v>
      </c>
      <c r="R402" t="e">
        <f>VLOOKUP(L402,银行退!A:K,11,FALSE)</f>
        <v>#N/A</v>
      </c>
    </row>
    <row r="403" spans="1:18" ht="14.25" hidden="1">
      <c r="A403" s="60">
        <v>42924.444861111115</v>
      </c>
      <c r="B403">
        <v>622474</v>
      </c>
      <c r="C403" t="s">
        <v>8117</v>
      </c>
      <c r="D403" t="s">
        <v>8114</v>
      </c>
      <c r="E403" t="s">
        <v>8115</v>
      </c>
      <c r="F403" s="15">
        <v>5000</v>
      </c>
      <c r="G403" t="s">
        <v>50</v>
      </c>
      <c r="H403" t="s">
        <v>50</v>
      </c>
      <c r="I403" t="s">
        <v>86</v>
      </c>
      <c r="J403" t="s">
        <v>46</v>
      </c>
      <c r="K403" t="s">
        <v>87</v>
      </c>
      <c r="L403" t="s">
        <v>9519</v>
      </c>
      <c r="M403" t="s">
        <v>9520</v>
      </c>
      <c r="N403" t="s">
        <v>9516</v>
      </c>
      <c r="O403">
        <f>VLOOKUP(B403,HIS退!B:F,5,FALSE)</f>
        <v>-5000</v>
      </c>
      <c r="P403" s="43">
        <f>VLOOKUP(L403,银行退!A:G,7,FALSE)</f>
        <v>5000</v>
      </c>
      <c r="Q403" t="e">
        <f>VLOOKUP(L403,银行退!A:J,10,FALSE)</f>
        <v>#N/A</v>
      </c>
      <c r="R403" t="e">
        <f>VLOOKUP(L403,银行退!A:K,11,FALSE)</f>
        <v>#N/A</v>
      </c>
    </row>
    <row r="404" spans="1:18" ht="14.25" hidden="1">
      <c r="A404" s="60">
        <v>42924.4452662037</v>
      </c>
      <c r="B404">
        <v>622489</v>
      </c>
      <c r="C404" t="s">
        <v>8118</v>
      </c>
      <c r="D404" t="s">
        <v>8114</v>
      </c>
      <c r="E404" t="s">
        <v>8115</v>
      </c>
      <c r="F404" s="15">
        <v>3200</v>
      </c>
      <c r="G404" t="s">
        <v>50</v>
      </c>
      <c r="H404" t="s">
        <v>50</v>
      </c>
      <c r="I404" t="s">
        <v>86</v>
      </c>
      <c r="J404" t="s">
        <v>46</v>
      </c>
      <c r="K404" t="s">
        <v>87</v>
      </c>
      <c r="L404" t="s">
        <v>9521</v>
      </c>
      <c r="M404" t="s">
        <v>9522</v>
      </c>
      <c r="N404" t="s">
        <v>9516</v>
      </c>
      <c r="O404">
        <f>VLOOKUP(B404,HIS退!B:F,5,FALSE)</f>
        <v>-3200</v>
      </c>
      <c r="P404" s="43">
        <f>VLOOKUP(L404,银行退!A:G,7,FALSE)</f>
        <v>3200</v>
      </c>
      <c r="Q404" t="e">
        <f>VLOOKUP(L404,银行退!A:J,10,FALSE)</f>
        <v>#N/A</v>
      </c>
      <c r="R404" t="e">
        <f>VLOOKUP(L404,银行退!A:K,11,FALSE)</f>
        <v>#N/A</v>
      </c>
    </row>
    <row r="405" spans="1:18" ht="14.25" hidden="1">
      <c r="A405" s="60">
        <v>42924.459131944444</v>
      </c>
      <c r="B405">
        <v>622943</v>
      </c>
      <c r="C405" t="s">
        <v>8119</v>
      </c>
      <c r="D405" t="s">
        <v>8120</v>
      </c>
      <c r="E405" t="s">
        <v>8121</v>
      </c>
      <c r="F405" s="15">
        <v>94</v>
      </c>
      <c r="G405" t="s">
        <v>50</v>
      </c>
      <c r="H405" t="s">
        <v>50</v>
      </c>
      <c r="I405" t="s">
        <v>86</v>
      </c>
      <c r="J405" t="s">
        <v>46</v>
      </c>
      <c r="K405" t="s">
        <v>87</v>
      </c>
      <c r="L405" t="s">
        <v>9523</v>
      </c>
      <c r="M405" t="s">
        <v>9524</v>
      </c>
      <c r="N405" t="s">
        <v>9525</v>
      </c>
      <c r="O405">
        <f>VLOOKUP(B405,HIS退!B:F,5,FALSE)</f>
        <v>-94</v>
      </c>
      <c r="P405" s="43">
        <f>VLOOKUP(L405,银行退!A:G,7,FALSE)</f>
        <v>94</v>
      </c>
      <c r="Q405" t="e">
        <f>VLOOKUP(L405,银行退!A:J,10,FALSE)</f>
        <v>#N/A</v>
      </c>
      <c r="R405" t="e">
        <f>VLOOKUP(L405,银行退!A:K,11,FALSE)</f>
        <v>#N/A</v>
      </c>
    </row>
    <row r="406" spans="1:18" ht="14.25" hidden="1">
      <c r="A406" s="60">
        <v>42924.472372685188</v>
      </c>
      <c r="B406">
        <v>623361</v>
      </c>
      <c r="C406" t="s">
        <v>8122</v>
      </c>
      <c r="D406" t="s">
        <v>8123</v>
      </c>
      <c r="E406" t="s">
        <v>8124</v>
      </c>
      <c r="F406" s="15">
        <v>17</v>
      </c>
      <c r="G406" t="s">
        <v>50</v>
      </c>
      <c r="H406" t="s">
        <v>50</v>
      </c>
      <c r="I406" t="s">
        <v>86</v>
      </c>
      <c r="J406" t="s">
        <v>46</v>
      </c>
      <c r="K406" t="s">
        <v>87</v>
      </c>
      <c r="L406" t="s">
        <v>9526</v>
      </c>
      <c r="M406" t="s">
        <v>9527</v>
      </c>
      <c r="N406" t="s">
        <v>9528</v>
      </c>
      <c r="O406">
        <f>VLOOKUP(B406,HIS退!B:F,5,FALSE)</f>
        <v>-17</v>
      </c>
      <c r="P406" s="43">
        <f>VLOOKUP(L406,银行退!A:G,7,FALSE)</f>
        <v>17</v>
      </c>
      <c r="Q406" t="e">
        <f>VLOOKUP(L406,银行退!A:J,10,FALSE)</f>
        <v>#N/A</v>
      </c>
      <c r="R406" t="e">
        <f>VLOOKUP(L406,银行退!A:K,11,FALSE)</f>
        <v>#N/A</v>
      </c>
    </row>
    <row r="407" spans="1:18" ht="14.25" hidden="1">
      <c r="A407" s="60">
        <v>42924.485914351855</v>
      </c>
      <c r="B407">
        <v>623631</v>
      </c>
      <c r="C407" t="s">
        <v>8125</v>
      </c>
      <c r="D407" t="s">
        <v>8126</v>
      </c>
      <c r="E407" t="s">
        <v>8127</v>
      </c>
      <c r="F407" s="15">
        <v>2205</v>
      </c>
      <c r="G407" t="s">
        <v>50</v>
      </c>
      <c r="H407" t="s">
        <v>50</v>
      </c>
      <c r="I407" t="s">
        <v>86</v>
      </c>
      <c r="J407" t="s">
        <v>46</v>
      </c>
      <c r="K407" t="s">
        <v>87</v>
      </c>
      <c r="L407" t="s">
        <v>9529</v>
      </c>
      <c r="M407" t="s">
        <v>9530</v>
      </c>
      <c r="N407" t="s">
        <v>9531</v>
      </c>
      <c r="O407">
        <f>VLOOKUP(B407,HIS退!B:F,5,FALSE)</f>
        <v>-2205</v>
      </c>
      <c r="P407" s="43">
        <f>VLOOKUP(L407,银行退!A:G,7,FALSE)</f>
        <v>2205</v>
      </c>
      <c r="Q407" t="e">
        <f>VLOOKUP(L407,银行退!A:J,10,FALSE)</f>
        <v>#N/A</v>
      </c>
      <c r="R407" t="e">
        <f>VLOOKUP(L407,银行退!A:K,11,FALSE)</f>
        <v>#N/A</v>
      </c>
    </row>
    <row r="408" spans="1:18" ht="14.25" hidden="1">
      <c r="A408" s="60">
        <v>42924.498229166667</v>
      </c>
      <c r="B408">
        <v>623834</v>
      </c>
      <c r="C408" t="s">
        <v>8128</v>
      </c>
      <c r="D408" t="s">
        <v>8129</v>
      </c>
      <c r="E408" t="s">
        <v>8130</v>
      </c>
      <c r="F408" s="15">
        <v>370</v>
      </c>
      <c r="G408" t="s">
        <v>50</v>
      </c>
      <c r="H408" t="s">
        <v>50</v>
      </c>
      <c r="I408" t="s">
        <v>86</v>
      </c>
      <c r="J408" t="s">
        <v>46</v>
      </c>
      <c r="K408" t="s">
        <v>87</v>
      </c>
      <c r="L408" t="s">
        <v>9532</v>
      </c>
      <c r="M408" t="s">
        <v>9533</v>
      </c>
      <c r="N408" t="s">
        <v>9534</v>
      </c>
      <c r="O408">
        <f>VLOOKUP(B408,HIS退!B:F,5,FALSE)</f>
        <v>-370</v>
      </c>
      <c r="P408" s="43">
        <f>VLOOKUP(L408,银行退!A:G,7,FALSE)</f>
        <v>370</v>
      </c>
      <c r="Q408" t="e">
        <f>VLOOKUP(L408,银行退!A:J,10,FALSE)</f>
        <v>#N/A</v>
      </c>
      <c r="R408" t="e">
        <f>VLOOKUP(L408,银行退!A:K,11,FALSE)</f>
        <v>#N/A</v>
      </c>
    </row>
    <row r="409" spans="1:18" ht="14.25" hidden="1">
      <c r="A409" s="60">
        <v>42924.514594907407</v>
      </c>
      <c r="B409">
        <v>624053</v>
      </c>
      <c r="C409" t="s">
        <v>8131</v>
      </c>
      <c r="D409" t="s">
        <v>8132</v>
      </c>
      <c r="E409" t="s">
        <v>8133</v>
      </c>
      <c r="F409" s="15">
        <v>2990</v>
      </c>
      <c r="G409" t="s">
        <v>50</v>
      </c>
      <c r="H409" t="s">
        <v>50</v>
      </c>
      <c r="I409" t="s">
        <v>86</v>
      </c>
      <c r="J409" t="s">
        <v>46</v>
      </c>
      <c r="K409" t="s">
        <v>87</v>
      </c>
      <c r="L409" t="s">
        <v>9535</v>
      </c>
      <c r="M409" t="s">
        <v>9536</v>
      </c>
      <c r="N409" t="s">
        <v>9537</v>
      </c>
      <c r="O409">
        <f>VLOOKUP(B409,HIS退!B:F,5,FALSE)</f>
        <v>-2990</v>
      </c>
      <c r="P409" s="43">
        <f>VLOOKUP(L409,银行退!A:G,7,FALSE)</f>
        <v>2990</v>
      </c>
      <c r="Q409" t="e">
        <f>VLOOKUP(L409,银行退!A:J,10,FALSE)</f>
        <v>#N/A</v>
      </c>
      <c r="R409" t="e">
        <f>VLOOKUP(L409,银行退!A:K,11,FALSE)</f>
        <v>#N/A</v>
      </c>
    </row>
    <row r="410" spans="1:18" ht="14.25" hidden="1">
      <c r="A410" s="60">
        <v>42924.544710648152</v>
      </c>
      <c r="B410">
        <v>624204</v>
      </c>
      <c r="C410" t="s">
        <v>8134</v>
      </c>
      <c r="D410" t="s">
        <v>8135</v>
      </c>
      <c r="E410" t="s">
        <v>8136</v>
      </c>
      <c r="F410" s="15">
        <v>1000</v>
      </c>
      <c r="G410" t="s">
        <v>50</v>
      </c>
      <c r="H410" t="s">
        <v>50</v>
      </c>
      <c r="I410" t="s">
        <v>86</v>
      </c>
      <c r="J410" t="s">
        <v>46</v>
      </c>
      <c r="K410" t="s">
        <v>87</v>
      </c>
      <c r="L410" t="s">
        <v>9538</v>
      </c>
      <c r="M410" t="s">
        <v>9539</v>
      </c>
      <c r="N410" t="s">
        <v>9540</v>
      </c>
      <c r="O410">
        <f>VLOOKUP(B410,HIS退!B:F,5,FALSE)</f>
        <v>-1000</v>
      </c>
      <c r="P410" s="43">
        <f>VLOOKUP(L410,银行退!A:G,7,FALSE)</f>
        <v>1000</v>
      </c>
      <c r="Q410" t="e">
        <f>VLOOKUP(L410,银行退!A:J,10,FALSE)</f>
        <v>#N/A</v>
      </c>
      <c r="R410" t="e">
        <f>VLOOKUP(L410,银行退!A:K,11,FALSE)</f>
        <v>#N/A</v>
      </c>
    </row>
    <row r="411" spans="1:18" ht="14.25" hidden="1">
      <c r="A411" s="60">
        <v>42924.544976851852</v>
      </c>
      <c r="B411">
        <v>624208</v>
      </c>
      <c r="C411" t="s">
        <v>8137</v>
      </c>
      <c r="D411" t="s">
        <v>8135</v>
      </c>
      <c r="E411" t="s">
        <v>8136</v>
      </c>
      <c r="F411" s="15">
        <v>9000</v>
      </c>
      <c r="G411" t="s">
        <v>50</v>
      </c>
      <c r="H411" t="s">
        <v>50</v>
      </c>
      <c r="I411" t="s">
        <v>86</v>
      </c>
      <c r="J411" t="s">
        <v>46</v>
      </c>
      <c r="K411" t="s">
        <v>87</v>
      </c>
      <c r="L411" t="s">
        <v>9541</v>
      </c>
      <c r="M411" t="s">
        <v>9542</v>
      </c>
      <c r="N411" t="s">
        <v>9540</v>
      </c>
      <c r="O411">
        <f>VLOOKUP(B411,HIS退!B:F,5,FALSE)</f>
        <v>-9000</v>
      </c>
      <c r="P411" s="43">
        <f>VLOOKUP(L411,银行退!A:G,7,FALSE)</f>
        <v>9000</v>
      </c>
      <c r="Q411" t="e">
        <f>VLOOKUP(L411,银行退!A:J,10,FALSE)</f>
        <v>#N/A</v>
      </c>
      <c r="R411" t="e">
        <f>VLOOKUP(L411,银行退!A:K,11,FALSE)</f>
        <v>#N/A</v>
      </c>
    </row>
    <row r="412" spans="1:18" ht="14.25" hidden="1">
      <c r="A412" s="60">
        <v>42924.600555555553</v>
      </c>
      <c r="B412">
        <v>624635</v>
      </c>
      <c r="C412" t="s">
        <v>8138</v>
      </c>
      <c r="D412" t="s">
        <v>8139</v>
      </c>
      <c r="E412" t="s">
        <v>8140</v>
      </c>
      <c r="F412" s="15">
        <v>509</v>
      </c>
      <c r="G412" t="s">
        <v>50</v>
      </c>
      <c r="H412" t="s">
        <v>50</v>
      </c>
      <c r="I412" t="s">
        <v>86</v>
      </c>
      <c r="J412" t="s">
        <v>46</v>
      </c>
      <c r="K412" t="s">
        <v>87</v>
      </c>
      <c r="L412" t="s">
        <v>9543</v>
      </c>
      <c r="M412" t="s">
        <v>9544</v>
      </c>
      <c r="N412" t="s">
        <v>9545</v>
      </c>
      <c r="O412">
        <f>VLOOKUP(B412,HIS退!B:F,5,FALSE)</f>
        <v>-509</v>
      </c>
      <c r="P412" s="43">
        <f>VLOOKUP(L412,银行退!A:G,7,FALSE)</f>
        <v>509</v>
      </c>
      <c r="Q412" t="e">
        <f>VLOOKUP(L412,银行退!A:J,10,FALSE)</f>
        <v>#N/A</v>
      </c>
      <c r="R412" t="e">
        <f>VLOOKUP(L412,银行退!A:K,11,FALSE)</f>
        <v>#N/A</v>
      </c>
    </row>
    <row r="413" spans="1:18" ht="14.25" hidden="1">
      <c r="A413" s="60">
        <v>42924.612268518518</v>
      </c>
      <c r="B413">
        <v>624794</v>
      </c>
      <c r="C413" t="s">
        <v>8141</v>
      </c>
      <c r="D413" t="s">
        <v>8142</v>
      </c>
      <c r="E413" t="s">
        <v>8143</v>
      </c>
      <c r="F413" s="15">
        <v>94</v>
      </c>
      <c r="G413" t="s">
        <v>50</v>
      </c>
      <c r="H413" t="s">
        <v>50</v>
      </c>
      <c r="I413" t="s">
        <v>86</v>
      </c>
      <c r="J413" t="s">
        <v>46</v>
      </c>
      <c r="K413" t="s">
        <v>87</v>
      </c>
      <c r="L413" t="s">
        <v>9546</v>
      </c>
      <c r="M413" t="s">
        <v>9547</v>
      </c>
      <c r="N413" t="s">
        <v>9548</v>
      </c>
      <c r="O413">
        <f>VLOOKUP(B413,HIS退!B:F,5,FALSE)</f>
        <v>-94</v>
      </c>
      <c r="P413" s="43">
        <f>VLOOKUP(L413,银行退!A:G,7,FALSE)</f>
        <v>94</v>
      </c>
      <c r="Q413" t="e">
        <f>VLOOKUP(L413,银行退!A:J,10,FALSE)</f>
        <v>#N/A</v>
      </c>
      <c r="R413" t="e">
        <f>VLOOKUP(L413,银行退!A:K,11,FALSE)</f>
        <v>#N/A</v>
      </c>
    </row>
    <row r="414" spans="1:18" ht="14.25" hidden="1">
      <c r="A414" s="60">
        <v>42924.635763888888</v>
      </c>
      <c r="B414">
        <v>625217</v>
      </c>
      <c r="C414" t="s">
        <v>8144</v>
      </c>
      <c r="D414" t="s">
        <v>8145</v>
      </c>
      <c r="E414" t="s">
        <v>8146</v>
      </c>
      <c r="F414" s="15">
        <v>74</v>
      </c>
      <c r="G414" t="s">
        <v>50</v>
      </c>
      <c r="H414" t="s">
        <v>50</v>
      </c>
      <c r="I414" t="s">
        <v>86</v>
      </c>
      <c r="J414" t="s">
        <v>46</v>
      </c>
      <c r="K414" t="s">
        <v>87</v>
      </c>
      <c r="L414" t="s">
        <v>9549</v>
      </c>
      <c r="M414" t="s">
        <v>9550</v>
      </c>
      <c r="N414" t="s">
        <v>9551</v>
      </c>
      <c r="O414">
        <f>VLOOKUP(B414,HIS退!B:F,5,FALSE)</f>
        <v>-74</v>
      </c>
      <c r="P414" s="43">
        <f>VLOOKUP(L414,银行退!A:G,7,FALSE)</f>
        <v>74</v>
      </c>
      <c r="Q414" t="e">
        <f>VLOOKUP(L414,银行退!A:J,10,FALSE)</f>
        <v>#N/A</v>
      </c>
      <c r="R414" t="e">
        <f>VLOOKUP(L414,银行退!A:K,11,FALSE)</f>
        <v>#N/A</v>
      </c>
    </row>
    <row r="415" spans="1:18" ht="14.25" hidden="1">
      <c r="A415" s="60">
        <v>42924.638032407405</v>
      </c>
      <c r="B415">
        <v>625236</v>
      </c>
      <c r="C415" t="s">
        <v>8147</v>
      </c>
      <c r="D415" t="s">
        <v>8148</v>
      </c>
      <c r="E415" t="s">
        <v>8149</v>
      </c>
      <c r="F415" s="15">
        <v>4078</v>
      </c>
      <c r="G415" t="s">
        <v>50</v>
      </c>
      <c r="H415" t="s">
        <v>50</v>
      </c>
      <c r="I415" t="s">
        <v>86</v>
      </c>
      <c r="J415" t="s">
        <v>46</v>
      </c>
      <c r="K415" t="s">
        <v>87</v>
      </c>
      <c r="L415" t="s">
        <v>9552</v>
      </c>
      <c r="M415" t="s">
        <v>9553</v>
      </c>
      <c r="N415" t="s">
        <v>9554</v>
      </c>
      <c r="O415">
        <f>VLOOKUP(B415,HIS退!B:F,5,FALSE)</f>
        <v>-4078</v>
      </c>
      <c r="P415" s="43">
        <f>VLOOKUP(L415,银行退!A:G,7,FALSE)</f>
        <v>4078</v>
      </c>
      <c r="Q415" t="e">
        <f>VLOOKUP(L415,银行退!A:J,10,FALSE)</f>
        <v>#N/A</v>
      </c>
      <c r="R415" t="e">
        <f>VLOOKUP(L415,银行退!A:K,11,FALSE)</f>
        <v>#N/A</v>
      </c>
    </row>
    <row r="416" spans="1:18" ht="14.25" hidden="1">
      <c r="A416" s="60">
        <v>42924.639814814815</v>
      </c>
      <c r="B416">
        <v>625261</v>
      </c>
      <c r="C416" t="s">
        <v>8150</v>
      </c>
      <c r="D416" t="s">
        <v>8151</v>
      </c>
      <c r="E416" t="s">
        <v>8152</v>
      </c>
      <c r="F416" s="15">
        <v>1299</v>
      </c>
      <c r="G416" t="s">
        <v>50</v>
      </c>
      <c r="H416" t="s">
        <v>50</v>
      </c>
      <c r="I416" t="s">
        <v>86</v>
      </c>
      <c r="J416" t="s">
        <v>46</v>
      </c>
      <c r="K416" t="s">
        <v>87</v>
      </c>
      <c r="L416" t="s">
        <v>9555</v>
      </c>
      <c r="M416" t="s">
        <v>9556</v>
      </c>
      <c r="N416" t="s">
        <v>9557</v>
      </c>
      <c r="O416">
        <f>VLOOKUP(B416,HIS退!B:F,5,FALSE)</f>
        <v>-1299</v>
      </c>
      <c r="P416" s="43">
        <f>VLOOKUP(L416,银行退!A:G,7,FALSE)</f>
        <v>1299</v>
      </c>
      <c r="Q416" t="e">
        <f>VLOOKUP(L416,银行退!A:J,10,FALSE)</f>
        <v>#N/A</v>
      </c>
      <c r="R416" t="e">
        <f>VLOOKUP(L416,银行退!A:K,11,FALSE)</f>
        <v>#N/A</v>
      </c>
    </row>
    <row r="417" spans="1:18" ht="14.25" hidden="1">
      <c r="A417" s="60">
        <v>42924.672222222223</v>
      </c>
      <c r="B417">
        <v>625793</v>
      </c>
      <c r="C417" t="s">
        <v>8153</v>
      </c>
      <c r="D417" t="s">
        <v>8154</v>
      </c>
      <c r="E417" t="s">
        <v>8155</v>
      </c>
      <c r="F417" s="15">
        <v>250</v>
      </c>
      <c r="G417" t="s">
        <v>50</v>
      </c>
      <c r="H417" t="s">
        <v>50</v>
      </c>
      <c r="I417" t="s">
        <v>86</v>
      </c>
      <c r="J417" t="s">
        <v>46</v>
      </c>
      <c r="K417" t="s">
        <v>87</v>
      </c>
      <c r="L417" t="s">
        <v>9558</v>
      </c>
      <c r="M417" t="s">
        <v>9559</v>
      </c>
      <c r="N417" t="s">
        <v>9560</v>
      </c>
      <c r="O417">
        <f>VLOOKUP(B417,HIS退!B:F,5,FALSE)</f>
        <v>-250</v>
      </c>
      <c r="P417" s="43">
        <f>VLOOKUP(L417,银行退!A:G,7,FALSE)</f>
        <v>250</v>
      </c>
      <c r="Q417" t="e">
        <f>VLOOKUP(L417,银行退!A:J,10,FALSE)</f>
        <v>#N/A</v>
      </c>
      <c r="R417" t="e">
        <f>VLOOKUP(L417,银行退!A:K,11,FALSE)</f>
        <v>#N/A</v>
      </c>
    </row>
    <row r="418" spans="1:18" ht="14.25" hidden="1">
      <c r="A418" s="60">
        <v>42924.692094907405</v>
      </c>
      <c r="B418">
        <v>626028</v>
      </c>
      <c r="C418" t="s">
        <v>8156</v>
      </c>
      <c r="D418" t="s">
        <v>8157</v>
      </c>
      <c r="E418" t="s">
        <v>8158</v>
      </c>
      <c r="F418" s="15">
        <v>500</v>
      </c>
      <c r="G418" t="s">
        <v>50</v>
      </c>
      <c r="H418" t="s">
        <v>50</v>
      </c>
      <c r="I418" t="s">
        <v>86</v>
      </c>
      <c r="J418" t="s">
        <v>46</v>
      </c>
      <c r="K418" t="s">
        <v>87</v>
      </c>
      <c r="L418" t="s">
        <v>9561</v>
      </c>
      <c r="M418" t="s">
        <v>9562</v>
      </c>
      <c r="N418" t="s">
        <v>9563</v>
      </c>
      <c r="O418">
        <f>VLOOKUP(B418,HIS退!B:F,5,FALSE)</f>
        <v>-500</v>
      </c>
      <c r="P418" s="43">
        <f>VLOOKUP(L418,银行退!A:G,7,FALSE)</f>
        <v>500</v>
      </c>
      <c r="Q418" t="e">
        <f>VLOOKUP(L418,银行退!A:J,10,FALSE)</f>
        <v>#N/A</v>
      </c>
      <c r="R418" t="e">
        <f>VLOOKUP(L418,银行退!A:K,11,FALSE)</f>
        <v>#N/A</v>
      </c>
    </row>
    <row r="419" spans="1:18" ht="14.25" hidden="1">
      <c r="A419" s="60">
        <v>42924.711898148147</v>
      </c>
      <c r="B419">
        <v>626197</v>
      </c>
      <c r="C419" t="s">
        <v>8159</v>
      </c>
      <c r="D419" t="s">
        <v>8157</v>
      </c>
      <c r="E419" t="s">
        <v>8158</v>
      </c>
      <c r="F419" s="15">
        <v>60</v>
      </c>
      <c r="G419" t="s">
        <v>50</v>
      </c>
      <c r="H419" t="s">
        <v>50</v>
      </c>
      <c r="I419" t="s">
        <v>86</v>
      </c>
      <c r="J419" t="s">
        <v>46</v>
      </c>
      <c r="K419" t="s">
        <v>87</v>
      </c>
      <c r="L419" t="s">
        <v>9564</v>
      </c>
      <c r="M419" t="s">
        <v>9565</v>
      </c>
      <c r="N419" t="s">
        <v>9563</v>
      </c>
      <c r="O419">
        <f>VLOOKUP(B419,HIS退!B:F,5,FALSE)</f>
        <v>-60</v>
      </c>
      <c r="P419" s="43">
        <f>VLOOKUP(L419,银行退!A:G,7,FALSE)</f>
        <v>60</v>
      </c>
      <c r="Q419" t="e">
        <f>VLOOKUP(L419,银行退!A:J,10,FALSE)</f>
        <v>#N/A</v>
      </c>
      <c r="R419" t="e">
        <f>VLOOKUP(L419,银行退!A:K,11,FALSE)</f>
        <v>#N/A</v>
      </c>
    </row>
    <row r="420" spans="1:18" ht="14.25" hidden="1">
      <c r="A420" s="60">
        <v>42924.742037037038</v>
      </c>
      <c r="B420">
        <v>626373</v>
      </c>
      <c r="C420" t="s">
        <v>8160</v>
      </c>
      <c r="D420" t="s">
        <v>8161</v>
      </c>
      <c r="E420" t="s">
        <v>8162</v>
      </c>
      <c r="F420" s="15">
        <v>75</v>
      </c>
      <c r="G420" t="s">
        <v>50</v>
      </c>
      <c r="H420" t="s">
        <v>50</v>
      </c>
      <c r="I420" t="s">
        <v>86</v>
      </c>
      <c r="J420" t="s">
        <v>46</v>
      </c>
      <c r="K420" t="s">
        <v>87</v>
      </c>
      <c r="L420" t="s">
        <v>9566</v>
      </c>
      <c r="M420" t="s">
        <v>9567</v>
      </c>
      <c r="N420" t="s">
        <v>9568</v>
      </c>
      <c r="O420">
        <f>VLOOKUP(B420,HIS退!B:F,5,FALSE)</f>
        <v>-75</v>
      </c>
      <c r="P420" s="43">
        <f>VLOOKUP(L420,银行退!A:G,7,FALSE)</f>
        <v>75</v>
      </c>
      <c r="Q420" t="e">
        <f>VLOOKUP(L420,银行退!A:J,10,FALSE)</f>
        <v>#N/A</v>
      </c>
      <c r="R420" t="e">
        <f>VLOOKUP(L420,银行退!A:K,11,FALSE)</f>
        <v>#N/A</v>
      </c>
    </row>
    <row r="421" spans="1:18" ht="14.25" hidden="1">
      <c r="A421" s="60">
        <v>42924.750601851854</v>
      </c>
      <c r="B421">
        <v>626424</v>
      </c>
      <c r="C421" t="s">
        <v>8163</v>
      </c>
      <c r="D421" t="s">
        <v>8164</v>
      </c>
      <c r="E421" t="s">
        <v>8165</v>
      </c>
      <c r="F421" s="15">
        <v>103</v>
      </c>
      <c r="G421" t="s">
        <v>50</v>
      </c>
      <c r="H421" t="s">
        <v>50</v>
      </c>
      <c r="I421" t="s">
        <v>86</v>
      </c>
      <c r="J421" t="s">
        <v>46</v>
      </c>
      <c r="K421" t="s">
        <v>87</v>
      </c>
      <c r="L421" t="s">
        <v>9569</v>
      </c>
      <c r="M421" t="s">
        <v>9570</v>
      </c>
      <c r="N421" t="s">
        <v>9571</v>
      </c>
      <c r="O421">
        <f>VLOOKUP(B421,HIS退!B:F,5,FALSE)</f>
        <v>-103</v>
      </c>
      <c r="P421" s="43">
        <f>VLOOKUP(L421,银行退!A:G,7,FALSE)</f>
        <v>103</v>
      </c>
      <c r="Q421" t="e">
        <f>VLOOKUP(L421,银行退!A:J,10,FALSE)</f>
        <v>#N/A</v>
      </c>
      <c r="R421" t="e">
        <f>VLOOKUP(L421,银行退!A:K,11,FALSE)</f>
        <v>#N/A</v>
      </c>
    </row>
    <row r="422" spans="1:18" ht="14.25" hidden="1">
      <c r="A422" s="60">
        <v>42925.517939814818</v>
      </c>
      <c r="B422">
        <v>628469</v>
      </c>
      <c r="C422" t="s">
        <v>8166</v>
      </c>
      <c r="D422" t="s">
        <v>8087</v>
      </c>
      <c r="E422" t="s">
        <v>8088</v>
      </c>
      <c r="F422" s="15">
        <v>50</v>
      </c>
      <c r="G422" t="s">
        <v>50</v>
      </c>
      <c r="H422" t="s">
        <v>50</v>
      </c>
      <c r="I422" t="s">
        <v>86</v>
      </c>
      <c r="J422" t="s">
        <v>46</v>
      </c>
      <c r="K422" t="s">
        <v>87</v>
      </c>
      <c r="L422" t="s">
        <v>9572</v>
      </c>
      <c r="M422" t="s">
        <v>9573</v>
      </c>
      <c r="N422" t="s">
        <v>9490</v>
      </c>
      <c r="O422">
        <f>VLOOKUP(B422,HIS退!B:F,5,FALSE)</f>
        <v>-50</v>
      </c>
      <c r="P422" s="43">
        <f>VLOOKUP(L422,银行退!A:G,7,FALSE)</f>
        <v>50</v>
      </c>
      <c r="Q422" t="e">
        <f>VLOOKUP(L422,银行退!A:J,10,FALSE)</f>
        <v>#N/A</v>
      </c>
      <c r="R422" t="e">
        <f>VLOOKUP(L422,银行退!A:K,11,FALSE)</f>
        <v>#N/A</v>
      </c>
    </row>
    <row r="423" spans="1:18" ht="14.25" hidden="1">
      <c r="A423" s="60">
        <v>42925.52076388889</v>
      </c>
      <c r="B423">
        <v>628490</v>
      </c>
      <c r="C423" t="s">
        <v>8167</v>
      </c>
      <c r="D423" t="s">
        <v>8087</v>
      </c>
      <c r="E423" t="s">
        <v>8088</v>
      </c>
      <c r="F423" s="15">
        <v>100</v>
      </c>
      <c r="G423" t="s">
        <v>50</v>
      </c>
      <c r="H423" t="s">
        <v>50</v>
      </c>
      <c r="I423" t="s">
        <v>86</v>
      </c>
      <c r="J423" t="s">
        <v>46</v>
      </c>
      <c r="K423" t="s">
        <v>87</v>
      </c>
      <c r="L423" t="s">
        <v>9574</v>
      </c>
      <c r="M423" t="s">
        <v>9575</v>
      </c>
      <c r="N423" t="s">
        <v>9480</v>
      </c>
      <c r="O423">
        <f>VLOOKUP(B423,HIS退!B:F,5,FALSE)</f>
        <v>-100</v>
      </c>
      <c r="P423" s="43">
        <f>VLOOKUP(L423,银行退!A:G,7,FALSE)</f>
        <v>100</v>
      </c>
      <c r="Q423" t="e">
        <f>VLOOKUP(L423,银行退!A:J,10,FALSE)</f>
        <v>#N/A</v>
      </c>
      <c r="R423" t="e">
        <f>VLOOKUP(L423,银行退!A:K,11,FALSE)</f>
        <v>#N/A</v>
      </c>
    </row>
    <row r="424" spans="1:18" ht="14.25" hidden="1">
      <c r="A424" s="60">
        <v>42925.550439814811</v>
      </c>
      <c r="B424">
        <v>628653</v>
      </c>
      <c r="C424" t="s">
        <v>8168</v>
      </c>
      <c r="D424" t="s">
        <v>8169</v>
      </c>
      <c r="E424" t="s">
        <v>8170</v>
      </c>
      <c r="F424" s="15">
        <v>600</v>
      </c>
      <c r="G424" t="s">
        <v>50</v>
      </c>
      <c r="H424" t="s">
        <v>50</v>
      </c>
      <c r="I424" t="s">
        <v>86</v>
      </c>
      <c r="J424" t="s">
        <v>46</v>
      </c>
      <c r="K424" t="s">
        <v>87</v>
      </c>
      <c r="L424" t="s">
        <v>9576</v>
      </c>
      <c r="M424" t="s">
        <v>9577</v>
      </c>
      <c r="N424" t="s">
        <v>9578</v>
      </c>
      <c r="O424">
        <f>VLOOKUP(B424,HIS退!B:F,5,FALSE)</f>
        <v>-600</v>
      </c>
      <c r="P424" s="43">
        <f>VLOOKUP(L424,银行退!A:G,7,FALSE)</f>
        <v>600</v>
      </c>
      <c r="Q424" t="e">
        <f>VLOOKUP(L424,银行退!A:J,10,FALSE)</f>
        <v>#N/A</v>
      </c>
      <c r="R424" t="e">
        <f>VLOOKUP(L424,银行退!A:K,11,FALSE)</f>
        <v>#N/A</v>
      </c>
    </row>
    <row r="425" spans="1:18" ht="14.25" hidden="1">
      <c r="A425" s="60">
        <v>42925.554305555554</v>
      </c>
      <c r="B425">
        <v>628667</v>
      </c>
      <c r="C425" t="s">
        <v>8171</v>
      </c>
      <c r="D425" t="s">
        <v>8172</v>
      </c>
      <c r="E425" t="s">
        <v>8173</v>
      </c>
      <c r="F425" s="15">
        <v>50</v>
      </c>
      <c r="G425" t="s">
        <v>50</v>
      </c>
      <c r="H425" t="s">
        <v>50</v>
      </c>
      <c r="I425" t="s">
        <v>86</v>
      </c>
      <c r="J425" t="s">
        <v>46</v>
      </c>
      <c r="K425" t="s">
        <v>87</v>
      </c>
      <c r="L425" t="s">
        <v>9579</v>
      </c>
      <c r="M425" t="s">
        <v>9580</v>
      </c>
      <c r="N425" t="s">
        <v>9578</v>
      </c>
      <c r="O425">
        <f>VLOOKUP(B425,HIS退!B:F,5,FALSE)</f>
        <v>-50</v>
      </c>
      <c r="P425" s="43">
        <f>VLOOKUP(L425,银行退!A:G,7,FALSE)</f>
        <v>50</v>
      </c>
      <c r="Q425" t="e">
        <f>VLOOKUP(L425,银行退!A:J,10,FALSE)</f>
        <v>#N/A</v>
      </c>
      <c r="R425" t="e">
        <f>VLOOKUP(L425,银行退!A:K,11,FALSE)</f>
        <v>#N/A</v>
      </c>
    </row>
    <row r="426" spans="1:18" ht="14.25" hidden="1">
      <c r="A426" s="60">
        <v>42925.602418981478</v>
      </c>
      <c r="B426">
        <v>628931</v>
      </c>
      <c r="C426" t="s">
        <v>8174</v>
      </c>
      <c r="D426" t="s">
        <v>8175</v>
      </c>
      <c r="E426" t="s">
        <v>8176</v>
      </c>
      <c r="F426" s="15">
        <v>4000</v>
      </c>
      <c r="G426" t="s">
        <v>50</v>
      </c>
      <c r="H426" t="s">
        <v>50</v>
      </c>
      <c r="I426" t="s">
        <v>86</v>
      </c>
      <c r="J426" t="s">
        <v>46</v>
      </c>
      <c r="K426" t="s">
        <v>87</v>
      </c>
      <c r="L426" t="s">
        <v>9581</v>
      </c>
      <c r="M426" t="s">
        <v>9582</v>
      </c>
      <c r="N426" t="s">
        <v>9583</v>
      </c>
      <c r="O426">
        <f>VLOOKUP(B426,HIS退!B:F,5,FALSE)</f>
        <v>-4000</v>
      </c>
      <c r="P426" s="43">
        <f>VLOOKUP(L426,银行退!A:G,7,FALSE)</f>
        <v>4000</v>
      </c>
      <c r="Q426" t="e">
        <f>VLOOKUP(L426,银行退!A:J,10,FALSE)</f>
        <v>#N/A</v>
      </c>
      <c r="R426" t="e">
        <f>VLOOKUP(L426,银行退!A:K,11,FALSE)</f>
        <v>#N/A</v>
      </c>
    </row>
    <row r="427" spans="1:18" ht="14.25" hidden="1">
      <c r="A427" s="60">
        <v>42925.60297453704</v>
      </c>
      <c r="B427">
        <v>628938</v>
      </c>
      <c r="C427" t="s">
        <v>8177</v>
      </c>
      <c r="D427" t="s">
        <v>8178</v>
      </c>
      <c r="E427" t="s">
        <v>8179</v>
      </c>
      <c r="F427" s="15">
        <v>500</v>
      </c>
      <c r="G427" t="s">
        <v>50</v>
      </c>
      <c r="H427" t="s">
        <v>50</v>
      </c>
      <c r="I427" t="s">
        <v>86</v>
      </c>
      <c r="J427" t="s">
        <v>46</v>
      </c>
      <c r="K427" t="s">
        <v>87</v>
      </c>
      <c r="L427" t="s">
        <v>9584</v>
      </c>
      <c r="M427" t="s">
        <v>9585</v>
      </c>
      <c r="N427" t="s">
        <v>9586</v>
      </c>
      <c r="O427">
        <f>VLOOKUP(B427,HIS退!B:F,5,FALSE)</f>
        <v>-500</v>
      </c>
      <c r="P427" s="43">
        <f>VLOOKUP(L427,银行退!A:G,7,FALSE)</f>
        <v>500</v>
      </c>
      <c r="Q427" t="e">
        <f>VLOOKUP(L427,银行退!A:J,10,FALSE)</f>
        <v>#N/A</v>
      </c>
      <c r="R427" t="e">
        <f>VLOOKUP(L427,银行退!A:K,11,FALSE)</f>
        <v>#N/A</v>
      </c>
    </row>
    <row r="428" spans="1:18" ht="14.25" hidden="1">
      <c r="A428" s="60">
        <v>42926.179444444446</v>
      </c>
      <c r="B428">
        <v>630203</v>
      </c>
      <c r="C428" t="s">
        <v>8180</v>
      </c>
      <c r="D428" t="s">
        <v>8181</v>
      </c>
      <c r="E428" t="s">
        <v>8182</v>
      </c>
      <c r="F428" s="15">
        <v>103</v>
      </c>
      <c r="G428" t="s">
        <v>50</v>
      </c>
      <c r="H428" t="s">
        <v>50</v>
      </c>
      <c r="I428" t="s">
        <v>86</v>
      </c>
      <c r="J428" t="s">
        <v>46</v>
      </c>
      <c r="K428" t="s">
        <v>87</v>
      </c>
      <c r="L428" t="s">
        <v>9587</v>
      </c>
      <c r="M428" t="s">
        <v>9588</v>
      </c>
      <c r="N428" t="s">
        <v>9589</v>
      </c>
      <c r="O428">
        <f>VLOOKUP(B428,HIS退!B:F,5,FALSE)</f>
        <v>-103</v>
      </c>
      <c r="P428" s="43">
        <f>VLOOKUP(L428,银行退!A:G,7,FALSE)</f>
        <v>103</v>
      </c>
      <c r="Q428" t="e">
        <f>VLOOKUP(L428,银行退!A:J,10,FALSE)</f>
        <v>#N/A</v>
      </c>
      <c r="R428" t="e">
        <f>VLOOKUP(L428,银行退!A:K,11,FALSE)</f>
        <v>#N/A</v>
      </c>
    </row>
    <row r="429" spans="1:18" ht="14.25" hidden="1">
      <c r="A429" s="60">
        <v>42926.344467592593</v>
      </c>
      <c r="B429">
        <v>632091</v>
      </c>
      <c r="C429" t="s">
        <v>8183</v>
      </c>
      <c r="D429" t="s">
        <v>8184</v>
      </c>
      <c r="E429" t="s">
        <v>8185</v>
      </c>
      <c r="F429" s="15">
        <v>1500</v>
      </c>
      <c r="G429" t="s">
        <v>50</v>
      </c>
      <c r="H429" t="s">
        <v>50</v>
      </c>
      <c r="I429" t="s">
        <v>86</v>
      </c>
      <c r="J429" t="s">
        <v>46</v>
      </c>
      <c r="K429" t="s">
        <v>87</v>
      </c>
      <c r="L429" t="s">
        <v>9590</v>
      </c>
      <c r="M429" t="s">
        <v>9591</v>
      </c>
      <c r="N429" t="s">
        <v>9592</v>
      </c>
      <c r="O429">
        <f>VLOOKUP(B429,HIS退!B:F,5,FALSE)</f>
        <v>-1500</v>
      </c>
      <c r="P429" s="43">
        <f>VLOOKUP(L429,银行退!A:G,7,FALSE)</f>
        <v>1500</v>
      </c>
      <c r="Q429" t="e">
        <f>VLOOKUP(L429,银行退!A:J,10,FALSE)</f>
        <v>#N/A</v>
      </c>
      <c r="R429" t="e">
        <f>VLOOKUP(L429,银行退!A:K,11,FALSE)</f>
        <v>#N/A</v>
      </c>
    </row>
    <row r="430" spans="1:18" ht="14.25" hidden="1">
      <c r="A430" s="60">
        <v>42926.344768518517</v>
      </c>
      <c r="B430">
        <v>632121</v>
      </c>
      <c r="C430" t="s">
        <v>8186</v>
      </c>
      <c r="D430" t="s">
        <v>8187</v>
      </c>
      <c r="E430" t="s">
        <v>8188</v>
      </c>
      <c r="F430" s="15">
        <v>1000</v>
      </c>
      <c r="G430" t="s">
        <v>50</v>
      </c>
      <c r="H430" t="s">
        <v>50</v>
      </c>
      <c r="I430" t="s">
        <v>86</v>
      </c>
      <c r="J430" t="s">
        <v>46</v>
      </c>
      <c r="K430" t="s">
        <v>87</v>
      </c>
      <c r="L430" t="s">
        <v>9593</v>
      </c>
      <c r="M430" t="s">
        <v>9594</v>
      </c>
      <c r="N430" t="s">
        <v>9592</v>
      </c>
      <c r="O430">
        <f>VLOOKUP(B430,HIS退!B:F,5,FALSE)</f>
        <v>-1000</v>
      </c>
      <c r="P430" s="43">
        <f>VLOOKUP(L430,银行退!A:G,7,FALSE)</f>
        <v>1000</v>
      </c>
      <c r="Q430" t="e">
        <f>VLOOKUP(L430,银行退!A:J,10,FALSE)</f>
        <v>#N/A</v>
      </c>
      <c r="R430" t="e">
        <f>VLOOKUP(L430,银行退!A:K,11,FALSE)</f>
        <v>#N/A</v>
      </c>
    </row>
    <row r="431" spans="1:18" ht="14.25" hidden="1">
      <c r="A431" s="60">
        <v>42926.348726851851</v>
      </c>
      <c r="B431">
        <v>632510</v>
      </c>
      <c r="C431" t="s">
        <v>8189</v>
      </c>
      <c r="D431" t="s">
        <v>8190</v>
      </c>
      <c r="E431" t="s">
        <v>8191</v>
      </c>
      <c r="F431" s="15">
        <v>226</v>
      </c>
      <c r="G431" t="s">
        <v>50</v>
      </c>
      <c r="H431" t="s">
        <v>50</v>
      </c>
      <c r="I431" t="s">
        <v>86</v>
      </c>
      <c r="J431" t="s">
        <v>46</v>
      </c>
      <c r="K431" t="s">
        <v>87</v>
      </c>
      <c r="L431" t="s">
        <v>9595</v>
      </c>
      <c r="M431" t="s">
        <v>9596</v>
      </c>
      <c r="N431" t="s">
        <v>9597</v>
      </c>
      <c r="O431">
        <f>VLOOKUP(B431,HIS退!B:F,5,FALSE)</f>
        <v>-226</v>
      </c>
      <c r="P431" s="43">
        <f>VLOOKUP(L431,银行退!A:G,7,FALSE)</f>
        <v>226</v>
      </c>
      <c r="Q431" t="e">
        <f>VLOOKUP(L431,银行退!A:J,10,FALSE)</f>
        <v>#N/A</v>
      </c>
      <c r="R431" t="e">
        <f>VLOOKUP(L431,银行退!A:K,11,FALSE)</f>
        <v>#N/A</v>
      </c>
    </row>
    <row r="432" spans="1:18" ht="14.25" hidden="1">
      <c r="A432" s="60">
        <v>42926.368125000001</v>
      </c>
      <c r="B432">
        <v>634527</v>
      </c>
      <c r="C432" t="s">
        <v>8192</v>
      </c>
      <c r="D432" t="s">
        <v>8193</v>
      </c>
      <c r="E432" t="s">
        <v>8194</v>
      </c>
      <c r="F432" s="15">
        <v>49</v>
      </c>
      <c r="G432" t="s">
        <v>50</v>
      </c>
      <c r="H432" t="s">
        <v>50</v>
      </c>
      <c r="I432" t="s">
        <v>86</v>
      </c>
      <c r="J432" t="s">
        <v>46</v>
      </c>
      <c r="K432" t="s">
        <v>87</v>
      </c>
      <c r="L432" t="s">
        <v>9598</v>
      </c>
      <c r="M432" t="s">
        <v>9599</v>
      </c>
      <c r="N432" t="s">
        <v>9600</v>
      </c>
      <c r="O432">
        <f>VLOOKUP(B432,HIS退!B:F,5,FALSE)</f>
        <v>-49</v>
      </c>
      <c r="P432" s="43">
        <f>VLOOKUP(L432,银行退!A:G,7,FALSE)</f>
        <v>49</v>
      </c>
      <c r="Q432" t="e">
        <f>VLOOKUP(L432,银行退!A:J,10,FALSE)</f>
        <v>#N/A</v>
      </c>
      <c r="R432" t="e">
        <f>VLOOKUP(L432,银行退!A:K,11,FALSE)</f>
        <v>#N/A</v>
      </c>
    </row>
    <row r="433" spans="1:18" ht="14.25" hidden="1">
      <c r="A433" s="60">
        <v>42926.394826388889</v>
      </c>
      <c r="B433">
        <v>637436</v>
      </c>
      <c r="C433" t="s">
        <v>8195</v>
      </c>
      <c r="D433" t="s">
        <v>8196</v>
      </c>
      <c r="E433" t="s">
        <v>6763</v>
      </c>
      <c r="F433" s="15">
        <v>362</v>
      </c>
      <c r="G433" t="s">
        <v>50</v>
      </c>
      <c r="H433" t="s">
        <v>50</v>
      </c>
      <c r="I433" t="s">
        <v>127</v>
      </c>
      <c r="J433" t="s">
        <v>127</v>
      </c>
      <c r="K433" t="s">
        <v>87</v>
      </c>
      <c r="L433" t="s">
        <v>9601</v>
      </c>
      <c r="M433" t="s">
        <v>9602</v>
      </c>
      <c r="N433" t="s">
        <v>6762</v>
      </c>
      <c r="O433">
        <f>VLOOKUP(B433,HIS退!B:F,5,FALSE)</f>
        <v>-362</v>
      </c>
      <c r="P433" s="43">
        <f>VLOOKUP(L433,银行退!A:G,7,FALSE)</f>
        <v>362</v>
      </c>
      <c r="Q433">
        <f>VLOOKUP(L433,银行退!A:J,10,FALSE)</f>
        <v>1</v>
      </c>
      <c r="R433" t="str">
        <f>VLOOKUP(L433,银行退!A:K,11,FALSE)</f>
        <v>2017-07-10</v>
      </c>
    </row>
    <row r="434" spans="1:18" ht="14.25" hidden="1">
      <c r="A434" s="60">
        <v>42926.395520833335</v>
      </c>
      <c r="B434">
        <v>637526</v>
      </c>
      <c r="C434" t="s">
        <v>8197</v>
      </c>
      <c r="D434" t="s">
        <v>8198</v>
      </c>
      <c r="E434" t="s">
        <v>8199</v>
      </c>
      <c r="F434" s="15">
        <v>30</v>
      </c>
      <c r="G434" t="s">
        <v>50</v>
      </c>
      <c r="H434" t="s">
        <v>50</v>
      </c>
      <c r="I434" t="s">
        <v>86</v>
      </c>
      <c r="J434" t="s">
        <v>46</v>
      </c>
      <c r="K434" t="s">
        <v>87</v>
      </c>
      <c r="L434" t="s">
        <v>9603</v>
      </c>
      <c r="M434" t="s">
        <v>9604</v>
      </c>
      <c r="N434" t="s">
        <v>9605</v>
      </c>
      <c r="O434">
        <f>VLOOKUP(B434,HIS退!B:F,5,FALSE)</f>
        <v>-30</v>
      </c>
      <c r="P434" s="43">
        <f>VLOOKUP(L434,银行退!A:G,7,FALSE)</f>
        <v>30</v>
      </c>
      <c r="Q434" t="e">
        <f>VLOOKUP(L434,银行退!A:J,10,FALSE)</f>
        <v>#N/A</v>
      </c>
      <c r="R434" t="e">
        <f>VLOOKUP(L434,银行退!A:K,11,FALSE)</f>
        <v>#N/A</v>
      </c>
    </row>
    <row r="435" spans="1:18" ht="14.25" hidden="1">
      <c r="A435" s="60">
        <v>42926.399710648147</v>
      </c>
      <c r="B435">
        <v>638054</v>
      </c>
      <c r="C435" t="s">
        <v>8200</v>
      </c>
      <c r="D435" t="s">
        <v>8201</v>
      </c>
      <c r="E435" t="s">
        <v>8202</v>
      </c>
      <c r="F435" s="15">
        <v>600</v>
      </c>
      <c r="G435" t="s">
        <v>50</v>
      </c>
      <c r="H435" t="s">
        <v>50</v>
      </c>
      <c r="I435" t="s">
        <v>86</v>
      </c>
      <c r="J435" t="s">
        <v>46</v>
      </c>
      <c r="K435" t="s">
        <v>87</v>
      </c>
      <c r="L435" t="s">
        <v>9606</v>
      </c>
      <c r="M435" t="s">
        <v>9607</v>
      </c>
      <c r="N435" t="s">
        <v>9608</v>
      </c>
      <c r="O435">
        <f>VLOOKUP(B435,HIS退!B:F,5,FALSE)</f>
        <v>-600</v>
      </c>
      <c r="P435" s="43">
        <f>VLOOKUP(L435,银行退!A:G,7,FALSE)</f>
        <v>600</v>
      </c>
      <c r="Q435" t="e">
        <f>VLOOKUP(L435,银行退!A:J,10,FALSE)</f>
        <v>#N/A</v>
      </c>
      <c r="R435" t="e">
        <f>VLOOKUP(L435,银行退!A:K,11,FALSE)</f>
        <v>#N/A</v>
      </c>
    </row>
    <row r="436" spans="1:18" ht="14.25" hidden="1">
      <c r="A436" s="60">
        <v>42926.400185185186</v>
      </c>
      <c r="B436">
        <v>638116</v>
      </c>
      <c r="C436" t="s">
        <v>8203</v>
      </c>
      <c r="D436" t="s">
        <v>8204</v>
      </c>
      <c r="E436" t="s">
        <v>8205</v>
      </c>
      <c r="F436" s="15">
        <v>980</v>
      </c>
      <c r="G436" t="s">
        <v>50</v>
      </c>
      <c r="H436" t="s">
        <v>50</v>
      </c>
      <c r="I436" t="s">
        <v>86</v>
      </c>
      <c r="J436" t="s">
        <v>46</v>
      </c>
      <c r="K436" t="s">
        <v>87</v>
      </c>
      <c r="L436" t="s">
        <v>9609</v>
      </c>
      <c r="M436" t="s">
        <v>9610</v>
      </c>
      <c r="N436" t="s">
        <v>9611</v>
      </c>
      <c r="O436">
        <f>VLOOKUP(B436,HIS退!B:F,5,FALSE)</f>
        <v>-980</v>
      </c>
      <c r="P436" s="43">
        <f>VLOOKUP(L436,银行退!A:G,7,FALSE)</f>
        <v>980</v>
      </c>
      <c r="Q436" t="e">
        <f>VLOOKUP(L436,银行退!A:J,10,FALSE)</f>
        <v>#N/A</v>
      </c>
      <c r="R436" t="e">
        <f>VLOOKUP(L436,银行退!A:K,11,FALSE)</f>
        <v>#N/A</v>
      </c>
    </row>
    <row r="437" spans="1:18" ht="14.25" hidden="1">
      <c r="A437" s="60">
        <v>42926.417997685188</v>
      </c>
      <c r="B437">
        <v>640072</v>
      </c>
      <c r="C437" t="s">
        <v>8206</v>
      </c>
      <c r="D437" t="s">
        <v>8207</v>
      </c>
      <c r="E437" t="s">
        <v>8208</v>
      </c>
      <c r="F437" s="15">
        <v>71</v>
      </c>
      <c r="G437" t="s">
        <v>50</v>
      </c>
      <c r="H437" t="s">
        <v>50</v>
      </c>
      <c r="I437" t="s">
        <v>86</v>
      </c>
      <c r="J437" t="s">
        <v>46</v>
      </c>
      <c r="K437" t="s">
        <v>87</v>
      </c>
      <c r="L437" t="s">
        <v>9612</v>
      </c>
      <c r="M437" t="s">
        <v>9613</v>
      </c>
      <c r="N437" t="s">
        <v>9614</v>
      </c>
      <c r="O437">
        <f>VLOOKUP(B437,HIS退!B:F,5,FALSE)</f>
        <v>-71</v>
      </c>
      <c r="P437" s="43">
        <f>VLOOKUP(L437,银行退!A:G,7,FALSE)</f>
        <v>71</v>
      </c>
      <c r="Q437" t="e">
        <f>VLOOKUP(L437,银行退!A:J,10,FALSE)</f>
        <v>#N/A</v>
      </c>
      <c r="R437" t="e">
        <f>VLOOKUP(L437,银行退!A:K,11,FALSE)</f>
        <v>#N/A</v>
      </c>
    </row>
    <row r="438" spans="1:18" ht="14.25" hidden="1">
      <c r="A438" s="60">
        <v>42926.419120370374</v>
      </c>
      <c r="B438">
        <v>640194</v>
      </c>
      <c r="C438" t="s">
        <v>8209</v>
      </c>
      <c r="D438" t="s">
        <v>8210</v>
      </c>
      <c r="E438" t="s">
        <v>8211</v>
      </c>
      <c r="F438" s="15">
        <v>520</v>
      </c>
      <c r="G438" t="s">
        <v>50</v>
      </c>
      <c r="H438" t="s">
        <v>50</v>
      </c>
      <c r="I438" t="s">
        <v>86</v>
      </c>
      <c r="J438" t="s">
        <v>46</v>
      </c>
      <c r="K438" t="s">
        <v>87</v>
      </c>
      <c r="L438" t="s">
        <v>9615</v>
      </c>
      <c r="M438" t="s">
        <v>9616</v>
      </c>
      <c r="N438" t="s">
        <v>9617</v>
      </c>
      <c r="O438">
        <f>VLOOKUP(B438,HIS退!B:F,5,FALSE)</f>
        <v>-520</v>
      </c>
      <c r="P438" s="43">
        <f>VLOOKUP(L438,银行退!A:G,7,FALSE)</f>
        <v>520</v>
      </c>
      <c r="Q438" t="e">
        <f>VLOOKUP(L438,银行退!A:J,10,FALSE)</f>
        <v>#N/A</v>
      </c>
      <c r="R438" t="e">
        <f>VLOOKUP(L438,银行退!A:K,11,FALSE)</f>
        <v>#N/A</v>
      </c>
    </row>
    <row r="439" spans="1:18" ht="14.25" hidden="1">
      <c r="A439" s="60">
        <v>42926.440763888888</v>
      </c>
      <c r="B439">
        <v>642376</v>
      </c>
      <c r="C439" t="s">
        <v>8212</v>
      </c>
      <c r="D439" t="s">
        <v>8213</v>
      </c>
      <c r="E439" t="s">
        <v>6751</v>
      </c>
      <c r="F439" s="15">
        <v>47</v>
      </c>
      <c r="G439" t="s">
        <v>50</v>
      </c>
      <c r="H439" t="s">
        <v>50</v>
      </c>
      <c r="I439" t="s">
        <v>127</v>
      </c>
      <c r="J439" t="s">
        <v>127</v>
      </c>
      <c r="K439" t="s">
        <v>87</v>
      </c>
      <c r="L439" t="s">
        <v>9618</v>
      </c>
      <c r="M439" t="s">
        <v>9619</v>
      </c>
      <c r="N439" t="s">
        <v>6747</v>
      </c>
      <c r="O439">
        <f>VLOOKUP(B439,HIS退!B:F,5,FALSE)</f>
        <v>-47</v>
      </c>
      <c r="P439" s="43">
        <f>VLOOKUP(L439,银行退!A:G,7,FALSE)</f>
        <v>47</v>
      </c>
      <c r="Q439">
        <f>VLOOKUP(L439,银行退!A:J,10,FALSE)</f>
        <v>1</v>
      </c>
      <c r="R439" t="str">
        <f>VLOOKUP(L439,银行退!A:K,11,FALSE)</f>
        <v>2017-07-10</v>
      </c>
    </row>
    <row r="440" spans="1:18" ht="14.25" hidden="1">
      <c r="A440" s="60">
        <v>42926.443113425928</v>
      </c>
      <c r="B440">
        <v>642586</v>
      </c>
      <c r="C440" t="s">
        <v>8214</v>
      </c>
      <c r="D440" t="s">
        <v>8215</v>
      </c>
      <c r="E440" t="s">
        <v>6748</v>
      </c>
      <c r="F440" s="15">
        <v>15</v>
      </c>
      <c r="G440" t="s">
        <v>50</v>
      </c>
      <c r="H440" t="s">
        <v>50</v>
      </c>
      <c r="I440" t="s">
        <v>127</v>
      </c>
      <c r="J440" t="s">
        <v>127</v>
      </c>
      <c r="K440" t="s">
        <v>87</v>
      </c>
      <c r="L440" t="s">
        <v>9620</v>
      </c>
      <c r="M440" t="s">
        <v>9621</v>
      </c>
      <c r="N440" t="s">
        <v>6747</v>
      </c>
      <c r="O440">
        <f>VLOOKUP(B440,HIS退!B:F,5,FALSE)</f>
        <v>-15</v>
      </c>
      <c r="P440" s="43">
        <f>VLOOKUP(L440,银行退!A:G,7,FALSE)</f>
        <v>15</v>
      </c>
      <c r="Q440">
        <f>VLOOKUP(L440,银行退!A:J,10,FALSE)</f>
        <v>1</v>
      </c>
      <c r="R440" t="str">
        <f>VLOOKUP(L440,银行退!A:K,11,FALSE)</f>
        <v>2017-07-10</v>
      </c>
    </row>
    <row r="441" spans="1:18" ht="14.25" hidden="1">
      <c r="A441" s="60">
        <v>42926.444664351853</v>
      </c>
      <c r="B441">
        <v>642734</v>
      </c>
      <c r="C441" t="s">
        <v>8216</v>
      </c>
      <c r="D441" t="s">
        <v>8217</v>
      </c>
      <c r="E441" t="s">
        <v>8218</v>
      </c>
      <c r="F441" s="15">
        <v>150</v>
      </c>
      <c r="G441" t="s">
        <v>50</v>
      </c>
      <c r="H441" t="s">
        <v>50</v>
      </c>
      <c r="I441" t="s">
        <v>86</v>
      </c>
      <c r="J441" t="s">
        <v>46</v>
      </c>
      <c r="K441" t="s">
        <v>87</v>
      </c>
      <c r="L441" t="s">
        <v>9622</v>
      </c>
      <c r="M441" t="s">
        <v>9623</v>
      </c>
      <c r="N441" t="s">
        <v>9624</v>
      </c>
      <c r="O441">
        <f>VLOOKUP(B441,HIS退!B:F,5,FALSE)</f>
        <v>-150</v>
      </c>
      <c r="P441" s="43">
        <f>VLOOKUP(L441,银行退!A:G,7,FALSE)</f>
        <v>150</v>
      </c>
      <c r="Q441" t="e">
        <f>VLOOKUP(L441,银行退!A:J,10,FALSE)</f>
        <v>#N/A</v>
      </c>
      <c r="R441" t="e">
        <f>VLOOKUP(L441,银行退!A:K,11,FALSE)</f>
        <v>#N/A</v>
      </c>
    </row>
    <row r="442" spans="1:18" ht="14.25" hidden="1">
      <c r="A442" s="60">
        <v>42926.44972222222</v>
      </c>
      <c r="B442">
        <v>643222</v>
      </c>
      <c r="C442" t="s">
        <v>8219</v>
      </c>
      <c r="D442" t="s">
        <v>8220</v>
      </c>
      <c r="E442" t="s">
        <v>6731</v>
      </c>
      <c r="F442" s="15">
        <v>42</v>
      </c>
      <c r="G442" t="s">
        <v>50</v>
      </c>
      <c r="H442" t="s">
        <v>50</v>
      </c>
      <c r="I442" t="s">
        <v>127</v>
      </c>
      <c r="J442" t="s">
        <v>127</v>
      </c>
      <c r="K442" t="s">
        <v>87</v>
      </c>
      <c r="L442" t="s">
        <v>9625</v>
      </c>
      <c r="M442" t="s">
        <v>9626</v>
      </c>
      <c r="N442" t="s">
        <v>204</v>
      </c>
      <c r="O442">
        <f>VLOOKUP(B442,HIS退!B:F,5,FALSE)</f>
        <v>-42</v>
      </c>
      <c r="P442" s="43">
        <f>VLOOKUP(L442,银行退!A:G,7,FALSE)</f>
        <v>42</v>
      </c>
      <c r="Q442">
        <f>VLOOKUP(L442,银行退!A:J,10,FALSE)</f>
        <v>1</v>
      </c>
      <c r="R442" t="str">
        <f>VLOOKUP(L442,银行退!A:K,11,FALSE)</f>
        <v>2017-07-11</v>
      </c>
    </row>
    <row r="443" spans="1:18" ht="14.25" hidden="1">
      <c r="A443" s="60">
        <v>42926.450416666667</v>
      </c>
      <c r="B443">
        <v>643295</v>
      </c>
      <c r="C443" t="s">
        <v>8221</v>
      </c>
      <c r="D443" t="s">
        <v>8222</v>
      </c>
      <c r="E443" t="s">
        <v>8223</v>
      </c>
      <c r="F443" s="15">
        <v>500</v>
      </c>
      <c r="G443" t="s">
        <v>50</v>
      </c>
      <c r="H443" t="s">
        <v>50</v>
      </c>
      <c r="I443" t="s">
        <v>86</v>
      </c>
      <c r="J443" t="s">
        <v>46</v>
      </c>
      <c r="K443" t="s">
        <v>87</v>
      </c>
      <c r="L443" t="s">
        <v>9627</v>
      </c>
      <c r="M443" t="s">
        <v>9628</v>
      </c>
      <c r="N443" t="s">
        <v>9629</v>
      </c>
      <c r="O443">
        <f>VLOOKUP(B443,HIS退!B:F,5,FALSE)</f>
        <v>-500</v>
      </c>
      <c r="P443" s="43">
        <f>VLOOKUP(L443,银行退!A:G,7,FALSE)</f>
        <v>500</v>
      </c>
      <c r="Q443" t="e">
        <f>VLOOKUP(L443,银行退!A:J,10,FALSE)</f>
        <v>#N/A</v>
      </c>
      <c r="R443" t="e">
        <f>VLOOKUP(L443,银行退!A:K,11,FALSE)</f>
        <v>#N/A</v>
      </c>
    </row>
    <row r="444" spans="1:18" ht="14.25" hidden="1">
      <c r="A444" s="60">
        <v>42926.452187499999</v>
      </c>
      <c r="B444">
        <v>643487</v>
      </c>
      <c r="C444" t="s">
        <v>8224</v>
      </c>
      <c r="D444" t="s">
        <v>8225</v>
      </c>
      <c r="E444" t="s">
        <v>8226</v>
      </c>
      <c r="F444" s="15">
        <v>115</v>
      </c>
      <c r="G444" t="s">
        <v>193</v>
      </c>
      <c r="H444" t="s">
        <v>50</v>
      </c>
      <c r="I444" t="s">
        <v>86</v>
      </c>
      <c r="J444" t="s">
        <v>46</v>
      </c>
      <c r="K444" t="s">
        <v>87</v>
      </c>
      <c r="L444" t="s">
        <v>9630</v>
      </c>
      <c r="M444" t="s">
        <v>9631</v>
      </c>
      <c r="N444" t="s">
        <v>9632</v>
      </c>
      <c r="O444">
        <f>VLOOKUP(B444,HIS退!B:F,5,FALSE)</f>
        <v>-115</v>
      </c>
      <c r="P444" s="43">
        <f>VLOOKUP(L444,银行退!A:G,7,FALSE)</f>
        <v>115</v>
      </c>
      <c r="Q444" t="e">
        <f>VLOOKUP(L444,银行退!A:J,10,FALSE)</f>
        <v>#N/A</v>
      </c>
      <c r="R444" t="e">
        <f>VLOOKUP(L444,银行退!A:K,11,FALSE)</f>
        <v>#N/A</v>
      </c>
    </row>
    <row r="445" spans="1:18" ht="14.25" hidden="1">
      <c r="A445" s="60">
        <v>42926.454872685186</v>
      </c>
      <c r="B445">
        <v>643700</v>
      </c>
      <c r="C445" t="s">
        <v>8227</v>
      </c>
      <c r="D445" t="s">
        <v>8228</v>
      </c>
      <c r="E445" t="s">
        <v>8229</v>
      </c>
      <c r="F445" s="15">
        <v>265</v>
      </c>
      <c r="G445" t="s">
        <v>50</v>
      </c>
      <c r="H445" t="s">
        <v>50</v>
      </c>
      <c r="I445" t="s">
        <v>86</v>
      </c>
      <c r="J445" t="s">
        <v>46</v>
      </c>
      <c r="K445" t="s">
        <v>87</v>
      </c>
      <c r="L445" t="s">
        <v>9633</v>
      </c>
      <c r="M445" t="s">
        <v>9634</v>
      </c>
      <c r="N445" t="s">
        <v>9635</v>
      </c>
      <c r="O445">
        <f>VLOOKUP(B445,HIS退!B:F,5,FALSE)</f>
        <v>-265</v>
      </c>
      <c r="P445" s="43">
        <f>VLOOKUP(L445,银行退!A:G,7,FALSE)</f>
        <v>265</v>
      </c>
      <c r="Q445" t="e">
        <f>VLOOKUP(L445,银行退!A:J,10,FALSE)</f>
        <v>#N/A</v>
      </c>
      <c r="R445" t="e">
        <f>VLOOKUP(L445,银行退!A:K,11,FALSE)</f>
        <v>#N/A</v>
      </c>
    </row>
    <row r="446" spans="1:18" ht="14.25" hidden="1">
      <c r="A446" s="60">
        <v>42926.457754629628</v>
      </c>
      <c r="B446">
        <v>643949</v>
      </c>
      <c r="C446" t="s">
        <v>8233</v>
      </c>
      <c r="D446" t="s">
        <v>8234</v>
      </c>
      <c r="E446" t="s">
        <v>8235</v>
      </c>
      <c r="F446" s="15">
        <v>830</v>
      </c>
      <c r="G446" t="s">
        <v>50</v>
      </c>
      <c r="H446" t="s">
        <v>50</v>
      </c>
      <c r="I446" t="s">
        <v>86</v>
      </c>
      <c r="J446" t="s">
        <v>46</v>
      </c>
      <c r="K446" t="s">
        <v>87</v>
      </c>
      <c r="L446" t="s">
        <v>9636</v>
      </c>
      <c r="M446" t="s">
        <v>9637</v>
      </c>
      <c r="N446" t="s">
        <v>9638</v>
      </c>
      <c r="O446">
        <f>VLOOKUP(B446,HIS退!B:F,5,FALSE)</f>
        <v>-830</v>
      </c>
      <c r="P446" s="43">
        <f>VLOOKUP(L446,银行退!A:G,7,FALSE)</f>
        <v>830</v>
      </c>
      <c r="Q446" t="e">
        <f>VLOOKUP(L446,银行退!A:J,10,FALSE)</f>
        <v>#N/A</v>
      </c>
      <c r="R446" t="e">
        <f>VLOOKUP(L446,银行退!A:K,11,FALSE)</f>
        <v>#N/A</v>
      </c>
    </row>
    <row r="447" spans="1:18" ht="14.25" hidden="1">
      <c r="A447" s="60">
        <v>42926.457777777781</v>
      </c>
      <c r="B447">
        <v>643826</v>
      </c>
      <c r="C447" t="s">
        <v>8230</v>
      </c>
      <c r="D447" t="s">
        <v>8231</v>
      </c>
      <c r="E447" t="s">
        <v>8232</v>
      </c>
      <c r="F447" s="15">
        <v>945</v>
      </c>
      <c r="G447" t="s">
        <v>50</v>
      </c>
      <c r="H447" t="s">
        <v>50</v>
      </c>
      <c r="I447" t="s">
        <v>86</v>
      </c>
      <c r="J447" t="s">
        <v>46</v>
      </c>
      <c r="K447" t="s">
        <v>87</v>
      </c>
      <c r="L447" t="s">
        <v>9639</v>
      </c>
      <c r="M447" t="s">
        <v>9640</v>
      </c>
      <c r="N447" t="s">
        <v>9641</v>
      </c>
      <c r="O447">
        <f>VLOOKUP(B447,HIS退!B:F,5,FALSE)</f>
        <v>-945</v>
      </c>
      <c r="P447" s="43">
        <f>VLOOKUP(L447,银行退!A:G,7,FALSE)</f>
        <v>945</v>
      </c>
      <c r="Q447" t="e">
        <f>VLOOKUP(L447,银行退!A:J,10,FALSE)</f>
        <v>#N/A</v>
      </c>
      <c r="R447" t="e">
        <f>VLOOKUP(L447,银行退!A:K,11,FALSE)</f>
        <v>#N/A</v>
      </c>
    </row>
    <row r="448" spans="1:18" ht="14.25" hidden="1">
      <c r="A448" s="60">
        <v>42926.465983796297</v>
      </c>
      <c r="B448">
        <v>644656</v>
      </c>
      <c r="C448" t="s">
        <v>8236</v>
      </c>
      <c r="D448" t="s">
        <v>8237</v>
      </c>
      <c r="E448" t="s">
        <v>8238</v>
      </c>
      <c r="F448" s="15">
        <v>750</v>
      </c>
      <c r="G448" t="s">
        <v>50</v>
      </c>
      <c r="H448" t="s">
        <v>50</v>
      </c>
      <c r="I448" t="s">
        <v>127</v>
      </c>
      <c r="J448" t="s">
        <v>127</v>
      </c>
      <c r="K448" t="s">
        <v>87</v>
      </c>
      <c r="L448" t="s">
        <v>9642</v>
      </c>
      <c r="M448" t="s">
        <v>9643</v>
      </c>
      <c r="N448" t="s">
        <v>7031</v>
      </c>
      <c r="O448">
        <f>VLOOKUP(B448,HIS退!B:F,5,FALSE)</f>
        <v>-750</v>
      </c>
      <c r="P448" s="43">
        <f>VLOOKUP(L448,银行退!A:G,7,FALSE)</f>
        <v>750</v>
      </c>
      <c r="Q448" t="e">
        <f>VLOOKUP(L448,银行退!A:J,10,FALSE)</f>
        <v>#N/A</v>
      </c>
      <c r="R448" t="str">
        <f>VLOOKUP(L448,银行退!A:K,11,FALSE)</f>
        <v>2017-07-10</v>
      </c>
    </row>
    <row r="449" spans="1:18" ht="14.25" hidden="1">
      <c r="A449" s="60">
        <v>42926.467175925929</v>
      </c>
      <c r="B449">
        <v>644745</v>
      </c>
      <c r="C449" t="s">
        <v>8239</v>
      </c>
      <c r="D449" t="s">
        <v>8240</v>
      </c>
      <c r="E449" t="s">
        <v>8241</v>
      </c>
      <c r="F449" s="15">
        <v>660</v>
      </c>
      <c r="G449" t="s">
        <v>50</v>
      </c>
      <c r="H449" t="s">
        <v>50</v>
      </c>
      <c r="I449" t="s">
        <v>86</v>
      </c>
      <c r="J449" t="s">
        <v>46</v>
      </c>
      <c r="K449" t="s">
        <v>87</v>
      </c>
      <c r="L449" t="s">
        <v>9644</v>
      </c>
      <c r="M449" t="s">
        <v>9645</v>
      </c>
      <c r="N449" t="s">
        <v>9646</v>
      </c>
      <c r="O449">
        <f>VLOOKUP(B449,HIS退!B:F,5,FALSE)</f>
        <v>-660</v>
      </c>
      <c r="P449" s="43">
        <f>VLOOKUP(L449,银行退!A:G,7,FALSE)</f>
        <v>660</v>
      </c>
      <c r="Q449" t="e">
        <f>VLOOKUP(L449,银行退!A:J,10,FALSE)</f>
        <v>#N/A</v>
      </c>
      <c r="R449" t="e">
        <f>VLOOKUP(L449,银行退!A:K,11,FALSE)</f>
        <v>#N/A</v>
      </c>
    </row>
    <row r="450" spans="1:18" ht="14.25" hidden="1">
      <c r="A450" s="60">
        <v>42926.469560185185</v>
      </c>
      <c r="B450">
        <v>644949</v>
      </c>
      <c r="C450" t="s">
        <v>8242</v>
      </c>
      <c r="D450" t="s">
        <v>8243</v>
      </c>
      <c r="E450" t="s">
        <v>6740</v>
      </c>
      <c r="F450" s="15">
        <v>112</v>
      </c>
      <c r="G450" t="s">
        <v>50</v>
      </c>
      <c r="H450" t="s">
        <v>50</v>
      </c>
      <c r="I450" t="s">
        <v>127</v>
      </c>
      <c r="J450" t="s">
        <v>127</v>
      </c>
      <c r="K450" t="s">
        <v>87</v>
      </c>
      <c r="L450" t="s">
        <v>9647</v>
      </c>
      <c r="M450" t="s">
        <v>9648</v>
      </c>
      <c r="N450" t="s">
        <v>6739</v>
      </c>
      <c r="O450">
        <f>VLOOKUP(B450,HIS退!B:F,5,FALSE)</f>
        <v>-112</v>
      </c>
      <c r="P450" s="43">
        <f>VLOOKUP(L450,银行退!A:G,7,FALSE)</f>
        <v>112</v>
      </c>
      <c r="Q450">
        <f>VLOOKUP(L450,银行退!A:J,10,FALSE)</f>
        <v>1</v>
      </c>
      <c r="R450" t="str">
        <f>VLOOKUP(L450,银行退!A:K,11,FALSE)</f>
        <v>2017-07-10</v>
      </c>
    </row>
    <row r="451" spans="1:18" ht="14.25" hidden="1">
      <c r="A451" s="60">
        <v>42926.470868055556</v>
      </c>
      <c r="B451">
        <v>645059</v>
      </c>
      <c r="C451" t="s">
        <v>8244</v>
      </c>
      <c r="D451" t="s">
        <v>8245</v>
      </c>
      <c r="E451" t="s">
        <v>6717</v>
      </c>
      <c r="F451" s="15">
        <v>47</v>
      </c>
      <c r="G451" t="s">
        <v>50</v>
      </c>
      <c r="H451" t="s">
        <v>50</v>
      </c>
      <c r="I451" t="s">
        <v>127</v>
      </c>
      <c r="J451" t="s">
        <v>127</v>
      </c>
      <c r="K451" t="s">
        <v>87</v>
      </c>
      <c r="L451" t="s">
        <v>9649</v>
      </c>
      <c r="M451" t="s">
        <v>9650</v>
      </c>
      <c r="N451" t="s">
        <v>205</v>
      </c>
      <c r="O451">
        <f>VLOOKUP(B451,HIS退!B:F,5,FALSE)</f>
        <v>-47</v>
      </c>
      <c r="P451" s="43">
        <f>VLOOKUP(L451,银行退!A:G,7,FALSE)</f>
        <v>47</v>
      </c>
      <c r="Q451">
        <f>VLOOKUP(L451,银行退!A:J,10,FALSE)</f>
        <v>1</v>
      </c>
      <c r="R451" t="str">
        <f>VLOOKUP(L451,银行退!A:K,11,FALSE)</f>
        <v>2017-07-11</v>
      </c>
    </row>
    <row r="452" spans="1:18" ht="14.25" hidden="1">
      <c r="A452" s="60">
        <v>42926.471562500003</v>
      </c>
      <c r="B452">
        <v>645104</v>
      </c>
      <c r="C452" t="s">
        <v>8246</v>
      </c>
      <c r="D452" t="s">
        <v>8247</v>
      </c>
      <c r="E452" t="s">
        <v>8248</v>
      </c>
      <c r="F452" s="15">
        <v>15</v>
      </c>
      <c r="G452" t="s">
        <v>50</v>
      </c>
      <c r="H452" t="s">
        <v>50</v>
      </c>
      <c r="I452" t="s">
        <v>86</v>
      </c>
      <c r="J452" t="s">
        <v>46</v>
      </c>
      <c r="K452" t="s">
        <v>87</v>
      </c>
      <c r="L452" t="s">
        <v>9651</v>
      </c>
      <c r="M452" t="s">
        <v>9652</v>
      </c>
      <c r="N452" t="s">
        <v>205</v>
      </c>
      <c r="O452">
        <f>VLOOKUP(B452,HIS退!B:F,5,FALSE)</f>
        <v>-15</v>
      </c>
      <c r="P452" s="43">
        <f>VLOOKUP(L452,银行退!A:G,7,FALSE)</f>
        <v>15</v>
      </c>
      <c r="Q452" t="e">
        <f>VLOOKUP(L452,银行退!A:J,10,FALSE)</f>
        <v>#N/A</v>
      </c>
      <c r="R452" t="e">
        <f>VLOOKUP(L452,银行退!A:K,11,FALSE)</f>
        <v>#N/A</v>
      </c>
    </row>
    <row r="453" spans="1:18" ht="14.25" hidden="1">
      <c r="A453" s="60">
        <v>42926.477175925924</v>
      </c>
      <c r="B453">
        <v>645419</v>
      </c>
      <c r="C453" t="s">
        <v>8249</v>
      </c>
      <c r="D453" t="s">
        <v>8250</v>
      </c>
      <c r="E453" t="s">
        <v>8251</v>
      </c>
      <c r="F453" s="15">
        <v>2113</v>
      </c>
      <c r="G453" t="s">
        <v>50</v>
      </c>
      <c r="H453" t="s">
        <v>50</v>
      </c>
      <c r="I453" t="s">
        <v>86</v>
      </c>
      <c r="J453" t="s">
        <v>46</v>
      </c>
      <c r="K453" t="s">
        <v>87</v>
      </c>
      <c r="L453" t="s">
        <v>9653</v>
      </c>
      <c r="M453" t="s">
        <v>9654</v>
      </c>
      <c r="N453" t="s">
        <v>9655</v>
      </c>
      <c r="O453">
        <f>VLOOKUP(B453,HIS退!B:F,5,FALSE)</f>
        <v>-2113</v>
      </c>
      <c r="P453" s="43">
        <f>VLOOKUP(L453,银行退!A:G,7,FALSE)</f>
        <v>2113</v>
      </c>
      <c r="Q453" t="e">
        <f>VLOOKUP(L453,银行退!A:J,10,FALSE)</f>
        <v>#N/A</v>
      </c>
      <c r="R453" t="e">
        <f>VLOOKUP(L453,银行退!A:K,11,FALSE)</f>
        <v>#N/A</v>
      </c>
    </row>
    <row r="454" spans="1:18" ht="14.25" hidden="1">
      <c r="A454" s="60">
        <v>42926.478437500002</v>
      </c>
      <c r="B454">
        <v>645615</v>
      </c>
      <c r="C454" t="s">
        <v>8254</v>
      </c>
      <c r="D454" t="s">
        <v>8255</v>
      </c>
      <c r="E454" t="s">
        <v>8256</v>
      </c>
      <c r="F454" s="15">
        <v>692</v>
      </c>
      <c r="G454" t="s">
        <v>50</v>
      </c>
      <c r="H454" t="s">
        <v>50</v>
      </c>
      <c r="I454" t="s">
        <v>86</v>
      </c>
      <c r="J454" t="s">
        <v>46</v>
      </c>
      <c r="K454" t="s">
        <v>87</v>
      </c>
      <c r="L454" t="s">
        <v>9656</v>
      </c>
      <c r="M454" t="s">
        <v>9657</v>
      </c>
      <c r="N454" t="s">
        <v>9658</v>
      </c>
      <c r="O454">
        <f>VLOOKUP(B454,HIS退!B:F,5,FALSE)</f>
        <v>-692</v>
      </c>
      <c r="P454" s="43">
        <f>VLOOKUP(L454,银行退!A:G,7,FALSE)</f>
        <v>692</v>
      </c>
      <c r="Q454" t="e">
        <f>VLOOKUP(L454,银行退!A:J,10,FALSE)</f>
        <v>#N/A</v>
      </c>
      <c r="R454" t="e">
        <f>VLOOKUP(L454,银行退!A:K,11,FALSE)</f>
        <v>#N/A</v>
      </c>
    </row>
    <row r="455" spans="1:18" ht="14.25" hidden="1">
      <c r="A455" s="60">
        <v>42926.479675925926</v>
      </c>
      <c r="B455">
        <v>645597</v>
      </c>
      <c r="C455" t="s">
        <v>8252</v>
      </c>
      <c r="D455" t="s">
        <v>8253</v>
      </c>
      <c r="E455" t="s">
        <v>6744</v>
      </c>
      <c r="F455" s="15">
        <v>155</v>
      </c>
      <c r="G455" t="s">
        <v>50</v>
      </c>
      <c r="H455" t="s">
        <v>50</v>
      </c>
      <c r="I455" t="s">
        <v>127</v>
      </c>
      <c r="J455" t="s">
        <v>127</v>
      </c>
      <c r="K455" t="s">
        <v>87</v>
      </c>
      <c r="L455" t="s">
        <v>9659</v>
      </c>
      <c r="M455" t="s">
        <v>9660</v>
      </c>
      <c r="N455" t="s">
        <v>6743</v>
      </c>
      <c r="O455">
        <f>VLOOKUP(B455,HIS退!B:F,5,FALSE)</f>
        <v>-155</v>
      </c>
      <c r="P455" s="43">
        <f>VLOOKUP(L455,银行退!A:G,7,FALSE)</f>
        <v>155</v>
      </c>
      <c r="Q455">
        <f>VLOOKUP(L455,银行退!A:J,10,FALSE)</f>
        <v>1</v>
      </c>
      <c r="R455" t="str">
        <f>VLOOKUP(L455,银行退!A:K,11,FALSE)</f>
        <v>2017-07-10</v>
      </c>
    </row>
    <row r="456" spans="1:18" ht="14.25" hidden="1">
      <c r="A456" s="60">
        <v>42926.484409722223</v>
      </c>
      <c r="B456">
        <v>645888</v>
      </c>
      <c r="C456" t="s">
        <v>8257</v>
      </c>
      <c r="D456" t="s">
        <v>8258</v>
      </c>
      <c r="E456" t="s">
        <v>8259</v>
      </c>
      <c r="F456" s="15">
        <v>494</v>
      </c>
      <c r="G456" t="s">
        <v>50</v>
      </c>
      <c r="H456" t="s">
        <v>50</v>
      </c>
      <c r="I456" t="s">
        <v>86</v>
      </c>
      <c r="J456" t="s">
        <v>46</v>
      </c>
      <c r="K456" t="s">
        <v>87</v>
      </c>
      <c r="L456" t="s">
        <v>9661</v>
      </c>
      <c r="M456" t="s">
        <v>9662</v>
      </c>
      <c r="N456" t="s">
        <v>9663</v>
      </c>
      <c r="O456">
        <f>VLOOKUP(B456,HIS退!B:F,5,FALSE)</f>
        <v>-494</v>
      </c>
      <c r="P456" s="43">
        <f>VLOOKUP(L456,银行退!A:G,7,FALSE)</f>
        <v>494</v>
      </c>
      <c r="Q456" t="e">
        <f>VLOOKUP(L456,银行退!A:J,10,FALSE)</f>
        <v>#N/A</v>
      </c>
      <c r="R456" t="e">
        <f>VLOOKUP(L456,银行退!A:K,11,FALSE)</f>
        <v>#N/A</v>
      </c>
    </row>
    <row r="457" spans="1:18" ht="14.25" hidden="1">
      <c r="A457" s="60">
        <v>42926.484965277778</v>
      </c>
      <c r="B457">
        <v>646039</v>
      </c>
      <c r="C457" t="s">
        <v>8260</v>
      </c>
      <c r="D457" t="s">
        <v>8261</v>
      </c>
      <c r="E457" t="s">
        <v>8262</v>
      </c>
      <c r="F457" s="15">
        <v>7</v>
      </c>
      <c r="G457" t="s">
        <v>50</v>
      </c>
      <c r="H457" t="s">
        <v>50</v>
      </c>
      <c r="I457" t="s">
        <v>86</v>
      </c>
      <c r="J457" t="s">
        <v>46</v>
      </c>
      <c r="K457" t="s">
        <v>87</v>
      </c>
      <c r="L457" t="s">
        <v>9664</v>
      </c>
      <c r="M457" t="s">
        <v>9665</v>
      </c>
      <c r="N457" t="s">
        <v>9666</v>
      </c>
      <c r="O457">
        <f>VLOOKUP(B457,HIS退!B:F,5,FALSE)</f>
        <v>-7</v>
      </c>
      <c r="P457" s="43">
        <f>VLOOKUP(L457,银行退!A:G,7,FALSE)</f>
        <v>7</v>
      </c>
      <c r="Q457" t="e">
        <f>VLOOKUP(L457,银行退!A:J,10,FALSE)</f>
        <v>#N/A</v>
      </c>
      <c r="R457" t="e">
        <f>VLOOKUP(L457,银行退!A:K,11,FALSE)</f>
        <v>#N/A</v>
      </c>
    </row>
    <row r="458" spans="1:18" ht="14.25" hidden="1">
      <c r="A458" s="60">
        <v>42926.486608796295</v>
      </c>
      <c r="B458">
        <v>646165</v>
      </c>
      <c r="C458" t="s">
        <v>8267</v>
      </c>
      <c r="D458" t="s">
        <v>8268</v>
      </c>
      <c r="E458" t="s">
        <v>8269</v>
      </c>
      <c r="F458" s="15">
        <v>1000</v>
      </c>
      <c r="G458" t="s">
        <v>50</v>
      </c>
      <c r="H458" t="s">
        <v>50</v>
      </c>
      <c r="I458" t="s">
        <v>86</v>
      </c>
      <c r="J458" t="s">
        <v>46</v>
      </c>
      <c r="K458" t="s">
        <v>87</v>
      </c>
      <c r="L458" t="s">
        <v>9667</v>
      </c>
      <c r="M458" t="s">
        <v>9668</v>
      </c>
      <c r="N458" t="s">
        <v>9669</v>
      </c>
      <c r="O458">
        <f>VLOOKUP(B458,HIS退!B:F,5,FALSE)</f>
        <v>-1000</v>
      </c>
      <c r="P458" s="43">
        <f>VLOOKUP(L458,银行退!A:G,7,FALSE)</f>
        <v>1000</v>
      </c>
      <c r="Q458" t="e">
        <f>VLOOKUP(L458,银行退!A:J,10,FALSE)</f>
        <v>#N/A</v>
      </c>
      <c r="R458" t="e">
        <f>VLOOKUP(L458,银行退!A:K,11,FALSE)</f>
        <v>#N/A</v>
      </c>
    </row>
    <row r="459" spans="1:18" ht="14.25" hidden="1">
      <c r="A459" s="60">
        <v>42926.487395833334</v>
      </c>
      <c r="B459">
        <v>646106</v>
      </c>
      <c r="C459" t="s">
        <v>8263</v>
      </c>
      <c r="D459" t="s">
        <v>8264</v>
      </c>
      <c r="E459" t="s">
        <v>8265</v>
      </c>
      <c r="F459" s="15">
        <v>3000</v>
      </c>
      <c r="G459" t="s">
        <v>50</v>
      </c>
      <c r="H459" t="s">
        <v>50</v>
      </c>
      <c r="I459" t="s">
        <v>86</v>
      </c>
      <c r="J459" t="s">
        <v>46</v>
      </c>
      <c r="K459" t="s">
        <v>87</v>
      </c>
      <c r="L459" t="s">
        <v>9670</v>
      </c>
      <c r="M459" t="s">
        <v>9671</v>
      </c>
      <c r="N459" t="s">
        <v>9672</v>
      </c>
      <c r="O459">
        <f>VLOOKUP(B459,HIS退!B:F,5,FALSE)</f>
        <v>-3000</v>
      </c>
      <c r="P459" s="43">
        <f>VLOOKUP(L459,银行退!A:G,7,FALSE)</f>
        <v>3000</v>
      </c>
      <c r="Q459" t="e">
        <f>VLOOKUP(L459,银行退!A:J,10,FALSE)</f>
        <v>#N/A</v>
      </c>
      <c r="R459" t="e">
        <f>VLOOKUP(L459,银行退!A:K,11,FALSE)</f>
        <v>#N/A</v>
      </c>
    </row>
    <row r="460" spans="1:18" ht="14.25" hidden="1">
      <c r="A460" s="60">
        <v>42926.487881944442</v>
      </c>
      <c r="B460">
        <v>646151</v>
      </c>
      <c r="C460" t="s">
        <v>8266</v>
      </c>
      <c r="D460" t="s">
        <v>8264</v>
      </c>
      <c r="E460" t="s">
        <v>8265</v>
      </c>
      <c r="F460" s="15">
        <v>608</v>
      </c>
      <c r="G460" t="s">
        <v>50</v>
      </c>
      <c r="H460" t="s">
        <v>50</v>
      </c>
      <c r="I460" t="s">
        <v>86</v>
      </c>
      <c r="J460" t="s">
        <v>46</v>
      </c>
      <c r="K460" t="s">
        <v>87</v>
      </c>
      <c r="L460" t="s">
        <v>9673</v>
      </c>
      <c r="M460" t="s">
        <v>9674</v>
      </c>
      <c r="N460" t="s">
        <v>9672</v>
      </c>
      <c r="O460">
        <f>VLOOKUP(B460,HIS退!B:F,5,FALSE)</f>
        <v>-608</v>
      </c>
      <c r="P460" s="43">
        <f>VLOOKUP(L460,银行退!A:G,7,FALSE)</f>
        <v>608</v>
      </c>
      <c r="Q460" t="e">
        <f>VLOOKUP(L460,银行退!A:J,10,FALSE)</f>
        <v>#N/A</v>
      </c>
      <c r="R460" t="e">
        <f>VLOOKUP(L460,银行退!A:K,11,FALSE)</f>
        <v>#N/A</v>
      </c>
    </row>
    <row r="461" spans="1:18" ht="14.25" hidden="1">
      <c r="A461" s="60">
        <v>42926.491354166668</v>
      </c>
      <c r="B461">
        <v>646388</v>
      </c>
      <c r="C461" t="s">
        <v>8270</v>
      </c>
      <c r="D461" t="s">
        <v>8271</v>
      </c>
      <c r="E461" t="s">
        <v>8272</v>
      </c>
      <c r="F461" s="15">
        <v>5002</v>
      </c>
      <c r="G461" t="s">
        <v>50</v>
      </c>
      <c r="H461" t="s">
        <v>50</v>
      </c>
      <c r="I461" t="s">
        <v>86</v>
      </c>
      <c r="J461" t="s">
        <v>46</v>
      </c>
      <c r="K461" t="s">
        <v>87</v>
      </c>
      <c r="L461" t="s">
        <v>9675</v>
      </c>
      <c r="M461" t="s">
        <v>9676</v>
      </c>
      <c r="N461" t="s">
        <v>9677</v>
      </c>
      <c r="O461">
        <f>VLOOKUP(B461,HIS退!B:F,5,FALSE)</f>
        <v>-5002</v>
      </c>
      <c r="P461" s="43">
        <f>VLOOKUP(L461,银行退!A:G,7,FALSE)</f>
        <v>5002</v>
      </c>
      <c r="Q461" t="e">
        <f>VLOOKUP(L461,银行退!A:J,10,FALSE)</f>
        <v>#N/A</v>
      </c>
      <c r="R461" t="e">
        <f>VLOOKUP(L461,银行退!A:K,11,FALSE)</f>
        <v>#N/A</v>
      </c>
    </row>
    <row r="462" spans="1:18" ht="14.25" hidden="1">
      <c r="A462" s="60">
        <v>42926.492847222224</v>
      </c>
      <c r="B462">
        <v>646572</v>
      </c>
      <c r="C462" t="s">
        <v>8276</v>
      </c>
      <c r="D462" t="s">
        <v>8277</v>
      </c>
      <c r="E462" t="s">
        <v>8278</v>
      </c>
      <c r="F462" s="15">
        <v>100</v>
      </c>
      <c r="G462" t="s">
        <v>50</v>
      </c>
      <c r="H462" t="s">
        <v>50</v>
      </c>
      <c r="I462" t="s">
        <v>86</v>
      </c>
      <c r="J462" t="s">
        <v>46</v>
      </c>
      <c r="K462" t="s">
        <v>87</v>
      </c>
      <c r="L462" t="s">
        <v>9678</v>
      </c>
      <c r="M462" t="s">
        <v>9679</v>
      </c>
      <c r="N462" t="s">
        <v>9680</v>
      </c>
      <c r="O462">
        <f>VLOOKUP(B462,HIS退!B:F,5,FALSE)</f>
        <v>-100</v>
      </c>
      <c r="P462" s="43">
        <f>VLOOKUP(L462,银行退!A:G,7,FALSE)</f>
        <v>100</v>
      </c>
      <c r="Q462" t="e">
        <f>VLOOKUP(L462,银行退!A:J,10,FALSE)</f>
        <v>#N/A</v>
      </c>
      <c r="R462" t="e">
        <f>VLOOKUP(L462,银行退!A:K,11,FALSE)</f>
        <v>#N/A</v>
      </c>
    </row>
    <row r="463" spans="1:18" ht="14.25" hidden="1">
      <c r="A463" s="60">
        <v>42926.493252314816</v>
      </c>
      <c r="B463">
        <v>646513</v>
      </c>
      <c r="C463" t="s">
        <v>8273</v>
      </c>
      <c r="D463" t="s">
        <v>8274</v>
      </c>
      <c r="E463" t="s">
        <v>8275</v>
      </c>
      <c r="F463" s="15">
        <v>16</v>
      </c>
      <c r="G463" t="s">
        <v>50</v>
      </c>
      <c r="H463" t="s">
        <v>50</v>
      </c>
      <c r="I463" t="s">
        <v>86</v>
      </c>
      <c r="J463" t="s">
        <v>46</v>
      </c>
      <c r="K463" t="s">
        <v>87</v>
      </c>
      <c r="L463" t="s">
        <v>9681</v>
      </c>
      <c r="M463" t="s">
        <v>9682</v>
      </c>
      <c r="N463" t="s">
        <v>9683</v>
      </c>
      <c r="O463">
        <f>VLOOKUP(B463,HIS退!B:F,5,FALSE)</f>
        <v>-16</v>
      </c>
      <c r="P463" s="43">
        <f>VLOOKUP(L463,银行退!A:G,7,FALSE)</f>
        <v>16</v>
      </c>
      <c r="Q463" t="e">
        <f>VLOOKUP(L463,银行退!A:J,10,FALSE)</f>
        <v>#N/A</v>
      </c>
      <c r="R463" t="e">
        <f>VLOOKUP(L463,银行退!A:K,11,FALSE)</f>
        <v>#N/A</v>
      </c>
    </row>
    <row r="464" spans="1:18" ht="14.25" hidden="1">
      <c r="A464" s="60">
        <v>42926.495023148149</v>
      </c>
      <c r="B464">
        <v>646699</v>
      </c>
      <c r="C464" t="s">
        <v>8279</v>
      </c>
      <c r="D464" t="s">
        <v>8280</v>
      </c>
      <c r="E464" t="s">
        <v>8281</v>
      </c>
      <c r="F464" s="15">
        <v>611</v>
      </c>
      <c r="G464" t="s">
        <v>50</v>
      </c>
      <c r="H464" t="s">
        <v>50</v>
      </c>
      <c r="I464" t="s">
        <v>86</v>
      </c>
      <c r="J464" t="s">
        <v>46</v>
      </c>
      <c r="K464" t="s">
        <v>87</v>
      </c>
      <c r="L464" t="s">
        <v>9684</v>
      </c>
      <c r="M464" t="s">
        <v>9685</v>
      </c>
      <c r="N464" t="s">
        <v>9686</v>
      </c>
      <c r="O464">
        <f>VLOOKUP(B464,HIS退!B:F,5,FALSE)</f>
        <v>-611</v>
      </c>
      <c r="P464" s="43">
        <f>VLOOKUP(L464,银行退!A:G,7,FALSE)</f>
        <v>611</v>
      </c>
      <c r="Q464" t="e">
        <f>VLOOKUP(L464,银行退!A:J,10,FALSE)</f>
        <v>#N/A</v>
      </c>
      <c r="R464" t="e">
        <f>VLOOKUP(L464,银行退!A:K,11,FALSE)</f>
        <v>#N/A</v>
      </c>
    </row>
    <row r="465" spans="1:18" ht="14.25" hidden="1">
      <c r="A465" s="60">
        <v>42926.50172453704</v>
      </c>
      <c r="B465">
        <v>646967</v>
      </c>
      <c r="C465" t="s">
        <v>8282</v>
      </c>
      <c r="D465" t="s">
        <v>8283</v>
      </c>
      <c r="E465" t="s">
        <v>6759</v>
      </c>
      <c r="F465" s="15">
        <v>233</v>
      </c>
      <c r="G465" t="s">
        <v>50</v>
      </c>
      <c r="H465" t="s">
        <v>50</v>
      </c>
      <c r="I465" t="s">
        <v>127</v>
      </c>
      <c r="J465" t="s">
        <v>127</v>
      </c>
      <c r="K465" t="s">
        <v>87</v>
      </c>
      <c r="L465" t="s">
        <v>9687</v>
      </c>
      <c r="M465" t="s">
        <v>9688</v>
      </c>
      <c r="N465" t="s">
        <v>6758</v>
      </c>
      <c r="O465">
        <f>VLOOKUP(B465,HIS退!B:F,5,FALSE)</f>
        <v>-233</v>
      </c>
      <c r="P465" s="43">
        <f>VLOOKUP(L465,银行退!A:G,7,FALSE)</f>
        <v>233</v>
      </c>
      <c r="Q465">
        <f>VLOOKUP(L465,银行退!A:J,10,FALSE)</f>
        <v>1</v>
      </c>
      <c r="R465" t="str">
        <f>VLOOKUP(L465,银行退!A:K,11,FALSE)</f>
        <v>2017-07-10</v>
      </c>
    </row>
    <row r="466" spans="1:18" ht="14.25" hidden="1">
      <c r="A466" s="60">
        <v>42926.511828703704</v>
      </c>
      <c r="B466">
        <v>647239</v>
      </c>
      <c r="C466" t="s">
        <v>8284</v>
      </c>
      <c r="D466" t="s">
        <v>8285</v>
      </c>
      <c r="E466" t="s">
        <v>8286</v>
      </c>
      <c r="F466" s="15">
        <v>1842</v>
      </c>
      <c r="G466" t="s">
        <v>50</v>
      </c>
      <c r="H466" t="s">
        <v>50</v>
      </c>
      <c r="I466" t="s">
        <v>86</v>
      </c>
      <c r="J466" t="s">
        <v>46</v>
      </c>
      <c r="K466" t="s">
        <v>87</v>
      </c>
      <c r="L466" t="s">
        <v>9689</v>
      </c>
      <c r="M466" t="s">
        <v>9690</v>
      </c>
      <c r="N466" t="s">
        <v>9691</v>
      </c>
      <c r="O466">
        <f>VLOOKUP(B466,HIS退!B:F,5,FALSE)</f>
        <v>-1842</v>
      </c>
      <c r="P466" s="43">
        <f>VLOOKUP(L466,银行退!A:G,7,FALSE)</f>
        <v>1842</v>
      </c>
      <c r="Q466" t="e">
        <f>VLOOKUP(L466,银行退!A:J,10,FALSE)</f>
        <v>#N/A</v>
      </c>
      <c r="R466" t="e">
        <f>VLOOKUP(L466,银行退!A:K,11,FALSE)</f>
        <v>#N/A</v>
      </c>
    </row>
    <row r="467" spans="1:18" ht="14.25" hidden="1">
      <c r="A467" s="60">
        <v>42926.513009259259</v>
      </c>
      <c r="B467">
        <v>647260</v>
      </c>
      <c r="C467" t="s">
        <v>8287</v>
      </c>
      <c r="D467" t="s">
        <v>8288</v>
      </c>
      <c r="E467" t="s">
        <v>8289</v>
      </c>
      <c r="F467" s="15">
        <v>272</v>
      </c>
      <c r="G467" t="s">
        <v>50</v>
      </c>
      <c r="H467" t="s">
        <v>50</v>
      </c>
      <c r="I467" t="s">
        <v>86</v>
      </c>
      <c r="J467" t="s">
        <v>46</v>
      </c>
      <c r="K467" t="s">
        <v>87</v>
      </c>
      <c r="L467" t="s">
        <v>9692</v>
      </c>
      <c r="M467" t="s">
        <v>9693</v>
      </c>
      <c r="N467" t="s">
        <v>9694</v>
      </c>
      <c r="O467">
        <f>VLOOKUP(B467,HIS退!B:F,5,FALSE)</f>
        <v>-272</v>
      </c>
      <c r="P467" s="43">
        <f>VLOOKUP(L467,银行退!A:G,7,FALSE)</f>
        <v>272</v>
      </c>
      <c r="Q467" t="e">
        <f>VLOOKUP(L467,银行退!A:J,10,FALSE)</f>
        <v>#N/A</v>
      </c>
      <c r="R467" t="e">
        <f>VLOOKUP(L467,银行退!A:K,11,FALSE)</f>
        <v>#N/A</v>
      </c>
    </row>
    <row r="468" spans="1:18" ht="14.25" hidden="1">
      <c r="A468" s="60">
        <v>42926.513425925928</v>
      </c>
      <c r="B468">
        <v>647271</v>
      </c>
      <c r="C468" t="s">
        <v>8290</v>
      </c>
      <c r="D468" t="s">
        <v>8291</v>
      </c>
      <c r="E468" t="s">
        <v>6755</v>
      </c>
      <c r="F468" s="15">
        <v>112</v>
      </c>
      <c r="G468" t="s">
        <v>50</v>
      </c>
      <c r="H468" t="s">
        <v>50</v>
      </c>
      <c r="I468" t="s">
        <v>127</v>
      </c>
      <c r="J468" t="s">
        <v>127</v>
      </c>
      <c r="K468" t="s">
        <v>87</v>
      </c>
      <c r="L468" t="s">
        <v>9695</v>
      </c>
      <c r="M468" t="s">
        <v>9696</v>
      </c>
      <c r="N468" t="s">
        <v>6754</v>
      </c>
      <c r="O468">
        <f>VLOOKUP(B468,HIS退!B:F,5,FALSE)</f>
        <v>-112</v>
      </c>
      <c r="P468" s="43">
        <f>VLOOKUP(L468,银行退!A:G,7,FALSE)</f>
        <v>112</v>
      </c>
      <c r="Q468">
        <f>VLOOKUP(L468,银行退!A:J,10,FALSE)</f>
        <v>1</v>
      </c>
      <c r="R468" t="str">
        <f>VLOOKUP(L468,银行退!A:K,11,FALSE)</f>
        <v>2017-07-10</v>
      </c>
    </row>
    <row r="469" spans="1:18" ht="14.25" hidden="1">
      <c r="A469" s="60">
        <v>42926.53465277778</v>
      </c>
      <c r="B469">
        <v>647537</v>
      </c>
      <c r="C469" t="s">
        <v>8292</v>
      </c>
      <c r="D469" t="s">
        <v>8293</v>
      </c>
      <c r="E469" t="s">
        <v>8294</v>
      </c>
      <c r="F469" s="15">
        <v>2000</v>
      </c>
      <c r="G469" t="s">
        <v>50</v>
      </c>
      <c r="H469" t="s">
        <v>50</v>
      </c>
      <c r="I469" t="s">
        <v>86</v>
      </c>
      <c r="J469" t="s">
        <v>46</v>
      </c>
      <c r="K469" t="s">
        <v>87</v>
      </c>
      <c r="L469" t="s">
        <v>9697</v>
      </c>
      <c r="M469" t="s">
        <v>9698</v>
      </c>
      <c r="N469" t="s">
        <v>9699</v>
      </c>
      <c r="O469">
        <f>VLOOKUP(B469,HIS退!B:F,5,FALSE)</f>
        <v>-2000</v>
      </c>
      <c r="P469" s="43">
        <f>VLOOKUP(L469,银行退!A:G,7,FALSE)</f>
        <v>2000</v>
      </c>
      <c r="Q469" t="e">
        <f>VLOOKUP(L469,银行退!A:J,10,FALSE)</f>
        <v>#N/A</v>
      </c>
      <c r="R469" t="e">
        <f>VLOOKUP(L469,银行退!A:K,11,FALSE)</f>
        <v>#N/A</v>
      </c>
    </row>
    <row r="470" spans="1:18" ht="14.25" hidden="1">
      <c r="A470" s="60">
        <v>42926.558217592596</v>
      </c>
      <c r="B470">
        <v>647773</v>
      </c>
      <c r="C470" t="s">
        <v>8295</v>
      </c>
      <c r="D470" t="s">
        <v>8296</v>
      </c>
      <c r="E470" t="s">
        <v>8297</v>
      </c>
      <c r="F470" s="15">
        <v>600</v>
      </c>
      <c r="G470" t="s">
        <v>50</v>
      </c>
      <c r="H470" t="s">
        <v>50</v>
      </c>
      <c r="I470" t="s">
        <v>86</v>
      </c>
      <c r="J470" t="s">
        <v>46</v>
      </c>
      <c r="K470" t="s">
        <v>87</v>
      </c>
      <c r="L470" t="s">
        <v>9700</v>
      </c>
      <c r="M470" t="s">
        <v>9701</v>
      </c>
      <c r="N470" t="s">
        <v>9702</v>
      </c>
      <c r="O470">
        <f>VLOOKUP(B470,HIS退!B:F,5,FALSE)</f>
        <v>-600</v>
      </c>
      <c r="P470" s="43">
        <f>VLOOKUP(L470,银行退!A:G,7,FALSE)</f>
        <v>600</v>
      </c>
      <c r="Q470" t="e">
        <f>VLOOKUP(L470,银行退!A:J,10,FALSE)</f>
        <v>#N/A</v>
      </c>
      <c r="R470" t="e">
        <f>VLOOKUP(L470,银行退!A:K,11,FALSE)</f>
        <v>#N/A</v>
      </c>
    </row>
    <row r="471" spans="1:18" ht="14.25" hidden="1">
      <c r="A471" s="60">
        <v>42926.589328703703</v>
      </c>
      <c r="B471">
        <v>648549</v>
      </c>
      <c r="C471" t="s">
        <v>8298</v>
      </c>
      <c r="D471" t="s">
        <v>8299</v>
      </c>
      <c r="E471" t="s">
        <v>8300</v>
      </c>
      <c r="F471" s="15">
        <v>610</v>
      </c>
      <c r="G471" t="s">
        <v>50</v>
      </c>
      <c r="H471" t="s">
        <v>50</v>
      </c>
      <c r="I471" t="s">
        <v>86</v>
      </c>
      <c r="J471" t="s">
        <v>46</v>
      </c>
      <c r="K471" t="s">
        <v>87</v>
      </c>
      <c r="L471" t="s">
        <v>9703</v>
      </c>
      <c r="M471" t="s">
        <v>9704</v>
      </c>
      <c r="N471" t="s">
        <v>9705</v>
      </c>
      <c r="O471">
        <f>VLOOKUP(B471,HIS退!B:F,5,FALSE)</f>
        <v>-610</v>
      </c>
      <c r="P471" s="43">
        <f>VLOOKUP(L471,银行退!A:G,7,FALSE)</f>
        <v>610</v>
      </c>
      <c r="Q471" t="e">
        <f>VLOOKUP(L471,银行退!A:J,10,FALSE)</f>
        <v>#N/A</v>
      </c>
      <c r="R471" t="e">
        <f>VLOOKUP(L471,银行退!A:K,11,FALSE)</f>
        <v>#N/A</v>
      </c>
    </row>
    <row r="472" spans="1:18" ht="14.25" hidden="1">
      <c r="A472" s="60">
        <v>42926.592245370368</v>
      </c>
      <c r="B472">
        <v>648711</v>
      </c>
      <c r="C472" t="s">
        <v>8301</v>
      </c>
      <c r="D472" t="s">
        <v>8302</v>
      </c>
      <c r="E472" t="s">
        <v>8303</v>
      </c>
      <c r="F472" s="15">
        <v>410</v>
      </c>
      <c r="G472" t="s">
        <v>50</v>
      </c>
      <c r="H472" t="s">
        <v>50</v>
      </c>
      <c r="I472" t="s">
        <v>86</v>
      </c>
      <c r="J472" t="s">
        <v>46</v>
      </c>
      <c r="K472" t="s">
        <v>87</v>
      </c>
      <c r="L472" t="s">
        <v>9706</v>
      </c>
      <c r="M472" t="s">
        <v>9707</v>
      </c>
      <c r="N472" t="s">
        <v>9708</v>
      </c>
      <c r="O472">
        <f>VLOOKUP(B472,HIS退!B:F,5,FALSE)</f>
        <v>-410</v>
      </c>
      <c r="P472" s="43">
        <f>VLOOKUP(L472,银行退!A:G,7,FALSE)</f>
        <v>410</v>
      </c>
      <c r="Q472" t="e">
        <f>VLOOKUP(L472,银行退!A:J,10,FALSE)</f>
        <v>#N/A</v>
      </c>
      <c r="R472" t="e">
        <f>VLOOKUP(L472,银行退!A:K,11,FALSE)</f>
        <v>#N/A</v>
      </c>
    </row>
    <row r="473" spans="1:18" ht="14.25" hidden="1">
      <c r="A473" s="60">
        <v>42926.596828703703</v>
      </c>
      <c r="B473">
        <v>649017</v>
      </c>
      <c r="C473" t="s">
        <v>8304</v>
      </c>
      <c r="D473" t="s">
        <v>8305</v>
      </c>
      <c r="E473" t="s">
        <v>6728</v>
      </c>
      <c r="F473" s="15">
        <v>3000</v>
      </c>
      <c r="G473" t="s">
        <v>50</v>
      </c>
      <c r="H473" t="s">
        <v>50</v>
      </c>
      <c r="I473" t="s">
        <v>127</v>
      </c>
      <c r="J473" t="s">
        <v>127</v>
      </c>
      <c r="K473" t="s">
        <v>87</v>
      </c>
      <c r="L473" t="s">
        <v>9709</v>
      </c>
      <c r="M473" t="s">
        <v>9710</v>
      </c>
      <c r="N473" t="s">
        <v>206</v>
      </c>
      <c r="O473">
        <f>VLOOKUP(B473,HIS退!B:F,5,FALSE)</f>
        <v>-3000</v>
      </c>
      <c r="P473" s="43">
        <f>VLOOKUP(L473,银行退!A:G,7,FALSE)</f>
        <v>3000</v>
      </c>
      <c r="Q473">
        <f>VLOOKUP(L473,银行退!A:J,10,FALSE)</f>
        <v>1</v>
      </c>
      <c r="R473" t="str">
        <f>VLOOKUP(L473,银行退!A:K,11,FALSE)</f>
        <v>2017-07-11</v>
      </c>
    </row>
    <row r="474" spans="1:18" ht="14.25" hidden="1">
      <c r="A474" s="60">
        <v>42926.601273148146</v>
      </c>
      <c r="B474">
        <v>649352</v>
      </c>
      <c r="C474" t="s">
        <v>8306</v>
      </c>
      <c r="D474" t="s">
        <v>8307</v>
      </c>
      <c r="E474" t="s">
        <v>8308</v>
      </c>
      <c r="F474" s="15">
        <v>275</v>
      </c>
      <c r="G474" t="s">
        <v>50</v>
      </c>
      <c r="H474" t="s">
        <v>50</v>
      </c>
      <c r="I474" t="s">
        <v>86</v>
      </c>
      <c r="J474" t="s">
        <v>46</v>
      </c>
      <c r="K474" t="s">
        <v>87</v>
      </c>
      <c r="L474" t="s">
        <v>9711</v>
      </c>
      <c r="M474" t="s">
        <v>9712</v>
      </c>
      <c r="N474" t="s">
        <v>9713</v>
      </c>
      <c r="O474">
        <f>VLOOKUP(B474,HIS退!B:F,5,FALSE)</f>
        <v>-275</v>
      </c>
      <c r="P474" s="43">
        <f>VLOOKUP(L474,银行退!A:G,7,FALSE)</f>
        <v>275</v>
      </c>
      <c r="Q474" t="e">
        <f>VLOOKUP(L474,银行退!A:J,10,FALSE)</f>
        <v>#N/A</v>
      </c>
      <c r="R474" t="e">
        <f>VLOOKUP(L474,银行退!A:K,11,FALSE)</f>
        <v>#N/A</v>
      </c>
    </row>
    <row r="475" spans="1:18" ht="14.25" hidden="1">
      <c r="A475" s="60">
        <v>42926.603877314818</v>
      </c>
      <c r="B475">
        <v>649551</v>
      </c>
      <c r="C475" t="s">
        <v>8309</v>
      </c>
      <c r="D475" t="s">
        <v>8310</v>
      </c>
      <c r="E475" t="s">
        <v>8311</v>
      </c>
      <c r="F475" s="15">
        <v>205</v>
      </c>
      <c r="G475" t="s">
        <v>50</v>
      </c>
      <c r="H475" t="s">
        <v>50</v>
      </c>
      <c r="I475" t="s">
        <v>86</v>
      </c>
      <c r="J475" t="s">
        <v>46</v>
      </c>
      <c r="K475" t="s">
        <v>87</v>
      </c>
      <c r="L475" t="s">
        <v>9714</v>
      </c>
      <c r="M475" t="s">
        <v>9715</v>
      </c>
      <c r="N475" t="s">
        <v>9716</v>
      </c>
      <c r="O475">
        <f>VLOOKUP(B475,HIS退!B:F,5,FALSE)</f>
        <v>-205</v>
      </c>
      <c r="P475" s="43">
        <f>VLOOKUP(L475,银行退!A:G,7,FALSE)</f>
        <v>205</v>
      </c>
      <c r="Q475" t="e">
        <f>VLOOKUP(L475,银行退!A:J,10,FALSE)</f>
        <v>#N/A</v>
      </c>
      <c r="R475" t="e">
        <f>VLOOKUP(L475,银行退!A:K,11,FALSE)</f>
        <v>#N/A</v>
      </c>
    </row>
    <row r="476" spans="1:18" ht="14.25" hidden="1">
      <c r="A476" s="60">
        <v>42926.603958333333</v>
      </c>
      <c r="B476">
        <v>649559</v>
      </c>
      <c r="C476" t="s">
        <v>8312</v>
      </c>
      <c r="D476" t="s">
        <v>8313</v>
      </c>
      <c r="E476" t="s">
        <v>8314</v>
      </c>
      <c r="F476" s="15">
        <v>100</v>
      </c>
      <c r="G476" t="s">
        <v>50</v>
      </c>
      <c r="H476" t="s">
        <v>50</v>
      </c>
      <c r="I476" t="s">
        <v>86</v>
      </c>
      <c r="J476" t="s">
        <v>46</v>
      </c>
      <c r="K476" t="s">
        <v>87</v>
      </c>
      <c r="L476" t="s">
        <v>9717</v>
      </c>
      <c r="M476" t="s">
        <v>9718</v>
      </c>
      <c r="N476" t="s">
        <v>9719</v>
      </c>
      <c r="O476">
        <f>VLOOKUP(B476,HIS退!B:F,5,FALSE)</f>
        <v>-100</v>
      </c>
      <c r="P476" s="43">
        <f>VLOOKUP(L476,银行退!A:G,7,FALSE)</f>
        <v>100</v>
      </c>
      <c r="Q476" t="e">
        <f>VLOOKUP(L476,银行退!A:J,10,FALSE)</f>
        <v>#N/A</v>
      </c>
      <c r="R476" t="e">
        <f>VLOOKUP(L476,银行退!A:K,11,FALSE)</f>
        <v>#N/A</v>
      </c>
    </row>
    <row r="477" spans="1:18" ht="14.25" hidden="1">
      <c r="A477" s="60">
        <v>42926.614745370367</v>
      </c>
      <c r="B477">
        <v>650468</v>
      </c>
      <c r="C477" t="s">
        <v>8321</v>
      </c>
      <c r="D477" t="s">
        <v>8322</v>
      </c>
      <c r="E477" t="s">
        <v>8323</v>
      </c>
      <c r="F477" s="15">
        <v>996</v>
      </c>
      <c r="G477" t="s">
        <v>50</v>
      </c>
      <c r="H477" t="s">
        <v>50</v>
      </c>
      <c r="I477" t="s">
        <v>86</v>
      </c>
      <c r="J477" t="s">
        <v>46</v>
      </c>
      <c r="K477" t="s">
        <v>87</v>
      </c>
      <c r="L477" t="s">
        <v>9720</v>
      </c>
      <c r="M477" t="s">
        <v>9721</v>
      </c>
      <c r="N477" t="s">
        <v>9722</v>
      </c>
      <c r="O477">
        <f>VLOOKUP(B477,HIS退!B:F,5,FALSE)</f>
        <v>-996</v>
      </c>
      <c r="P477" s="43">
        <f>VLOOKUP(L477,银行退!A:G,7,FALSE)</f>
        <v>996</v>
      </c>
      <c r="Q477" t="e">
        <f>VLOOKUP(L477,银行退!A:J,10,FALSE)</f>
        <v>#N/A</v>
      </c>
      <c r="R477" t="e">
        <f>VLOOKUP(L477,银行退!A:K,11,FALSE)</f>
        <v>#N/A</v>
      </c>
    </row>
    <row r="478" spans="1:18" ht="14.25" hidden="1">
      <c r="A478" s="60">
        <v>42926.614814814813</v>
      </c>
      <c r="B478">
        <v>650334</v>
      </c>
      <c r="C478" t="s">
        <v>8315</v>
      </c>
      <c r="D478" t="s">
        <v>8316</v>
      </c>
      <c r="E478" t="s">
        <v>8317</v>
      </c>
      <c r="F478" s="15">
        <v>1250</v>
      </c>
      <c r="G478" t="s">
        <v>50</v>
      </c>
      <c r="H478" t="s">
        <v>50</v>
      </c>
      <c r="I478" t="s">
        <v>86</v>
      </c>
      <c r="J478" t="s">
        <v>46</v>
      </c>
      <c r="K478" t="s">
        <v>87</v>
      </c>
      <c r="L478" t="s">
        <v>9723</v>
      </c>
      <c r="M478" t="s">
        <v>9724</v>
      </c>
      <c r="N478" t="s">
        <v>9725</v>
      </c>
      <c r="O478">
        <f>VLOOKUP(B478,HIS退!B:F,5,FALSE)</f>
        <v>-1250</v>
      </c>
      <c r="P478" s="43">
        <f>VLOOKUP(L478,银行退!A:G,7,FALSE)</f>
        <v>1250</v>
      </c>
      <c r="Q478" t="e">
        <f>VLOOKUP(L478,银行退!A:J,10,FALSE)</f>
        <v>#N/A</v>
      </c>
      <c r="R478" t="e">
        <f>VLOOKUP(L478,银行退!A:K,11,FALSE)</f>
        <v>#N/A</v>
      </c>
    </row>
    <row r="479" spans="1:18" ht="14.25" hidden="1">
      <c r="A479" s="60">
        <v>42926.615671296298</v>
      </c>
      <c r="B479">
        <v>650421</v>
      </c>
      <c r="C479" t="s">
        <v>8318</v>
      </c>
      <c r="D479" t="s">
        <v>8319</v>
      </c>
      <c r="E479" t="s">
        <v>8320</v>
      </c>
      <c r="F479" s="15">
        <v>800</v>
      </c>
      <c r="G479" t="s">
        <v>50</v>
      </c>
      <c r="H479" t="s">
        <v>50</v>
      </c>
      <c r="I479" t="s">
        <v>86</v>
      </c>
      <c r="J479" t="s">
        <v>46</v>
      </c>
      <c r="K479" t="s">
        <v>87</v>
      </c>
      <c r="L479" t="s">
        <v>9726</v>
      </c>
      <c r="M479" t="s">
        <v>9727</v>
      </c>
      <c r="N479" t="s">
        <v>9725</v>
      </c>
      <c r="O479">
        <f>VLOOKUP(B479,HIS退!B:F,5,FALSE)</f>
        <v>-800</v>
      </c>
      <c r="P479" s="43">
        <f>VLOOKUP(L479,银行退!A:G,7,FALSE)</f>
        <v>800</v>
      </c>
      <c r="Q479" t="e">
        <f>VLOOKUP(L479,银行退!A:J,10,FALSE)</f>
        <v>#N/A</v>
      </c>
      <c r="R479" t="e">
        <f>VLOOKUP(L479,银行退!A:K,11,FALSE)</f>
        <v>#N/A</v>
      </c>
    </row>
    <row r="480" spans="1:18" ht="14.25" hidden="1">
      <c r="A480" s="60">
        <v>42926.622581018521</v>
      </c>
      <c r="B480">
        <v>650993</v>
      </c>
      <c r="C480" t="s">
        <v>8324</v>
      </c>
      <c r="D480" t="s">
        <v>8325</v>
      </c>
      <c r="E480" t="s">
        <v>8326</v>
      </c>
      <c r="F480" s="15">
        <v>73</v>
      </c>
      <c r="G480" t="s">
        <v>50</v>
      </c>
      <c r="H480" t="s">
        <v>50</v>
      </c>
      <c r="I480" t="s">
        <v>86</v>
      </c>
      <c r="J480" t="s">
        <v>46</v>
      </c>
      <c r="K480" t="s">
        <v>87</v>
      </c>
      <c r="L480" t="s">
        <v>9728</v>
      </c>
      <c r="M480" t="s">
        <v>9729</v>
      </c>
      <c r="N480" t="s">
        <v>9730</v>
      </c>
      <c r="O480">
        <f>VLOOKUP(B480,HIS退!B:F,5,FALSE)</f>
        <v>-73</v>
      </c>
      <c r="P480" s="43">
        <f>VLOOKUP(L480,银行退!A:G,7,FALSE)</f>
        <v>73</v>
      </c>
      <c r="Q480" t="e">
        <f>VLOOKUP(L480,银行退!A:J,10,FALSE)</f>
        <v>#N/A</v>
      </c>
      <c r="R480" t="e">
        <f>VLOOKUP(L480,银行退!A:K,11,FALSE)</f>
        <v>#N/A</v>
      </c>
    </row>
    <row r="481" spans="1:18" ht="14.25" hidden="1">
      <c r="A481" s="60">
        <v>42926.630810185183</v>
      </c>
      <c r="B481">
        <v>651707</v>
      </c>
      <c r="C481" t="s">
        <v>8327</v>
      </c>
      <c r="D481" t="s">
        <v>8328</v>
      </c>
      <c r="E481" t="s">
        <v>8329</v>
      </c>
      <c r="F481" s="15">
        <v>752</v>
      </c>
      <c r="G481" t="s">
        <v>50</v>
      </c>
      <c r="H481" t="s">
        <v>50</v>
      </c>
      <c r="I481" t="s">
        <v>86</v>
      </c>
      <c r="J481" t="s">
        <v>46</v>
      </c>
      <c r="K481" t="s">
        <v>87</v>
      </c>
      <c r="L481" t="s">
        <v>9731</v>
      </c>
      <c r="M481" t="s">
        <v>9732</v>
      </c>
      <c r="N481" t="s">
        <v>9733</v>
      </c>
      <c r="O481">
        <f>VLOOKUP(B481,HIS退!B:F,5,FALSE)</f>
        <v>-752</v>
      </c>
      <c r="P481" s="43">
        <f>VLOOKUP(L481,银行退!A:G,7,FALSE)</f>
        <v>752</v>
      </c>
      <c r="Q481" t="e">
        <f>VLOOKUP(L481,银行退!A:J,10,FALSE)</f>
        <v>#N/A</v>
      </c>
      <c r="R481" t="e">
        <f>VLOOKUP(L481,银行退!A:K,11,FALSE)</f>
        <v>#N/A</v>
      </c>
    </row>
    <row r="482" spans="1:18" ht="14.25" hidden="1">
      <c r="A482" s="60">
        <v>42926.63212962963</v>
      </c>
      <c r="B482">
        <v>651831</v>
      </c>
      <c r="C482" t="s">
        <v>8330</v>
      </c>
      <c r="D482" t="s">
        <v>8331</v>
      </c>
      <c r="E482" t="s">
        <v>8332</v>
      </c>
      <c r="F482" s="15">
        <v>660</v>
      </c>
      <c r="G482" t="s">
        <v>50</v>
      </c>
      <c r="H482" t="s">
        <v>50</v>
      </c>
      <c r="I482" t="s">
        <v>86</v>
      </c>
      <c r="J482" t="s">
        <v>46</v>
      </c>
      <c r="K482" t="s">
        <v>87</v>
      </c>
      <c r="L482" t="s">
        <v>9734</v>
      </c>
      <c r="M482" t="s">
        <v>9735</v>
      </c>
      <c r="N482" t="s">
        <v>9736</v>
      </c>
      <c r="O482">
        <f>VLOOKUP(B482,HIS退!B:F,5,FALSE)</f>
        <v>-660</v>
      </c>
      <c r="P482" s="43">
        <f>VLOOKUP(L482,银行退!A:G,7,FALSE)</f>
        <v>660</v>
      </c>
      <c r="Q482" t="e">
        <f>VLOOKUP(L482,银行退!A:J,10,FALSE)</f>
        <v>#N/A</v>
      </c>
      <c r="R482" t="e">
        <f>VLOOKUP(L482,银行退!A:K,11,FALSE)</f>
        <v>#N/A</v>
      </c>
    </row>
    <row r="483" spans="1:18" ht="14.25" hidden="1">
      <c r="A483" s="60">
        <v>42926.632986111108</v>
      </c>
      <c r="B483">
        <v>651892</v>
      </c>
      <c r="C483" t="s">
        <v>8333</v>
      </c>
      <c r="D483" t="s">
        <v>8334</v>
      </c>
      <c r="E483" t="s">
        <v>8335</v>
      </c>
      <c r="F483" s="15">
        <v>214</v>
      </c>
      <c r="G483" t="s">
        <v>50</v>
      </c>
      <c r="H483" t="s">
        <v>50</v>
      </c>
      <c r="I483" t="s">
        <v>86</v>
      </c>
      <c r="J483" t="s">
        <v>46</v>
      </c>
      <c r="K483" t="s">
        <v>87</v>
      </c>
      <c r="L483" t="s">
        <v>9737</v>
      </c>
      <c r="M483" t="s">
        <v>9738</v>
      </c>
      <c r="N483" t="s">
        <v>9739</v>
      </c>
      <c r="O483">
        <f>VLOOKUP(B483,HIS退!B:F,5,FALSE)</f>
        <v>-214</v>
      </c>
      <c r="P483" s="43">
        <f>VLOOKUP(L483,银行退!A:G,7,FALSE)</f>
        <v>214</v>
      </c>
      <c r="Q483" t="e">
        <f>VLOOKUP(L483,银行退!A:J,10,FALSE)</f>
        <v>#N/A</v>
      </c>
      <c r="R483" t="e">
        <f>VLOOKUP(L483,银行退!A:K,11,FALSE)</f>
        <v>#N/A</v>
      </c>
    </row>
    <row r="484" spans="1:18" ht="14.25" hidden="1">
      <c r="A484" s="60">
        <v>42926.636828703704</v>
      </c>
      <c r="B484">
        <v>652062</v>
      </c>
      <c r="C484" t="s">
        <v>8336</v>
      </c>
      <c r="D484" t="s">
        <v>8337</v>
      </c>
      <c r="E484" t="s">
        <v>8338</v>
      </c>
      <c r="F484" s="15">
        <v>500</v>
      </c>
      <c r="G484" t="s">
        <v>193</v>
      </c>
      <c r="H484" t="s">
        <v>50</v>
      </c>
      <c r="I484" t="s">
        <v>86</v>
      </c>
      <c r="J484" t="s">
        <v>46</v>
      </c>
      <c r="K484" t="s">
        <v>87</v>
      </c>
      <c r="L484" t="s">
        <v>9740</v>
      </c>
      <c r="M484" t="s">
        <v>9741</v>
      </c>
      <c r="N484" t="s">
        <v>9742</v>
      </c>
      <c r="O484">
        <f>VLOOKUP(B484,HIS退!B:F,5,FALSE)</f>
        <v>-500</v>
      </c>
      <c r="P484" s="43">
        <f>VLOOKUP(L484,银行退!A:G,7,FALSE)</f>
        <v>500</v>
      </c>
      <c r="Q484" t="e">
        <f>VLOOKUP(L484,银行退!A:J,10,FALSE)</f>
        <v>#N/A</v>
      </c>
      <c r="R484" t="e">
        <f>VLOOKUP(L484,银行退!A:K,11,FALSE)</f>
        <v>#N/A</v>
      </c>
    </row>
    <row r="485" spans="1:18" ht="14.25" hidden="1">
      <c r="A485" s="60">
        <v>42926.638460648152</v>
      </c>
      <c r="B485">
        <v>652284</v>
      </c>
      <c r="C485" t="s">
        <v>8339</v>
      </c>
      <c r="D485" t="s">
        <v>8340</v>
      </c>
      <c r="E485" t="s">
        <v>8341</v>
      </c>
      <c r="F485" s="15">
        <v>400</v>
      </c>
      <c r="G485" t="s">
        <v>50</v>
      </c>
      <c r="H485" t="s">
        <v>50</v>
      </c>
      <c r="I485" t="s">
        <v>86</v>
      </c>
      <c r="J485" t="s">
        <v>46</v>
      </c>
      <c r="K485" t="s">
        <v>87</v>
      </c>
      <c r="L485" t="s">
        <v>9743</v>
      </c>
      <c r="M485" t="s">
        <v>9744</v>
      </c>
      <c r="N485" t="s">
        <v>9745</v>
      </c>
      <c r="O485">
        <f>VLOOKUP(B485,HIS退!B:F,5,FALSE)</f>
        <v>-400</v>
      </c>
      <c r="P485" s="43">
        <f>VLOOKUP(L485,银行退!A:G,7,FALSE)</f>
        <v>400</v>
      </c>
      <c r="Q485" t="e">
        <f>VLOOKUP(L485,银行退!A:J,10,FALSE)</f>
        <v>#N/A</v>
      </c>
      <c r="R485" t="e">
        <f>VLOOKUP(L485,银行退!A:K,11,FALSE)</f>
        <v>#N/A</v>
      </c>
    </row>
    <row r="486" spans="1:18" ht="14.25" hidden="1">
      <c r="A486" s="60">
        <v>42926.642708333333</v>
      </c>
      <c r="B486">
        <v>652539</v>
      </c>
      <c r="C486" t="s">
        <v>8342</v>
      </c>
      <c r="D486" t="s">
        <v>8343</v>
      </c>
      <c r="E486" t="s">
        <v>8344</v>
      </c>
      <c r="F486" s="15">
        <v>199</v>
      </c>
      <c r="G486" t="s">
        <v>50</v>
      </c>
      <c r="H486" t="s">
        <v>50</v>
      </c>
      <c r="I486" t="s">
        <v>86</v>
      </c>
      <c r="J486" t="s">
        <v>46</v>
      </c>
      <c r="K486" t="s">
        <v>87</v>
      </c>
      <c r="L486" t="s">
        <v>9746</v>
      </c>
      <c r="M486" t="s">
        <v>9747</v>
      </c>
      <c r="N486" t="s">
        <v>9748</v>
      </c>
      <c r="O486">
        <f>VLOOKUP(B486,HIS退!B:F,5,FALSE)</f>
        <v>-199</v>
      </c>
      <c r="P486" s="43">
        <f>VLOOKUP(L486,银行退!A:G,7,FALSE)</f>
        <v>199</v>
      </c>
      <c r="Q486" t="e">
        <f>VLOOKUP(L486,银行退!A:J,10,FALSE)</f>
        <v>#N/A</v>
      </c>
      <c r="R486" t="e">
        <f>VLOOKUP(L486,银行退!A:K,11,FALSE)</f>
        <v>#N/A</v>
      </c>
    </row>
    <row r="487" spans="1:18" ht="14.25" hidden="1">
      <c r="A487" s="60">
        <v>42926.642766203702</v>
      </c>
      <c r="B487">
        <v>652547</v>
      </c>
      <c r="C487" t="s">
        <v>8345</v>
      </c>
      <c r="D487" t="s">
        <v>8346</v>
      </c>
      <c r="E487" t="s">
        <v>8347</v>
      </c>
      <c r="F487" s="15">
        <v>2800</v>
      </c>
      <c r="G487" t="s">
        <v>50</v>
      </c>
      <c r="H487" t="s">
        <v>50</v>
      </c>
      <c r="I487" t="s">
        <v>86</v>
      </c>
      <c r="J487" t="s">
        <v>46</v>
      </c>
      <c r="K487" t="s">
        <v>87</v>
      </c>
      <c r="L487" t="s">
        <v>9749</v>
      </c>
      <c r="M487" t="s">
        <v>9750</v>
      </c>
      <c r="N487" t="s">
        <v>9751</v>
      </c>
      <c r="O487">
        <f>VLOOKUP(B487,HIS退!B:F,5,FALSE)</f>
        <v>-2800</v>
      </c>
      <c r="P487" s="43">
        <f>VLOOKUP(L487,银行退!A:G,7,FALSE)</f>
        <v>2800</v>
      </c>
      <c r="Q487" t="e">
        <f>VLOOKUP(L487,银行退!A:J,10,FALSE)</f>
        <v>#N/A</v>
      </c>
      <c r="R487" t="e">
        <f>VLOOKUP(L487,银行退!A:K,11,FALSE)</f>
        <v>#N/A</v>
      </c>
    </row>
    <row r="488" spans="1:18" ht="14.25" hidden="1">
      <c r="A488" s="60">
        <v>42926.660810185182</v>
      </c>
      <c r="B488">
        <v>653918</v>
      </c>
      <c r="C488" t="s">
        <v>8348</v>
      </c>
      <c r="D488" t="s">
        <v>8349</v>
      </c>
      <c r="E488" t="s">
        <v>8350</v>
      </c>
      <c r="F488" s="15">
        <v>1000</v>
      </c>
      <c r="G488" t="s">
        <v>50</v>
      </c>
      <c r="H488" t="s">
        <v>50</v>
      </c>
      <c r="I488" t="s">
        <v>86</v>
      </c>
      <c r="J488" t="s">
        <v>46</v>
      </c>
      <c r="K488" t="s">
        <v>87</v>
      </c>
      <c r="L488" t="s">
        <v>9752</v>
      </c>
      <c r="M488" t="s">
        <v>9753</v>
      </c>
      <c r="N488" t="s">
        <v>207</v>
      </c>
      <c r="O488">
        <f>VLOOKUP(B488,HIS退!B:F,5,FALSE)</f>
        <v>-1000</v>
      </c>
      <c r="P488" s="43">
        <f>VLOOKUP(L488,银行退!A:G,7,FALSE)</f>
        <v>1000</v>
      </c>
      <c r="Q488" t="e">
        <f>VLOOKUP(L488,银行退!A:J,10,FALSE)</f>
        <v>#N/A</v>
      </c>
      <c r="R488" t="e">
        <f>VLOOKUP(L488,银行退!A:K,11,FALSE)</f>
        <v>#N/A</v>
      </c>
    </row>
    <row r="489" spans="1:18" ht="14.25" hidden="1">
      <c r="A489" s="60">
        <v>42926.664560185185</v>
      </c>
      <c r="B489">
        <v>654256</v>
      </c>
      <c r="C489" t="s">
        <v>8351</v>
      </c>
      <c r="D489" t="s">
        <v>8352</v>
      </c>
      <c r="E489" t="s">
        <v>8353</v>
      </c>
      <c r="F489" s="15">
        <v>947</v>
      </c>
      <c r="G489" t="s">
        <v>50</v>
      </c>
      <c r="H489" t="s">
        <v>50</v>
      </c>
      <c r="I489" t="s">
        <v>86</v>
      </c>
      <c r="J489" t="s">
        <v>46</v>
      </c>
      <c r="K489" t="s">
        <v>87</v>
      </c>
      <c r="L489" t="s">
        <v>9754</v>
      </c>
      <c r="M489" t="s">
        <v>9755</v>
      </c>
      <c r="N489" t="s">
        <v>9756</v>
      </c>
      <c r="O489">
        <f>VLOOKUP(B489,HIS退!B:F,5,FALSE)</f>
        <v>-947</v>
      </c>
      <c r="P489" s="43">
        <f>VLOOKUP(L489,银行退!A:G,7,FALSE)</f>
        <v>947</v>
      </c>
      <c r="Q489" t="e">
        <f>VLOOKUP(L489,银行退!A:J,10,FALSE)</f>
        <v>#N/A</v>
      </c>
      <c r="R489" t="e">
        <f>VLOOKUP(L489,银行退!A:K,11,FALSE)</f>
        <v>#N/A</v>
      </c>
    </row>
    <row r="490" spans="1:18" ht="14.25" hidden="1">
      <c r="A490" s="60">
        <v>42926.665081018517</v>
      </c>
      <c r="B490">
        <v>654282</v>
      </c>
      <c r="C490" t="s">
        <v>8354</v>
      </c>
      <c r="D490" t="s">
        <v>8355</v>
      </c>
      <c r="E490" t="s">
        <v>8356</v>
      </c>
      <c r="F490" s="15">
        <v>39</v>
      </c>
      <c r="G490" t="s">
        <v>50</v>
      </c>
      <c r="H490" t="s">
        <v>50</v>
      </c>
      <c r="I490" t="s">
        <v>86</v>
      </c>
      <c r="J490" t="s">
        <v>46</v>
      </c>
      <c r="K490" t="s">
        <v>87</v>
      </c>
      <c r="L490" t="s">
        <v>9757</v>
      </c>
      <c r="M490" t="s">
        <v>9758</v>
      </c>
      <c r="N490" t="s">
        <v>9759</v>
      </c>
      <c r="O490">
        <f>VLOOKUP(B490,HIS退!B:F,5,FALSE)</f>
        <v>-39</v>
      </c>
      <c r="P490" s="43">
        <f>VLOOKUP(L490,银行退!A:G,7,FALSE)</f>
        <v>39</v>
      </c>
      <c r="Q490" t="e">
        <f>VLOOKUP(L490,银行退!A:J,10,FALSE)</f>
        <v>#N/A</v>
      </c>
      <c r="R490" t="e">
        <f>VLOOKUP(L490,银行退!A:K,11,FALSE)</f>
        <v>#N/A</v>
      </c>
    </row>
    <row r="491" spans="1:18" ht="14.25" hidden="1">
      <c r="A491" s="60">
        <v>42926.667384259257</v>
      </c>
      <c r="B491">
        <v>654444</v>
      </c>
      <c r="C491" t="s">
        <v>8360</v>
      </c>
      <c r="D491" t="s">
        <v>8361</v>
      </c>
      <c r="E491" t="s">
        <v>8362</v>
      </c>
      <c r="F491" s="15">
        <v>31</v>
      </c>
      <c r="G491" t="s">
        <v>50</v>
      </c>
      <c r="H491" t="s">
        <v>50</v>
      </c>
      <c r="I491" t="s">
        <v>86</v>
      </c>
      <c r="J491" t="s">
        <v>46</v>
      </c>
      <c r="K491" t="s">
        <v>87</v>
      </c>
      <c r="L491" t="s">
        <v>9760</v>
      </c>
      <c r="M491" t="s">
        <v>9761</v>
      </c>
      <c r="N491" t="s">
        <v>9762</v>
      </c>
      <c r="O491">
        <f>VLOOKUP(B491,HIS退!B:F,5,FALSE)</f>
        <v>-31</v>
      </c>
      <c r="P491" s="43">
        <f>VLOOKUP(L491,银行退!A:G,7,FALSE)</f>
        <v>31</v>
      </c>
      <c r="Q491" t="e">
        <f>VLOOKUP(L491,银行退!A:J,10,FALSE)</f>
        <v>#N/A</v>
      </c>
      <c r="R491" t="e">
        <f>VLOOKUP(L491,银行退!A:K,11,FALSE)</f>
        <v>#N/A</v>
      </c>
    </row>
    <row r="492" spans="1:18" ht="14.25" hidden="1">
      <c r="A492" s="60">
        <v>42926.66846064815</v>
      </c>
      <c r="B492">
        <v>654417</v>
      </c>
      <c r="C492" t="s">
        <v>8357</v>
      </c>
      <c r="D492" t="s">
        <v>8358</v>
      </c>
      <c r="E492" t="s">
        <v>8359</v>
      </c>
      <c r="F492" s="15">
        <v>745</v>
      </c>
      <c r="G492" t="s">
        <v>50</v>
      </c>
      <c r="H492" t="s">
        <v>50</v>
      </c>
      <c r="I492" t="s">
        <v>86</v>
      </c>
      <c r="J492" t="s">
        <v>46</v>
      </c>
      <c r="K492" t="s">
        <v>87</v>
      </c>
      <c r="L492" t="s">
        <v>9763</v>
      </c>
      <c r="M492" t="s">
        <v>9764</v>
      </c>
      <c r="N492" t="s">
        <v>9765</v>
      </c>
      <c r="O492">
        <f>VLOOKUP(B492,HIS退!B:F,5,FALSE)</f>
        <v>-745</v>
      </c>
      <c r="P492" s="43">
        <f>VLOOKUP(L492,银行退!A:G,7,FALSE)</f>
        <v>745</v>
      </c>
      <c r="Q492" t="e">
        <f>VLOOKUP(L492,银行退!A:J,10,FALSE)</f>
        <v>#N/A</v>
      </c>
      <c r="R492" t="e">
        <f>VLOOKUP(L492,银行退!A:K,11,FALSE)</f>
        <v>#N/A</v>
      </c>
    </row>
    <row r="493" spans="1:18" ht="14.25" hidden="1">
      <c r="A493" s="60">
        <v>42926.668900462966</v>
      </c>
      <c r="B493">
        <v>654545</v>
      </c>
      <c r="C493" t="s">
        <v>8363</v>
      </c>
      <c r="D493" t="s">
        <v>8364</v>
      </c>
      <c r="E493" t="s">
        <v>6725</v>
      </c>
      <c r="F493" s="15">
        <v>294</v>
      </c>
      <c r="G493" t="s">
        <v>50</v>
      </c>
      <c r="H493" t="s">
        <v>50</v>
      </c>
      <c r="I493" t="s">
        <v>127</v>
      </c>
      <c r="J493" t="s">
        <v>127</v>
      </c>
      <c r="K493" t="s">
        <v>87</v>
      </c>
      <c r="L493" t="s">
        <v>9766</v>
      </c>
      <c r="M493" t="s">
        <v>9767</v>
      </c>
      <c r="N493" t="s">
        <v>208</v>
      </c>
      <c r="O493">
        <f>VLOOKUP(B493,HIS退!B:F,5,FALSE)</f>
        <v>-294</v>
      </c>
      <c r="P493" s="43">
        <f>VLOOKUP(L493,银行退!A:G,7,FALSE)</f>
        <v>294</v>
      </c>
      <c r="Q493">
        <f>VLOOKUP(L493,银行退!A:J,10,FALSE)</f>
        <v>1</v>
      </c>
      <c r="R493" t="str">
        <f>VLOOKUP(L493,银行退!A:K,11,FALSE)</f>
        <v>2017-07-11</v>
      </c>
    </row>
    <row r="494" spans="1:18" ht="14.25" hidden="1">
      <c r="A494" s="60">
        <v>42926.669814814813</v>
      </c>
      <c r="B494">
        <v>654610</v>
      </c>
      <c r="C494" t="s">
        <v>8365</v>
      </c>
      <c r="D494" t="s">
        <v>8366</v>
      </c>
      <c r="E494" t="s">
        <v>8367</v>
      </c>
      <c r="F494" s="15">
        <v>365</v>
      </c>
      <c r="G494" t="s">
        <v>50</v>
      </c>
      <c r="H494" t="s">
        <v>50</v>
      </c>
      <c r="I494" t="s">
        <v>86</v>
      </c>
      <c r="J494" t="s">
        <v>46</v>
      </c>
      <c r="K494" t="s">
        <v>87</v>
      </c>
      <c r="L494" t="s">
        <v>9768</v>
      </c>
      <c r="M494" t="s">
        <v>9769</v>
      </c>
      <c r="N494" t="s">
        <v>9770</v>
      </c>
      <c r="O494">
        <f>VLOOKUP(B494,HIS退!B:F,5,FALSE)</f>
        <v>-365</v>
      </c>
      <c r="P494" s="43">
        <f>VLOOKUP(L494,银行退!A:G,7,FALSE)</f>
        <v>365</v>
      </c>
      <c r="Q494" t="e">
        <f>VLOOKUP(L494,银行退!A:J,10,FALSE)</f>
        <v>#N/A</v>
      </c>
      <c r="R494" t="e">
        <f>VLOOKUP(L494,银行退!A:K,11,FALSE)</f>
        <v>#N/A</v>
      </c>
    </row>
    <row r="495" spans="1:18" ht="14.25" hidden="1">
      <c r="A495" s="60">
        <v>42926.676817129628</v>
      </c>
      <c r="B495">
        <v>655054</v>
      </c>
      <c r="C495" t="s">
        <v>8371</v>
      </c>
      <c r="D495" t="s">
        <v>8372</v>
      </c>
      <c r="E495" t="s">
        <v>8373</v>
      </c>
      <c r="F495" s="15">
        <v>220</v>
      </c>
      <c r="G495" t="s">
        <v>50</v>
      </c>
      <c r="H495" t="s">
        <v>50</v>
      </c>
      <c r="I495" t="s">
        <v>86</v>
      </c>
      <c r="J495" t="s">
        <v>46</v>
      </c>
      <c r="K495" t="s">
        <v>87</v>
      </c>
      <c r="L495" t="s">
        <v>9771</v>
      </c>
      <c r="M495" t="s">
        <v>9772</v>
      </c>
      <c r="N495" t="s">
        <v>9773</v>
      </c>
      <c r="O495">
        <f>VLOOKUP(B495,HIS退!B:F,5,FALSE)</f>
        <v>-220</v>
      </c>
      <c r="P495" s="43">
        <f>VLOOKUP(L495,银行退!A:G,7,FALSE)</f>
        <v>220</v>
      </c>
      <c r="Q495" t="e">
        <f>VLOOKUP(L495,银行退!A:J,10,FALSE)</f>
        <v>#N/A</v>
      </c>
      <c r="R495" t="e">
        <f>VLOOKUP(L495,银行退!A:K,11,FALSE)</f>
        <v>#N/A</v>
      </c>
    </row>
    <row r="496" spans="1:18" ht="14.25" hidden="1">
      <c r="A496" s="60">
        <v>42926.677627314813</v>
      </c>
      <c r="B496">
        <v>654990</v>
      </c>
      <c r="C496" t="s">
        <v>8368</v>
      </c>
      <c r="D496" t="s">
        <v>8369</v>
      </c>
      <c r="E496" t="s">
        <v>8370</v>
      </c>
      <c r="F496" s="15">
        <v>720</v>
      </c>
      <c r="G496" t="s">
        <v>50</v>
      </c>
      <c r="H496" t="s">
        <v>50</v>
      </c>
      <c r="I496" t="s">
        <v>86</v>
      </c>
      <c r="J496" t="s">
        <v>46</v>
      </c>
      <c r="K496" t="s">
        <v>87</v>
      </c>
      <c r="L496" t="s">
        <v>9774</v>
      </c>
      <c r="M496" t="s">
        <v>9775</v>
      </c>
      <c r="N496" t="s">
        <v>9776</v>
      </c>
      <c r="O496">
        <f>VLOOKUP(B496,HIS退!B:F,5,FALSE)</f>
        <v>-720</v>
      </c>
      <c r="P496" s="43">
        <f>VLOOKUP(L496,银行退!A:G,7,FALSE)</f>
        <v>720</v>
      </c>
      <c r="Q496" t="e">
        <f>VLOOKUP(L496,银行退!A:J,10,FALSE)</f>
        <v>#N/A</v>
      </c>
      <c r="R496" t="e">
        <f>VLOOKUP(L496,银行退!A:K,11,FALSE)</f>
        <v>#N/A</v>
      </c>
    </row>
    <row r="497" spans="1:18" ht="14.25" hidden="1">
      <c r="A497" s="60">
        <v>42926.680162037039</v>
      </c>
      <c r="B497">
        <v>655287</v>
      </c>
      <c r="C497" t="s">
        <v>8374</v>
      </c>
      <c r="D497" t="s">
        <v>8375</v>
      </c>
      <c r="E497" t="s">
        <v>8376</v>
      </c>
      <c r="F497" s="15">
        <v>104</v>
      </c>
      <c r="G497" t="s">
        <v>50</v>
      </c>
      <c r="H497" t="s">
        <v>50</v>
      </c>
      <c r="I497" t="s">
        <v>86</v>
      </c>
      <c r="J497" t="s">
        <v>46</v>
      </c>
      <c r="K497" t="s">
        <v>87</v>
      </c>
      <c r="L497" t="s">
        <v>9777</v>
      </c>
      <c r="M497" t="s">
        <v>9778</v>
      </c>
      <c r="N497" t="s">
        <v>9779</v>
      </c>
      <c r="O497">
        <f>VLOOKUP(B497,HIS退!B:F,5,FALSE)</f>
        <v>-104</v>
      </c>
      <c r="P497" s="43">
        <f>VLOOKUP(L497,银行退!A:G,7,FALSE)</f>
        <v>104</v>
      </c>
      <c r="Q497" t="e">
        <f>VLOOKUP(L497,银行退!A:J,10,FALSE)</f>
        <v>#N/A</v>
      </c>
      <c r="R497" t="e">
        <f>VLOOKUP(L497,银行退!A:K,11,FALSE)</f>
        <v>#N/A</v>
      </c>
    </row>
    <row r="498" spans="1:18" ht="14.25" hidden="1">
      <c r="A498" s="60">
        <v>42926.680324074077</v>
      </c>
      <c r="B498">
        <v>655294</v>
      </c>
      <c r="C498" t="s">
        <v>8377</v>
      </c>
      <c r="D498" t="s">
        <v>8378</v>
      </c>
      <c r="E498" t="s">
        <v>8379</v>
      </c>
      <c r="F498" s="15">
        <v>194</v>
      </c>
      <c r="G498" t="s">
        <v>50</v>
      </c>
      <c r="H498" t="s">
        <v>50</v>
      </c>
      <c r="I498" t="s">
        <v>86</v>
      </c>
      <c r="J498" t="s">
        <v>46</v>
      </c>
      <c r="K498" t="s">
        <v>87</v>
      </c>
      <c r="L498" t="s">
        <v>9780</v>
      </c>
      <c r="M498" t="s">
        <v>9781</v>
      </c>
      <c r="N498" t="s">
        <v>9782</v>
      </c>
      <c r="O498">
        <f>VLOOKUP(B498,HIS退!B:F,5,FALSE)</f>
        <v>-194</v>
      </c>
      <c r="P498" s="43">
        <f>VLOOKUP(L498,银行退!A:G,7,FALSE)</f>
        <v>194</v>
      </c>
      <c r="Q498" t="e">
        <f>VLOOKUP(L498,银行退!A:J,10,FALSE)</f>
        <v>#N/A</v>
      </c>
      <c r="R498" t="e">
        <f>VLOOKUP(L498,银行退!A:K,11,FALSE)</f>
        <v>#N/A</v>
      </c>
    </row>
    <row r="499" spans="1:18" ht="14.25" hidden="1">
      <c r="A499" s="60">
        <v>42926.682326388887</v>
      </c>
      <c r="B499">
        <v>655425</v>
      </c>
      <c r="C499" t="s">
        <v>8383</v>
      </c>
      <c r="D499" t="s">
        <v>8384</v>
      </c>
      <c r="E499" t="s">
        <v>8385</v>
      </c>
      <c r="F499" s="15">
        <v>489</v>
      </c>
      <c r="G499" t="s">
        <v>50</v>
      </c>
      <c r="H499" t="s">
        <v>50</v>
      </c>
      <c r="I499" t="s">
        <v>86</v>
      </c>
      <c r="J499" t="s">
        <v>46</v>
      </c>
      <c r="K499" t="s">
        <v>87</v>
      </c>
      <c r="L499" t="s">
        <v>9783</v>
      </c>
      <c r="M499" t="s">
        <v>9784</v>
      </c>
      <c r="N499" t="s">
        <v>9785</v>
      </c>
      <c r="O499">
        <f>VLOOKUP(B499,HIS退!B:F,5,FALSE)</f>
        <v>-489</v>
      </c>
      <c r="P499" s="43">
        <f>VLOOKUP(L499,银行退!A:G,7,FALSE)</f>
        <v>489</v>
      </c>
      <c r="Q499" t="e">
        <f>VLOOKUP(L499,银行退!A:J,10,FALSE)</f>
        <v>#N/A</v>
      </c>
      <c r="R499" t="e">
        <f>VLOOKUP(L499,银行退!A:K,11,FALSE)</f>
        <v>#N/A</v>
      </c>
    </row>
    <row r="500" spans="1:18" ht="14.25" hidden="1">
      <c r="A500" s="60">
        <v>42926.682708333334</v>
      </c>
      <c r="B500">
        <v>655352</v>
      </c>
      <c r="C500" t="s">
        <v>8380</v>
      </c>
      <c r="D500" t="s">
        <v>8381</v>
      </c>
      <c r="E500" t="s">
        <v>8382</v>
      </c>
      <c r="F500" s="15">
        <v>1200</v>
      </c>
      <c r="G500" t="s">
        <v>50</v>
      </c>
      <c r="H500" t="s">
        <v>50</v>
      </c>
      <c r="I500" t="s">
        <v>86</v>
      </c>
      <c r="J500" t="s">
        <v>46</v>
      </c>
      <c r="K500" t="s">
        <v>87</v>
      </c>
      <c r="L500" t="s">
        <v>9786</v>
      </c>
      <c r="M500" t="s">
        <v>9787</v>
      </c>
      <c r="N500" t="s">
        <v>9788</v>
      </c>
      <c r="O500">
        <f>VLOOKUP(B500,HIS退!B:F,5,FALSE)</f>
        <v>-1200</v>
      </c>
      <c r="P500" s="43">
        <f>VLOOKUP(L500,银行退!A:G,7,FALSE)</f>
        <v>1200</v>
      </c>
      <c r="Q500" t="e">
        <f>VLOOKUP(L500,银行退!A:J,10,FALSE)</f>
        <v>#N/A</v>
      </c>
      <c r="R500" t="e">
        <f>VLOOKUP(L500,银行退!A:K,11,FALSE)</f>
        <v>#N/A</v>
      </c>
    </row>
    <row r="501" spans="1:18" ht="14.25" hidden="1">
      <c r="A501" s="60">
        <v>42926.686319444445</v>
      </c>
      <c r="B501">
        <v>655663</v>
      </c>
      <c r="C501" t="s">
        <v>8386</v>
      </c>
      <c r="D501" t="s">
        <v>8387</v>
      </c>
      <c r="E501" t="s">
        <v>8388</v>
      </c>
      <c r="F501" s="15">
        <v>992</v>
      </c>
      <c r="G501" t="s">
        <v>50</v>
      </c>
      <c r="H501" t="s">
        <v>50</v>
      </c>
      <c r="I501" t="s">
        <v>86</v>
      </c>
      <c r="J501" t="s">
        <v>46</v>
      </c>
      <c r="K501" t="s">
        <v>87</v>
      </c>
      <c r="L501" t="s">
        <v>9789</v>
      </c>
      <c r="M501" t="s">
        <v>9790</v>
      </c>
      <c r="N501" t="s">
        <v>9791</v>
      </c>
      <c r="O501">
        <f>VLOOKUP(B501,HIS退!B:F,5,FALSE)</f>
        <v>-992</v>
      </c>
      <c r="P501" s="43">
        <f>VLOOKUP(L501,银行退!A:G,7,FALSE)</f>
        <v>992</v>
      </c>
      <c r="Q501" t="e">
        <f>VLOOKUP(L501,银行退!A:J,10,FALSE)</f>
        <v>#N/A</v>
      </c>
      <c r="R501" t="e">
        <f>VLOOKUP(L501,银行退!A:K,11,FALSE)</f>
        <v>#N/A</v>
      </c>
    </row>
    <row r="502" spans="1:18" ht="14.25" hidden="1">
      <c r="A502" s="60">
        <v>42926.687800925924</v>
      </c>
      <c r="B502">
        <v>655735</v>
      </c>
      <c r="C502" t="s">
        <v>8389</v>
      </c>
      <c r="D502" t="s">
        <v>8390</v>
      </c>
      <c r="E502" t="s">
        <v>6722</v>
      </c>
      <c r="F502" s="15">
        <v>2000</v>
      </c>
      <c r="G502" t="s">
        <v>50</v>
      </c>
      <c r="H502" t="s">
        <v>50</v>
      </c>
      <c r="I502" t="s">
        <v>127</v>
      </c>
      <c r="J502" t="s">
        <v>127</v>
      </c>
      <c r="K502" t="s">
        <v>87</v>
      </c>
      <c r="L502" t="s">
        <v>9792</v>
      </c>
      <c r="M502" t="s">
        <v>9793</v>
      </c>
      <c r="N502" t="s">
        <v>209</v>
      </c>
      <c r="O502">
        <f>VLOOKUP(B502,HIS退!B:F,5,FALSE)</f>
        <v>-2000</v>
      </c>
      <c r="P502" s="43">
        <f>VLOOKUP(L502,银行退!A:G,7,FALSE)</f>
        <v>2000</v>
      </c>
      <c r="Q502">
        <f>VLOOKUP(L502,银行退!A:J,10,FALSE)</f>
        <v>1</v>
      </c>
      <c r="R502" t="str">
        <f>VLOOKUP(L502,银行退!A:K,11,FALSE)</f>
        <v>2017-07-11</v>
      </c>
    </row>
    <row r="503" spans="1:18" ht="14.25" hidden="1">
      <c r="A503" s="60">
        <v>42926.696620370371</v>
      </c>
      <c r="B503">
        <v>656146</v>
      </c>
      <c r="C503" t="s">
        <v>8391</v>
      </c>
      <c r="D503" t="s">
        <v>8392</v>
      </c>
      <c r="E503" t="s">
        <v>6702</v>
      </c>
      <c r="F503" s="15">
        <v>500</v>
      </c>
      <c r="G503" t="s">
        <v>50</v>
      </c>
      <c r="H503" t="s">
        <v>50</v>
      </c>
      <c r="I503" t="s">
        <v>86</v>
      </c>
      <c r="J503" t="s">
        <v>46</v>
      </c>
      <c r="K503" t="s">
        <v>87</v>
      </c>
      <c r="L503" s="19" t="s">
        <v>10835</v>
      </c>
      <c r="M503" t="s">
        <v>9795</v>
      </c>
      <c r="N503" t="s">
        <v>210</v>
      </c>
      <c r="O503">
        <f>VLOOKUP(B503,HIS退!B:F,5,FALSE)</f>
        <v>-500</v>
      </c>
      <c r="P503" s="43">
        <f>VLOOKUP(L503,银行退!A:G,7,FALSE)</f>
        <v>500</v>
      </c>
      <c r="Q503">
        <f>VLOOKUP(L503,银行退!A:J,10,FALSE)</f>
        <v>1</v>
      </c>
      <c r="R503" t="str">
        <f>VLOOKUP(L503,银行退!A:K,11,FALSE)</f>
        <v>2017-07-11</v>
      </c>
    </row>
    <row r="504" spans="1:18" ht="14.25" hidden="1">
      <c r="A504" s="60">
        <v>42926.7028587963</v>
      </c>
      <c r="B504">
        <v>656571</v>
      </c>
      <c r="C504" t="s">
        <v>8393</v>
      </c>
      <c r="D504" t="s">
        <v>8394</v>
      </c>
      <c r="E504" t="s">
        <v>8395</v>
      </c>
      <c r="F504" s="15">
        <v>600</v>
      </c>
      <c r="G504" t="s">
        <v>50</v>
      </c>
      <c r="H504" t="s">
        <v>50</v>
      </c>
      <c r="I504" t="s">
        <v>86</v>
      </c>
      <c r="J504" t="s">
        <v>46</v>
      </c>
      <c r="K504" t="s">
        <v>87</v>
      </c>
      <c r="L504" t="s">
        <v>9796</v>
      </c>
      <c r="M504" t="s">
        <v>9797</v>
      </c>
      <c r="N504" t="s">
        <v>9798</v>
      </c>
      <c r="O504">
        <f>VLOOKUP(B504,HIS退!B:F,5,FALSE)</f>
        <v>-600</v>
      </c>
      <c r="P504" s="43">
        <f>VLOOKUP(L504,银行退!A:G,7,FALSE)</f>
        <v>600</v>
      </c>
      <c r="Q504" t="e">
        <f>VLOOKUP(L504,银行退!A:J,10,FALSE)</f>
        <v>#N/A</v>
      </c>
      <c r="R504" t="e">
        <f>VLOOKUP(L504,银行退!A:K,11,FALSE)</f>
        <v>#N/A</v>
      </c>
    </row>
    <row r="505" spans="1:18" ht="14.25" hidden="1">
      <c r="A505" s="60">
        <v>42926.705104166664</v>
      </c>
      <c r="B505">
        <v>656607</v>
      </c>
      <c r="C505" t="s">
        <v>8396</v>
      </c>
      <c r="D505" t="s">
        <v>8397</v>
      </c>
      <c r="E505" t="s">
        <v>8398</v>
      </c>
      <c r="F505" s="15">
        <v>474</v>
      </c>
      <c r="G505" t="s">
        <v>50</v>
      </c>
      <c r="H505" t="s">
        <v>50</v>
      </c>
      <c r="I505" t="s">
        <v>86</v>
      </c>
      <c r="J505" t="s">
        <v>46</v>
      </c>
      <c r="K505" t="s">
        <v>87</v>
      </c>
      <c r="L505" t="s">
        <v>9799</v>
      </c>
      <c r="M505" t="s">
        <v>9800</v>
      </c>
      <c r="N505" t="s">
        <v>9801</v>
      </c>
      <c r="O505">
        <f>VLOOKUP(B505,HIS退!B:F,5,FALSE)</f>
        <v>-474</v>
      </c>
      <c r="P505" s="43">
        <f>VLOOKUP(L505,银行退!A:G,7,FALSE)</f>
        <v>474</v>
      </c>
      <c r="Q505" t="e">
        <f>VLOOKUP(L505,银行退!A:J,10,FALSE)</f>
        <v>#N/A</v>
      </c>
      <c r="R505" t="e">
        <f>VLOOKUP(L505,银行退!A:K,11,FALSE)</f>
        <v>#N/A</v>
      </c>
    </row>
    <row r="506" spans="1:18" ht="14.25" hidden="1">
      <c r="A506" s="60">
        <v>42926.705648148149</v>
      </c>
      <c r="B506">
        <v>656703</v>
      </c>
      <c r="C506" t="s">
        <v>8399</v>
      </c>
      <c r="D506" t="s">
        <v>8400</v>
      </c>
      <c r="E506" t="s">
        <v>8401</v>
      </c>
      <c r="F506" s="15">
        <v>16</v>
      </c>
      <c r="G506" t="s">
        <v>50</v>
      </c>
      <c r="H506" t="s">
        <v>50</v>
      </c>
      <c r="I506" t="s">
        <v>86</v>
      </c>
      <c r="J506" t="s">
        <v>46</v>
      </c>
      <c r="K506" t="s">
        <v>87</v>
      </c>
      <c r="L506" t="s">
        <v>9802</v>
      </c>
      <c r="M506" t="s">
        <v>9803</v>
      </c>
      <c r="N506" t="s">
        <v>9804</v>
      </c>
      <c r="O506">
        <f>VLOOKUP(B506,HIS退!B:F,5,FALSE)</f>
        <v>-16</v>
      </c>
      <c r="P506" s="43">
        <f>VLOOKUP(L506,银行退!A:G,7,FALSE)</f>
        <v>16</v>
      </c>
      <c r="Q506" t="e">
        <f>VLOOKUP(L506,银行退!A:J,10,FALSE)</f>
        <v>#N/A</v>
      </c>
      <c r="R506" t="e">
        <f>VLOOKUP(L506,银行退!A:K,11,FALSE)</f>
        <v>#N/A</v>
      </c>
    </row>
    <row r="507" spans="1:18" ht="14.25" hidden="1">
      <c r="A507" s="60">
        <v>42926.70820601852</v>
      </c>
      <c r="B507">
        <v>656831</v>
      </c>
      <c r="C507" t="s">
        <v>8402</v>
      </c>
      <c r="D507" t="s">
        <v>8403</v>
      </c>
      <c r="E507" t="s">
        <v>8404</v>
      </c>
      <c r="F507" s="15">
        <v>800</v>
      </c>
      <c r="G507" t="s">
        <v>50</v>
      </c>
      <c r="H507" t="s">
        <v>50</v>
      </c>
      <c r="I507" t="s">
        <v>86</v>
      </c>
      <c r="J507" t="s">
        <v>46</v>
      </c>
      <c r="K507" t="s">
        <v>87</v>
      </c>
      <c r="L507" t="s">
        <v>9805</v>
      </c>
      <c r="M507" t="s">
        <v>9806</v>
      </c>
      <c r="N507" t="s">
        <v>9807</v>
      </c>
      <c r="O507">
        <f>VLOOKUP(B507,HIS退!B:F,5,FALSE)</f>
        <v>-800</v>
      </c>
      <c r="P507" s="43">
        <f>VLOOKUP(L507,银行退!A:G,7,FALSE)</f>
        <v>800</v>
      </c>
      <c r="Q507" t="e">
        <f>VLOOKUP(L507,银行退!A:J,10,FALSE)</f>
        <v>#N/A</v>
      </c>
      <c r="R507" t="e">
        <f>VLOOKUP(L507,银行退!A:K,11,FALSE)</f>
        <v>#N/A</v>
      </c>
    </row>
    <row r="508" spans="1:18" ht="14.25" hidden="1">
      <c r="A508" s="60">
        <v>42926.722488425927</v>
      </c>
      <c r="B508">
        <v>657372</v>
      </c>
      <c r="C508" t="s">
        <v>8405</v>
      </c>
      <c r="D508" t="s">
        <v>8406</v>
      </c>
      <c r="E508" t="s">
        <v>8407</v>
      </c>
      <c r="F508" s="15">
        <v>600</v>
      </c>
      <c r="G508" t="s">
        <v>50</v>
      </c>
      <c r="H508" t="s">
        <v>50</v>
      </c>
      <c r="I508" t="s">
        <v>86</v>
      </c>
      <c r="J508" t="s">
        <v>46</v>
      </c>
      <c r="K508" t="s">
        <v>87</v>
      </c>
      <c r="L508" t="s">
        <v>9808</v>
      </c>
      <c r="M508" t="s">
        <v>9809</v>
      </c>
      <c r="N508" t="s">
        <v>9810</v>
      </c>
      <c r="O508">
        <f>VLOOKUP(B508,HIS退!B:F,5,FALSE)</f>
        <v>-600</v>
      </c>
      <c r="P508" s="43">
        <f>VLOOKUP(L508,银行退!A:G,7,FALSE)</f>
        <v>600</v>
      </c>
      <c r="Q508" t="e">
        <f>VLOOKUP(L508,银行退!A:J,10,FALSE)</f>
        <v>#N/A</v>
      </c>
      <c r="R508" t="e">
        <f>VLOOKUP(L508,银行退!A:K,11,FALSE)</f>
        <v>#N/A</v>
      </c>
    </row>
    <row r="509" spans="1:18" ht="14.25" hidden="1">
      <c r="A509" s="60">
        <v>42926.729629629626</v>
      </c>
      <c r="B509">
        <v>657596</v>
      </c>
      <c r="C509" t="s">
        <v>8408</v>
      </c>
      <c r="D509" t="s">
        <v>8409</v>
      </c>
      <c r="E509" t="s">
        <v>8410</v>
      </c>
      <c r="F509" s="15">
        <v>195</v>
      </c>
      <c r="G509" t="s">
        <v>50</v>
      </c>
      <c r="H509" t="s">
        <v>50</v>
      </c>
      <c r="I509" t="s">
        <v>86</v>
      </c>
      <c r="J509" t="s">
        <v>46</v>
      </c>
      <c r="K509" t="s">
        <v>87</v>
      </c>
      <c r="L509" t="s">
        <v>9811</v>
      </c>
      <c r="M509" t="s">
        <v>9812</v>
      </c>
      <c r="N509" t="s">
        <v>9813</v>
      </c>
      <c r="O509">
        <f>VLOOKUP(B509,HIS退!B:F,5,FALSE)</f>
        <v>-195</v>
      </c>
      <c r="P509" s="43">
        <f>VLOOKUP(L509,银行退!A:G,7,FALSE)</f>
        <v>195</v>
      </c>
      <c r="Q509" t="e">
        <f>VLOOKUP(L509,银行退!A:J,10,FALSE)</f>
        <v>#N/A</v>
      </c>
      <c r="R509" t="e">
        <f>VLOOKUP(L509,银行退!A:K,11,FALSE)</f>
        <v>#N/A</v>
      </c>
    </row>
    <row r="510" spans="1:18" ht="14.25" hidden="1">
      <c r="A510" s="60">
        <v>42926.751006944447</v>
      </c>
      <c r="B510">
        <v>658054</v>
      </c>
      <c r="C510" t="s">
        <v>8411</v>
      </c>
      <c r="D510" t="s">
        <v>8412</v>
      </c>
      <c r="E510" t="s">
        <v>8413</v>
      </c>
      <c r="F510" s="15">
        <v>1580</v>
      </c>
      <c r="G510" t="s">
        <v>50</v>
      </c>
      <c r="H510" t="s">
        <v>50</v>
      </c>
      <c r="I510" t="s">
        <v>86</v>
      </c>
      <c r="J510" t="s">
        <v>46</v>
      </c>
      <c r="K510" t="s">
        <v>87</v>
      </c>
      <c r="L510" t="s">
        <v>9814</v>
      </c>
      <c r="M510" t="s">
        <v>9815</v>
      </c>
      <c r="N510" t="s">
        <v>9816</v>
      </c>
      <c r="O510">
        <f>VLOOKUP(B510,HIS退!B:F,5,FALSE)</f>
        <v>-1580</v>
      </c>
      <c r="P510" s="43">
        <f>VLOOKUP(L510,银行退!A:G,7,FALSE)</f>
        <v>1580</v>
      </c>
      <c r="Q510" t="e">
        <f>VLOOKUP(L510,银行退!A:J,10,FALSE)</f>
        <v>#N/A</v>
      </c>
      <c r="R510" t="e">
        <f>VLOOKUP(L510,银行退!A:K,11,FALSE)</f>
        <v>#N/A</v>
      </c>
    </row>
    <row r="511" spans="1:18" ht="14.25" hidden="1">
      <c r="A511" s="60">
        <v>42926.770092592589</v>
      </c>
      <c r="B511">
        <v>658211</v>
      </c>
      <c r="C511" t="s">
        <v>8414</v>
      </c>
      <c r="D511" t="s">
        <v>8415</v>
      </c>
      <c r="E511" t="s">
        <v>8416</v>
      </c>
      <c r="F511" s="15">
        <v>500</v>
      </c>
      <c r="G511" t="s">
        <v>50</v>
      </c>
      <c r="H511" t="s">
        <v>50</v>
      </c>
      <c r="I511" t="s">
        <v>86</v>
      </c>
      <c r="J511" t="s">
        <v>46</v>
      </c>
      <c r="K511" t="s">
        <v>87</v>
      </c>
      <c r="L511" t="s">
        <v>9817</v>
      </c>
      <c r="M511" t="s">
        <v>9818</v>
      </c>
      <c r="N511" t="s">
        <v>9819</v>
      </c>
      <c r="O511">
        <f>VLOOKUP(B511,HIS退!B:F,5,FALSE)</f>
        <v>-500</v>
      </c>
      <c r="P511" s="43">
        <f>VLOOKUP(L511,银行退!A:G,7,FALSE)</f>
        <v>500</v>
      </c>
      <c r="Q511" t="e">
        <f>VLOOKUP(L511,银行退!A:J,10,FALSE)</f>
        <v>#N/A</v>
      </c>
      <c r="R511" t="e">
        <f>VLOOKUP(L511,银行退!A:K,11,FALSE)</f>
        <v>#N/A</v>
      </c>
    </row>
    <row r="512" spans="1:18" ht="14.25" hidden="1">
      <c r="A512" s="60">
        <v>42926.897696759261</v>
      </c>
      <c r="B512">
        <v>658530</v>
      </c>
      <c r="C512" t="s">
        <v>8417</v>
      </c>
      <c r="D512" t="s">
        <v>8418</v>
      </c>
      <c r="E512" t="s">
        <v>8419</v>
      </c>
      <c r="F512" s="15">
        <v>150</v>
      </c>
      <c r="G512" t="s">
        <v>50</v>
      </c>
      <c r="H512" t="s">
        <v>50</v>
      </c>
      <c r="I512" t="s">
        <v>86</v>
      </c>
      <c r="J512" t="s">
        <v>46</v>
      </c>
      <c r="K512" t="s">
        <v>87</v>
      </c>
      <c r="L512" t="s">
        <v>9820</v>
      </c>
      <c r="M512" t="s">
        <v>9821</v>
      </c>
      <c r="N512" t="s">
        <v>9822</v>
      </c>
      <c r="O512">
        <f>VLOOKUP(B512,HIS退!B:F,5,FALSE)</f>
        <v>-150</v>
      </c>
      <c r="P512" s="43">
        <f>VLOOKUP(L512,银行退!A:G,7,FALSE)</f>
        <v>150</v>
      </c>
      <c r="Q512" t="e">
        <f>VLOOKUP(L512,银行退!A:J,10,FALSE)</f>
        <v>#N/A</v>
      </c>
      <c r="R512" t="e">
        <f>VLOOKUP(L512,银行退!A:K,11,FALSE)</f>
        <v>#N/A</v>
      </c>
    </row>
    <row r="513" spans="1:18" customFormat="1" ht="14.25" hidden="1">
      <c r="A513" s="60">
        <v>42927.166342592594</v>
      </c>
      <c r="B513">
        <v>658947</v>
      </c>
      <c r="C513" t="s">
        <v>2583</v>
      </c>
      <c r="D513" t="s">
        <v>188</v>
      </c>
      <c r="E513" t="s">
        <v>189</v>
      </c>
      <c r="F513" s="15">
        <v>1.1000000000000001</v>
      </c>
      <c r="G513" t="s">
        <v>50</v>
      </c>
      <c r="H513" t="s">
        <v>50</v>
      </c>
      <c r="I513" t="s">
        <v>86</v>
      </c>
      <c r="J513" t="s">
        <v>46</v>
      </c>
      <c r="K513" t="s">
        <v>87</v>
      </c>
      <c r="L513" t="s">
        <v>1016</v>
      </c>
      <c r="M513" t="s">
        <v>1017</v>
      </c>
      <c r="N513" t="s">
        <v>203</v>
      </c>
      <c r="O513">
        <f>VLOOKUP(B513,HIS退!B:F,5,FALSE)</f>
        <v>-1.1000000000000001</v>
      </c>
      <c r="P513" s="43">
        <f>VLOOKUP(L513,银行退!A:G,7,FALSE)</f>
        <v>1.1000000000000001</v>
      </c>
      <c r="Q513" t="e">
        <f>VLOOKUP(L513,银行退!A:J,10,FALSE)</f>
        <v>#N/A</v>
      </c>
      <c r="R513" t="e">
        <f>VLOOKUP(L513,银行退!A:K,11,FALSE)</f>
        <v>#N/A</v>
      </c>
    </row>
    <row r="514" spans="1:18" customFormat="1" ht="14.25" hidden="1">
      <c r="A514" s="60">
        <v>42927.226990740739</v>
      </c>
      <c r="B514">
        <v>658979</v>
      </c>
      <c r="C514" t="s">
        <v>2584</v>
      </c>
      <c r="D514" t="s">
        <v>188</v>
      </c>
      <c r="E514" t="s">
        <v>189</v>
      </c>
      <c r="F514" s="15">
        <v>11</v>
      </c>
      <c r="G514" t="s">
        <v>50</v>
      </c>
      <c r="H514" t="s">
        <v>50</v>
      </c>
      <c r="I514" t="s">
        <v>127</v>
      </c>
      <c r="J514" t="s">
        <v>127</v>
      </c>
      <c r="K514" t="s">
        <v>87</v>
      </c>
      <c r="L514" t="s">
        <v>1018</v>
      </c>
      <c r="M514" t="s">
        <v>1019</v>
      </c>
      <c r="N514" t="s">
        <v>2585</v>
      </c>
      <c r="O514">
        <f>VLOOKUP(B514,HIS退!B:F,5,FALSE)</f>
        <v>-11</v>
      </c>
      <c r="P514" s="43" t="str">
        <f>VLOOKUP(L514,银行退!A:G,7,FALSE)</f>
        <v>11</v>
      </c>
      <c r="Q514">
        <f>VLOOKUP(L514,银行退!A:J,10,FALSE)</f>
        <v>1</v>
      </c>
      <c r="R514" t="str">
        <f>VLOOKUP(L514,银行退!A:K,11,FALSE)</f>
        <v>2017-07-11</v>
      </c>
    </row>
    <row r="515" spans="1:18" customFormat="1" ht="14.25" hidden="1">
      <c r="A515" s="60">
        <v>42927.256030092591</v>
      </c>
      <c r="B515">
        <v>659013</v>
      </c>
      <c r="C515" t="s">
        <v>2586</v>
      </c>
      <c r="D515" t="s">
        <v>188</v>
      </c>
      <c r="E515" t="s">
        <v>189</v>
      </c>
      <c r="F515" s="15">
        <v>0.1</v>
      </c>
      <c r="G515" t="s">
        <v>50</v>
      </c>
      <c r="H515" t="s">
        <v>50</v>
      </c>
      <c r="I515" t="s">
        <v>127</v>
      </c>
      <c r="J515" t="s">
        <v>46</v>
      </c>
      <c r="K515" t="s">
        <v>87</v>
      </c>
      <c r="L515" s="19" t="s">
        <v>10836</v>
      </c>
      <c r="M515" t="s">
        <v>1021</v>
      </c>
      <c r="N515" t="s">
        <v>2585</v>
      </c>
      <c r="O515">
        <f>VLOOKUP(B515,HIS退!B:F,5,FALSE)</f>
        <v>-0.1</v>
      </c>
      <c r="P515" s="43" t="str">
        <f>VLOOKUP(L515,银行退!A:G,7,FALSE)</f>
        <v>0.1</v>
      </c>
      <c r="Q515">
        <f>VLOOKUP(L515,银行退!A:J,10,FALSE)</f>
        <v>1</v>
      </c>
      <c r="R515" t="str">
        <f>VLOOKUP(L515,银行退!A:K,11,FALSE)</f>
        <v>2017-07-11</v>
      </c>
    </row>
    <row r="516" spans="1:18" ht="14.25" hidden="1">
      <c r="A516" s="60">
        <v>42927.33452546296</v>
      </c>
      <c r="B516">
        <v>659895</v>
      </c>
      <c r="C516" t="s">
        <v>2587</v>
      </c>
      <c r="D516" t="s">
        <v>2588</v>
      </c>
      <c r="E516" t="s">
        <v>264</v>
      </c>
      <c r="F516" s="15">
        <v>827</v>
      </c>
      <c r="G516" t="s">
        <v>50</v>
      </c>
      <c r="H516" t="s">
        <v>50</v>
      </c>
      <c r="I516" t="s">
        <v>86</v>
      </c>
      <c r="J516" t="s">
        <v>46</v>
      </c>
      <c r="K516" t="s">
        <v>87</v>
      </c>
      <c r="L516" t="s">
        <v>1022</v>
      </c>
      <c r="M516" t="s">
        <v>1023</v>
      </c>
      <c r="N516" t="s">
        <v>2589</v>
      </c>
      <c r="O516">
        <f>VLOOKUP(B516,HIS退!B:F,5,FALSE)</f>
        <v>-827</v>
      </c>
      <c r="P516" s="43">
        <f>VLOOKUP(L516,银行退!A:G,7,FALSE)</f>
        <v>827</v>
      </c>
      <c r="Q516" t="e">
        <f>VLOOKUP(L516,银行退!A:J,10,FALSE)</f>
        <v>#N/A</v>
      </c>
      <c r="R516" t="e">
        <f>VLOOKUP(L516,银行退!A:K,11,FALSE)</f>
        <v>#N/A</v>
      </c>
    </row>
    <row r="517" spans="1:18" customFormat="1" ht="14.25" hidden="1">
      <c r="A517" s="60">
        <v>42927.361111111109</v>
      </c>
      <c r="B517">
        <v>661896</v>
      </c>
      <c r="C517" t="s">
        <v>2590</v>
      </c>
      <c r="D517" t="s">
        <v>2591</v>
      </c>
      <c r="E517" t="s">
        <v>265</v>
      </c>
      <c r="F517" s="15">
        <v>1000</v>
      </c>
      <c r="G517" t="s">
        <v>50</v>
      </c>
      <c r="H517" t="s">
        <v>50</v>
      </c>
      <c r="I517" t="s">
        <v>86</v>
      </c>
      <c r="J517" t="s">
        <v>46</v>
      </c>
      <c r="K517" t="s">
        <v>87</v>
      </c>
      <c r="L517" t="s">
        <v>1024</v>
      </c>
      <c r="M517" t="s">
        <v>1025</v>
      </c>
      <c r="N517" t="s">
        <v>2592</v>
      </c>
      <c r="O517">
        <f>VLOOKUP(B517,HIS退!B:F,5,FALSE)</f>
        <v>-1000</v>
      </c>
      <c r="P517" s="43">
        <f>VLOOKUP(L517,银行退!A:G,7,FALSE)</f>
        <v>1000</v>
      </c>
      <c r="Q517" t="e">
        <f>VLOOKUP(L517,银行退!A:J,10,FALSE)</f>
        <v>#N/A</v>
      </c>
      <c r="R517" t="e">
        <f>VLOOKUP(L517,银行退!A:K,11,FALSE)</f>
        <v>#N/A</v>
      </c>
    </row>
    <row r="518" spans="1:18" customFormat="1" ht="14.25" hidden="1">
      <c r="A518" s="60">
        <v>42927.362326388888</v>
      </c>
      <c r="B518">
        <v>662021</v>
      </c>
      <c r="C518" t="s">
        <v>2593</v>
      </c>
      <c r="D518" t="s">
        <v>2594</v>
      </c>
      <c r="E518" t="s">
        <v>266</v>
      </c>
      <c r="F518" s="15">
        <v>800</v>
      </c>
      <c r="G518" t="s">
        <v>50</v>
      </c>
      <c r="H518" t="s">
        <v>50</v>
      </c>
      <c r="I518" t="s">
        <v>127</v>
      </c>
      <c r="J518" t="s">
        <v>127</v>
      </c>
      <c r="K518" t="s">
        <v>87</v>
      </c>
      <c r="L518" t="s">
        <v>1026</v>
      </c>
      <c r="M518" t="s">
        <v>1027</v>
      </c>
      <c r="N518" t="s">
        <v>2595</v>
      </c>
      <c r="O518">
        <f>VLOOKUP(B518,HIS退!B:F,5,FALSE)</f>
        <v>-800</v>
      </c>
      <c r="P518" s="43">
        <f>VLOOKUP(L518,银行退!A:G,7,FALSE)</f>
        <v>800</v>
      </c>
      <c r="Q518">
        <f>VLOOKUP(L518,银行退!A:J,10,FALSE)</f>
        <v>1</v>
      </c>
      <c r="R518" t="str">
        <f>VLOOKUP(L518,银行退!A:K,11,FALSE)</f>
        <v>2017-07-11</v>
      </c>
    </row>
    <row r="519" spans="1:18" customFormat="1" ht="14.25" hidden="1">
      <c r="A519" s="60">
        <v>42927.36377314815</v>
      </c>
      <c r="B519">
        <v>662169</v>
      </c>
      <c r="C519" t="s">
        <v>2596</v>
      </c>
      <c r="D519" t="s">
        <v>2597</v>
      </c>
      <c r="E519" t="s">
        <v>267</v>
      </c>
      <c r="F519" s="15">
        <v>10</v>
      </c>
      <c r="G519" t="s">
        <v>50</v>
      </c>
      <c r="H519" t="s">
        <v>50</v>
      </c>
      <c r="I519" t="s">
        <v>86</v>
      </c>
      <c r="J519" t="s">
        <v>46</v>
      </c>
      <c r="K519" t="s">
        <v>87</v>
      </c>
      <c r="L519" t="s">
        <v>1028</v>
      </c>
      <c r="M519" t="s">
        <v>1029</v>
      </c>
      <c r="N519" t="s">
        <v>2598</v>
      </c>
      <c r="O519">
        <f>VLOOKUP(B519,HIS退!B:F,5,FALSE)</f>
        <v>-10</v>
      </c>
      <c r="P519" s="43">
        <f>VLOOKUP(L519,银行退!A:G,7,FALSE)</f>
        <v>10</v>
      </c>
      <c r="Q519" t="e">
        <f>VLOOKUP(L519,银行退!A:J,10,FALSE)</f>
        <v>#N/A</v>
      </c>
      <c r="R519" t="e">
        <f>VLOOKUP(L519,银行退!A:K,11,FALSE)</f>
        <v>#N/A</v>
      </c>
    </row>
    <row r="520" spans="1:18" customFormat="1" ht="14.25" hidden="1">
      <c r="A520" s="60">
        <v>42927.377303240741</v>
      </c>
      <c r="B520">
        <v>663394</v>
      </c>
      <c r="C520" t="s">
        <v>2599</v>
      </c>
      <c r="D520" t="s">
        <v>2600</v>
      </c>
      <c r="E520" t="s">
        <v>268</v>
      </c>
      <c r="F520" s="15">
        <v>3000</v>
      </c>
      <c r="G520" t="s">
        <v>50</v>
      </c>
      <c r="H520" t="s">
        <v>50</v>
      </c>
      <c r="I520" t="s">
        <v>86</v>
      </c>
      <c r="J520" t="s">
        <v>46</v>
      </c>
      <c r="K520" t="s">
        <v>87</v>
      </c>
      <c r="L520" t="s">
        <v>1030</v>
      </c>
      <c r="M520" t="s">
        <v>1031</v>
      </c>
      <c r="N520" t="s">
        <v>2601</v>
      </c>
      <c r="O520">
        <f>VLOOKUP(B520,HIS退!B:F,5,FALSE)</f>
        <v>-3000</v>
      </c>
      <c r="P520" s="43">
        <f>VLOOKUP(L520,银行退!A:G,7,FALSE)</f>
        <v>3000</v>
      </c>
      <c r="Q520" t="e">
        <f>VLOOKUP(L520,银行退!A:J,10,FALSE)</f>
        <v>#N/A</v>
      </c>
      <c r="R520" t="e">
        <f>VLOOKUP(L520,银行退!A:K,11,FALSE)</f>
        <v>#N/A</v>
      </c>
    </row>
    <row r="521" spans="1:18" customFormat="1" ht="14.25" hidden="1">
      <c r="A521" s="60">
        <v>42927.384201388886</v>
      </c>
      <c r="B521">
        <v>665262</v>
      </c>
      <c r="C521" t="s">
        <v>2602</v>
      </c>
      <c r="D521" t="s">
        <v>2603</v>
      </c>
      <c r="E521" t="s">
        <v>269</v>
      </c>
      <c r="F521" s="15">
        <v>592</v>
      </c>
      <c r="G521" t="s">
        <v>50</v>
      </c>
      <c r="H521" t="s">
        <v>50</v>
      </c>
      <c r="I521" t="s">
        <v>86</v>
      </c>
      <c r="J521" t="s">
        <v>46</v>
      </c>
      <c r="K521" t="s">
        <v>87</v>
      </c>
      <c r="L521" t="s">
        <v>1032</v>
      </c>
      <c r="M521" t="s">
        <v>1033</v>
      </c>
      <c r="N521" t="s">
        <v>2604</v>
      </c>
      <c r="O521">
        <f>VLOOKUP(B521,HIS退!B:F,5,FALSE)</f>
        <v>-592</v>
      </c>
      <c r="P521" s="43">
        <f>VLOOKUP(L521,银行退!A:G,7,FALSE)</f>
        <v>592</v>
      </c>
      <c r="Q521" t="e">
        <f>VLOOKUP(L521,银行退!A:J,10,FALSE)</f>
        <v>#N/A</v>
      </c>
      <c r="R521" t="e">
        <f>VLOOKUP(L521,银行退!A:K,11,FALSE)</f>
        <v>#N/A</v>
      </c>
    </row>
    <row r="522" spans="1:18" customFormat="1" ht="14.25" hidden="1">
      <c r="A522" s="60">
        <v>42927.389108796298</v>
      </c>
      <c r="B522">
        <v>665733</v>
      </c>
      <c r="C522" t="s">
        <v>2605</v>
      </c>
      <c r="D522" t="s">
        <v>2606</v>
      </c>
      <c r="E522" t="s">
        <v>243</v>
      </c>
      <c r="F522" s="15">
        <v>184</v>
      </c>
      <c r="G522" t="s">
        <v>50</v>
      </c>
      <c r="H522" t="s">
        <v>50</v>
      </c>
      <c r="I522" t="s">
        <v>86</v>
      </c>
      <c r="J522" t="s">
        <v>46</v>
      </c>
      <c r="K522" t="s">
        <v>87</v>
      </c>
      <c r="L522" t="s">
        <v>1034</v>
      </c>
      <c r="M522" t="s">
        <v>1035</v>
      </c>
      <c r="N522" t="s">
        <v>2607</v>
      </c>
      <c r="O522">
        <f>VLOOKUP(B522,HIS退!B:F,5,FALSE)</f>
        <v>-184</v>
      </c>
      <c r="P522" s="43">
        <f>VLOOKUP(L522,银行退!A:G,7,FALSE)</f>
        <v>184</v>
      </c>
      <c r="Q522" t="e">
        <f>VLOOKUP(L522,银行退!A:J,10,FALSE)</f>
        <v>#N/A</v>
      </c>
      <c r="R522" t="e">
        <f>VLOOKUP(L522,银行退!A:K,11,FALSE)</f>
        <v>#N/A</v>
      </c>
    </row>
    <row r="523" spans="1:18" customFormat="1" ht="14.25" hidden="1">
      <c r="A523" s="60">
        <v>42927.389826388891</v>
      </c>
      <c r="B523">
        <v>665808</v>
      </c>
      <c r="C523" t="s">
        <v>2608</v>
      </c>
      <c r="D523" t="s">
        <v>2609</v>
      </c>
      <c r="E523" t="s">
        <v>270</v>
      </c>
      <c r="F523" s="15">
        <v>355</v>
      </c>
      <c r="G523" t="s">
        <v>50</v>
      </c>
      <c r="H523" t="s">
        <v>50</v>
      </c>
      <c r="I523" t="s">
        <v>86</v>
      </c>
      <c r="J523" t="s">
        <v>46</v>
      </c>
      <c r="K523" t="s">
        <v>87</v>
      </c>
      <c r="L523" t="s">
        <v>1036</v>
      </c>
      <c r="M523" t="s">
        <v>1037</v>
      </c>
      <c r="N523" t="s">
        <v>2610</v>
      </c>
      <c r="O523">
        <f>VLOOKUP(B523,HIS退!B:F,5,FALSE)</f>
        <v>-355</v>
      </c>
      <c r="P523" s="43">
        <f>VLOOKUP(L523,银行退!A:G,7,FALSE)</f>
        <v>355</v>
      </c>
      <c r="Q523" t="e">
        <f>VLOOKUP(L523,银行退!A:J,10,FALSE)</f>
        <v>#N/A</v>
      </c>
      <c r="R523" t="e">
        <f>VLOOKUP(L523,银行退!A:K,11,FALSE)</f>
        <v>#N/A</v>
      </c>
    </row>
    <row r="524" spans="1:18" ht="14.25" hidden="1">
      <c r="A524" s="60">
        <v>42927.404953703706</v>
      </c>
      <c r="B524">
        <v>666149</v>
      </c>
      <c r="C524" t="s">
        <v>2611</v>
      </c>
      <c r="D524" t="s">
        <v>2612</v>
      </c>
      <c r="E524" t="s">
        <v>271</v>
      </c>
      <c r="F524" s="15">
        <v>865</v>
      </c>
      <c r="G524" t="s">
        <v>50</v>
      </c>
      <c r="H524" t="s">
        <v>50</v>
      </c>
      <c r="I524" t="s">
        <v>86</v>
      </c>
      <c r="J524" t="s">
        <v>46</v>
      </c>
      <c r="K524" t="s">
        <v>87</v>
      </c>
      <c r="L524" t="s">
        <v>1038</v>
      </c>
      <c r="M524" t="s">
        <v>1039</v>
      </c>
      <c r="N524" t="s">
        <v>2613</v>
      </c>
      <c r="O524">
        <f>VLOOKUP(B524,HIS退!B:F,5,FALSE)</f>
        <v>-865</v>
      </c>
      <c r="P524" s="43">
        <f>VLOOKUP(L524,银行退!A:G,7,FALSE)</f>
        <v>865</v>
      </c>
      <c r="Q524" t="e">
        <f>VLOOKUP(L524,银行退!A:J,10,FALSE)</f>
        <v>#N/A</v>
      </c>
      <c r="R524" t="e">
        <f>VLOOKUP(L524,银行退!A:K,11,FALSE)</f>
        <v>#N/A</v>
      </c>
    </row>
    <row r="525" spans="1:18" customFormat="1" ht="14.25" hidden="1">
      <c r="A525" s="60">
        <v>42927.410381944443</v>
      </c>
      <c r="B525">
        <v>666667</v>
      </c>
      <c r="C525" t="s">
        <v>2614</v>
      </c>
      <c r="D525" t="s">
        <v>2615</v>
      </c>
      <c r="E525" t="s">
        <v>273</v>
      </c>
      <c r="F525" s="15">
        <v>171</v>
      </c>
      <c r="G525" t="s">
        <v>50</v>
      </c>
      <c r="H525" t="s">
        <v>50</v>
      </c>
      <c r="I525" t="s">
        <v>127</v>
      </c>
      <c r="J525" t="s">
        <v>127</v>
      </c>
      <c r="K525" t="s">
        <v>87</v>
      </c>
      <c r="L525" t="s">
        <v>1040</v>
      </c>
      <c r="M525" t="s">
        <v>1041</v>
      </c>
      <c r="N525" t="s">
        <v>2616</v>
      </c>
      <c r="O525">
        <f>VLOOKUP(B525,HIS退!B:F,5,FALSE)</f>
        <v>-171</v>
      </c>
      <c r="P525" s="43">
        <f>VLOOKUP(L525,银行退!A:G,7,FALSE)</f>
        <v>171</v>
      </c>
      <c r="Q525">
        <f>VLOOKUP(L525,银行退!A:J,10,FALSE)</f>
        <v>1</v>
      </c>
      <c r="R525" t="str">
        <f>VLOOKUP(L525,银行退!A:K,11,FALSE)</f>
        <v>2017-07-12</v>
      </c>
    </row>
    <row r="526" spans="1:18" ht="14.25" hidden="1">
      <c r="A526" s="60">
        <v>42927.411238425928</v>
      </c>
      <c r="B526">
        <v>667748</v>
      </c>
      <c r="C526" t="s">
        <v>2617</v>
      </c>
      <c r="D526" t="s">
        <v>2618</v>
      </c>
      <c r="E526" t="s">
        <v>278</v>
      </c>
      <c r="F526" s="15">
        <v>560</v>
      </c>
      <c r="G526" t="s">
        <v>50</v>
      </c>
      <c r="H526" t="s">
        <v>50</v>
      </c>
      <c r="I526" t="s">
        <v>86</v>
      </c>
      <c r="J526" t="s">
        <v>46</v>
      </c>
      <c r="K526" t="s">
        <v>87</v>
      </c>
      <c r="L526" t="s">
        <v>1042</v>
      </c>
      <c r="M526" t="s">
        <v>1043</v>
      </c>
      <c r="N526" t="s">
        <v>2619</v>
      </c>
      <c r="O526">
        <f>VLOOKUP(B526,HIS退!B:F,5,FALSE)</f>
        <v>-560</v>
      </c>
      <c r="P526" s="43">
        <f>VLOOKUP(L526,银行退!A:G,7,FALSE)</f>
        <v>560</v>
      </c>
      <c r="Q526" t="e">
        <f>VLOOKUP(L526,银行退!A:J,10,FALSE)</f>
        <v>#N/A</v>
      </c>
      <c r="R526" t="e">
        <f>VLOOKUP(L526,银行退!A:K,11,FALSE)</f>
        <v>#N/A</v>
      </c>
    </row>
    <row r="527" spans="1:18" customFormat="1" ht="14.25" hidden="1">
      <c r="A527" s="60">
        <v>42927.41170138889</v>
      </c>
      <c r="B527">
        <v>666755</v>
      </c>
      <c r="C527" t="s">
        <v>2620</v>
      </c>
      <c r="D527" t="s">
        <v>2621</v>
      </c>
      <c r="E527" t="s">
        <v>274</v>
      </c>
      <c r="F527" s="15">
        <v>2000</v>
      </c>
      <c r="G527" t="s">
        <v>50</v>
      </c>
      <c r="H527" t="s">
        <v>50</v>
      </c>
      <c r="I527" t="s">
        <v>86</v>
      </c>
      <c r="J527" t="s">
        <v>46</v>
      </c>
      <c r="K527" t="s">
        <v>87</v>
      </c>
      <c r="L527" t="s">
        <v>1044</v>
      </c>
      <c r="M527" t="s">
        <v>1045</v>
      </c>
      <c r="N527" t="s">
        <v>2622</v>
      </c>
      <c r="O527">
        <f>VLOOKUP(B527,HIS退!B:F,5,FALSE)</f>
        <v>-2000</v>
      </c>
      <c r="P527" s="43">
        <f>VLOOKUP(L527,银行退!A:G,7,FALSE)</f>
        <v>2000</v>
      </c>
      <c r="Q527" t="e">
        <f>VLOOKUP(L527,银行退!A:J,10,FALSE)</f>
        <v>#N/A</v>
      </c>
      <c r="R527" t="e">
        <f>VLOOKUP(L527,银行退!A:K,11,FALSE)</f>
        <v>#N/A</v>
      </c>
    </row>
    <row r="528" spans="1:18" ht="14.25" hidden="1">
      <c r="A528" s="60">
        <v>42927.416412037041</v>
      </c>
      <c r="B528">
        <v>667161</v>
      </c>
      <c r="C528" t="s">
        <v>2623</v>
      </c>
      <c r="D528" t="s">
        <v>2624</v>
      </c>
      <c r="E528" t="s">
        <v>275</v>
      </c>
      <c r="F528" s="15">
        <v>3957</v>
      </c>
      <c r="G528" t="s">
        <v>50</v>
      </c>
      <c r="H528" t="s">
        <v>50</v>
      </c>
      <c r="I528" t="s">
        <v>86</v>
      </c>
      <c r="J528" t="s">
        <v>46</v>
      </c>
      <c r="K528" t="s">
        <v>87</v>
      </c>
      <c r="L528" t="s">
        <v>1046</v>
      </c>
      <c r="M528" t="s">
        <v>1047</v>
      </c>
      <c r="N528" t="s">
        <v>2625</v>
      </c>
      <c r="O528">
        <f>VLOOKUP(B528,HIS退!B:F,5,FALSE)</f>
        <v>-3957</v>
      </c>
      <c r="P528" s="43">
        <f>VLOOKUP(L528,银行退!A:G,7,FALSE)</f>
        <v>3957</v>
      </c>
      <c r="Q528" t="e">
        <f>VLOOKUP(L528,银行退!A:J,10,FALSE)</f>
        <v>#N/A</v>
      </c>
      <c r="R528" t="e">
        <f>VLOOKUP(L528,银行退!A:K,11,FALSE)</f>
        <v>#N/A</v>
      </c>
    </row>
    <row r="529" spans="1:18" ht="14.25" hidden="1">
      <c r="A529" s="60">
        <v>42927.418124999997</v>
      </c>
      <c r="B529">
        <v>667336</v>
      </c>
      <c r="C529" t="s">
        <v>2626</v>
      </c>
      <c r="D529" t="s">
        <v>2627</v>
      </c>
      <c r="E529" t="s">
        <v>276</v>
      </c>
      <c r="F529" s="15">
        <v>287</v>
      </c>
      <c r="G529" t="s">
        <v>50</v>
      </c>
      <c r="H529" t="s">
        <v>50</v>
      </c>
      <c r="I529" t="s">
        <v>127</v>
      </c>
      <c r="J529" t="s">
        <v>127</v>
      </c>
      <c r="K529" t="s">
        <v>87</v>
      </c>
      <c r="L529" t="s">
        <v>1048</v>
      </c>
      <c r="M529" t="s">
        <v>1049</v>
      </c>
      <c r="N529" t="s">
        <v>2628</v>
      </c>
      <c r="O529">
        <f>VLOOKUP(B529,HIS退!B:F,5,FALSE)</f>
        <v>-287</v>
      </c>
      <c r="P529" s="43">
        <f>VLOOKUP(L529,银行退!A:G,7,FALSE)</f>
        <v>287</v>
      </c>
      <c r="Q529">
        <f>VLOOKUP(L529,银行退!A:J,10,FALSE)</f>
        <v>1</v>
      </c>
      <c r="R529" t="str">
        <f>VLOOKUP(L529,银行退!A:K,11,FALSE)</f>
        <v>2017-07-11</v>
      </c>
    </row>
    <row r="530" spans="1:18" customFormat="1" ht="14.25" hidden="1">
      <c r="A530" s="60">
        <v>42927.418657407405</v>
      </c>
      <c r="B530">
        <v>668424</v>
      </c>
      <c r="C530" t="s">
        <v>2629</v>
      </c>
      <c r="D530" t="s">
        <v>279</v>
      </c>
      <c r="E530" t="s">
        <v>280</v>
      </c>
      <c r="F530" s="15">
        <v>954</v>
      </c>
      <c r="G530" t="s">
        <v>50</v>
      </c>
      <c r="H530" t="s">
        <v>50</v>
      </c>
      <c r="I530" t="s">
        <v>86</v>
      </c>
      <c r="J530" t="s">
        <v>46</v>
      </c>
      <c r="K530" t="s">
        <v>87</v>
      </c>
      <c r="L530" t="s">
        <v>1050</v>
      </c>
      <c r="M530" t="s">
        <v>1051</v>
      </c>
      <c r="N530" t="s">
        <v>2630</v>
      </c>
      <c r="O530">
        <f>VLOOKUP(B530,HIS退!B:F,5,FALSE)</f>
        <v>-954</v>
      </c>
      <c r="P530" s="43">
        <f>VLOOKUP(L530,银行退!A:G,7,FALSE)</f>
        <v>954</v>
      </c>
      <c r="Q530" t="e">
        <f>VLOOKUP(L530,银行退!A:J,10,FALSE)</f>
        <v>#N/A</v>
      </c>
      <c r="R530" t="e">
        <f>VLOOKUP(L530,银行退!A:K,11,FALSE)</f>
        <v>#N/A</v>
      </c>
    </row>
    <row r="531" spans="1:18" s="50" customFormat="1" ht="14.25" hidden="1">
      <c r="A531" s="60">
        <v>42927.420324074075</v>
      </c>
      <c r="B531">
        <v>668550</v>
      </c>
      <c r="C531" t="s">
        <v>2631</v>
      </c>
      <c r="D531" t="s">
        <v>2632</v>
      </c>
      <c r="E531" t="s">
        <v>241</v>
      </c>
      <c r="F531" s="15">
        <v>135</v>
      </c>
      <c r="G531" t="s">
        <v>50</v>
      </c>
      <c r="H531" t="s">
        <v>50</v>
      </c>
      <c r="I531" t="s">
        <v>86</v>
      </c>
      <c r="J531" t="s">
        <v>46</v>
      </c>
      <c r="K531" t="s">
        <v>87</v>
      </c>
      <c r="L531" t="s">
        <v>1052</v>
      </c>
      <c r="M531" t="s">
        <v>1053</v>
      </c>
      <c r="N531" t="s">
        <v>2633</v>
      </c>
      <c r="O531">
        <f>VLOOKUP(B531,HIS退!B:F,5,FALSE)</f>
        <v>-135</v>
      </c>
      <c r="P531" s="43">
        <f>VLOOKUP(L531,银行退!A:G,7,FALSE)</f>
        <v>135</v>
      </c>
      <c r="Q531" t="e">
        <f>VLOOKUP(L531,银行退!A:J,10,FALSE)</f>
        <v>#N/A</v>
      </c>
      <c r="R531" t="e">
        <f>VLOOKUP(L531,银行退!A:K,11,FALSE)</f>
        <v>#N/A</v>
      </c>
    </row>
    <row r="532" spans="1:18" customFormat="1" ht="14.25" hidden="1">
      <c r="A532" s="60">
        <v>42927.421400462961</v>
      </c>
      <c r="B532">
        <v>667670</v>
      </c>
      <c r="C532" t="s">
        <v>2634</v>
      </c>
      <c r="D532" t="s">
        <v>2635</v>
      </c>
      <c r="E532" t="s">
        <v>277</v>
      </c>
      <c r="F532" s="15">
        <v>1293</v>
      </c>
      <c r="G532" t="s">
        <v>50</v>
      </c>
      <c r="H532" t="s">
        <v>50</v>
      </c>
      <c r="I532" t="s">
        <v>86</v>
      </c>
      <c r="J532" t="s">
        <v>46</v>
      </c>
      <c r="K532" t="s">
        <v>87</v>
      </c>
      <c r="L532" t="s">
        <v>1054</v>
      </c>
      <c r="M532" t="s">
        <v>1055</v>
      </c>
      <c r="N532" t="s">
        <v>2636</v>
      </c>
      <c r="O532">
        <f>VLOOKUP(B532,HIS退!B:F,5,FALSE)</f>
        <v>-1293</v>
      </c>
      <c r="P532" s="43">
        <f>VLOOKUP(L532,银行退!A:G,7,FALSE)</f>
        <v>1293</v>
      </c>
      <c r="Q532" t="e">
        <f>VLOOKUP(L532,银行退!A:J,10,FALSE)</f>
        <v>#N/A</v>
      </c>
      <c r="R532" t="e">
        <f>VLOOKUP(L532,银行退!A:K,11,FALSE)</f>
        <v>#N/A</v>
      </c>
    </row>
    <row r="533" spans="1:18" customFormat="1" ht="14.25" hidden="1">
      <c r="A533" s="60">
        <v>42927.426886574074</v>
      </c>
      <c r="B533">
        <v>669112</v>
      </c>
      <c r="C533" t="s">
        <v>2637</v>
      </c>
      <c r="D533" t="s">
        <v>2638</v>
      </c>
      <c r="E533" t="s">
        <v>283</v>
      </c>
      <c r="F533" s="15">
        <v>10000</v>
      </c>
      <c r="G533" t="s">
        <v>50</v>
      </c>
      <c r="H533" t="s">
        <v>50</v>
      </c>
      <c r="I533" t="s">
        <v>86</v>
      </c>
      <c r="J533" t="s">
        <v>46</v>
      </c>
      <c r="K533" t="s">
        <v>87</v>
      </c>
      <c r="L533" t="s">
        <v>1056</v>
      </c>
      <c r="M533" t="s">
        <v>1057</v>
      </c>
      <c r="N533" t="s">
        <v>2639</v>
      </c>
      <c r="O533">
        <f>VLOOKUP(B533,HIS退!B:F,5,FALSE)</f>
        <v>-10000</v>
      </c>
      <c r="P533" s="43">
        <f>VLOOKUP(L533,银行退!A:G,7,FALSE)</f>
        <v>10000</v>
      </c>
      <c r="Q533" t="e">
        <f>VLOOKUP(L533,银行退!A:J,10,FALSE)</f>
        <v>#N/A</v>
      </c>
      <c r="R533" t="e">
        <f>VLOOKUP(L533,银行退!A:K,11,FALSE)</f>
        <v>#N/A</v>
      </c>
    </row>
    <row r="534" spans="1:18" customFormat="1" ht="14.25" hidden="1">
      <c r="A534" s="60">
        <v>42927.434918981482</v>
      </c>
      <c r="B534">
        <v>669813</v>
      </c>
      <c r="C534" t="s">
        <v>2640</v>
      </c>
      <c r="D534" t="s">
        <v>2641</v>
      </c>
      <c r="E534" t="s">
        <v>285</v>
      </c>
      <c r="F534" s="15">
        <v>2000</v>
      </c>
      <c r="G534" t="s">
        <v>50</v>
      </c>
      <c r="H534" t="s">
        <v>50</v>
      </c>
      <c r="I534" t="s">
        <v>86</v>
      </c>
      <c r="J534" t="s">
        <v>46</v>
      </c>
      <c r="K534" t="s">
        <v>87</v>
      </c>
      <c r="L534" t="s">
        <v>1058</v>
      </c>
      <c r="M534" t="s">
        <v>1059</v>
      </c>
      <c r="N534" t="s">
        <v>2642</v>
      </c>
      <c r="O534">
        <f>VLOOKUP(B534,HIS退!B:F,5,FALSE)</f>
        <v>-2000</v>
      </c>
      <c r="P534" s="43">
        <f>VLOOKUP(L534,银行退!A:G,7,FALSE)</f>
        <v>2000</v>
      </c>
      <c r="Q534" t="e">
        <f>VLOOKUP(L534,银行退!A:J,10,FALSE)</f>
        <v>#N/A</v>
      </c>
      <c r="R534" t="e">
        <f>VLOOKUP(L534,银行退!A:K,11,FALSE)</f>
        <v>#N/A</v>
      </c>
    </row>
    <row r="535" spans="1:18" customFormat="1" ht="14.25" hidden="1">
      <c r="A535" s="60">
        <v>42927.43644675926</v>
      </c>
      <c r="B535">
        <v>668986</v>
      </c>
      <c r="C535" t="s">
        <v>2643</v>
      </c>
      <c r="D535" t="s">
        <v>281</v>
      </c>
      <c r="E535" t="s">
        <v>282</v>
      </c>
      <c r="F535" s="15">
        <v>100</v>
      </c>
      <c r="G535" t="s">
        <v>50</v>
      </c>
      <c r="H535" t="s">
        <v>50</v>
      </c>
      <c r="I535" t="s">
        <v>86</v>
      </c>
      <c r="J535" t="s">
        <v>46</v>
      </c>
      <c r="K535" t="s">
        <v>87</v>
      </c>
      <c r="L535" t="s">
        <v>1060</v>
      </c>
      <c r="M535" t="s">
        <v>1061</v>
      </c>
      <c r="N535" t="s">
        <v>2644</v>
      </c>
      <c r="O535">
        <f>VLOOKUP(B535,HIS退!B:F,5,FALSE)</f>
        <v>-100</v>
      </c>
      <c r="P535" s="43">
        <f>VLOOKUP(L535,银行退!A:G,7,FALSE)</f>
        <v>100</v>
      </c>
      <c r="Q535" t="e">
        <f>VLOOKUP(L535,银行退!A:J,10,FALSE)</f>
        <v>#N/A</v>
      </c>
      <c r="R535" t="e">
        <f>VLOOKUP(L535,银行退!A:K,11,FALSE)</f>
        <v>#N/A</v>
      </c>
    </row>
    <row r="536" spans="1:18" customFormat="1" ht="14.25" hidden="1">
      <c r="A536" s="60">
        <v>42927.445104166669</v>
      </c>
      <c r="B536">
        <v>669751</v>
      </c>
      <c r="C536" t="s">
        <v>2645</v>
      </c>
      <c r="D536" t="s">
        <v>2646</v>
      </c>
      <c r="E536" t="s">
        <v>284</v>
      </c>
      <c r="F536" s="15">
        <v>33</v>
      </c>
      <c r="G536" t="s">
        <v>50</v>
      </c>
      <c r="H536" t="s">
        <v>50</v>
      </c>
      <c r="I536" t="s">
        <v>86</v>
      </c>
      <c r="J536" t="s">
        <v>46</v>
      </c>
      <c r="K536" t="s">
        <v>87</v>
      </c>
      <c r="L536" t="s">
        <v>1062</v>
      </c>
      <c r="M536" t="s">
        <v>1063</v>
      </c>
      <c r="N536" t="s">
        <v>2647</v>
      </c>
      <c r="O536">
        <f>VLOOKUP(B536,HIS退!B:F,5,FALSE)</f>
        <v>-33</v>
      </c>
      <c r="P536" s="43">
        <f>VLOOKUP(L536,银行退!A:G,7,FALSE)</f>
        <v>33</v>
      </c>
      <c r="Q536" t="e">
        <f>VLOOKUP(L536,银行退!A:J,10,FALSE)</f>
        <v>#N/A</v>
      </c>
      <c r="R536" t="e">
        <f>VLOOKUP(L536,银行退!A:K,11,FALSE)</f>
        <v>#N/A</v>
      </c>
    </row>
    <row r="537" spans="1:18" s="50" customFormat="1" ht="14.25" hidden="1">
      <c r="A537" s="60">
        <v>42927.452187499999</v>
      </c>
      <c r="B537">
        <v>670309</v>
      </c>
      <c r="C537" t="s">
        <v>2648</v>
      </c>
      <c r="D537" t="s">
        <v>2649</v>
      </c>
      <c r="E537" t="s">
        <v>286</v>
      </c>
      <c r="F537" s="15">
        <v>15</v>
      </c>
      <c r="G537" t="s">
        <v>50</v>
      </c>
      <c r="H537" t="s">
        <v>50</v>
      </c>
      <c r="I537" t="s">
        <v>86</v>
      </c>
      <c r="J537" t="s">
        <v>46</v>
      </c>
      <c r="K537" t="s">
        <v>87</v>
      </c>
      <c r="L537" t="s">
        <v>1064</v>
      </c>
      <c r="M537" t="s">
        <v>1065</v>
      </c>
      <c r="N537" t="s">
        <v>2650</v>
      </c>
      <c r="O537">
        <f>VLOOKUP(B537,HIS退!B:F,5,FALSE)</f>
        <v>-15</v>
      </c>
      <c r="P537" s="43">
        <f>VLOOKUP(L537,银行退!A:G,7,FALSE)</f>
        <v>15</v>
      </c>
      <c r="Q537" t="e">
        <f>VLOOKUP(L537,银行退!A:J,10,FALSE)</f>
        <v>#N/A</v>
      </c>
      <c r="R537" t="e">
        <f>VLOOKUP(L537,银行退!A:K,11,FALSE)</f>
        <v>#N/A</v>
      </c>
    </row>
    <row r="538" spans="1:18" ht="14.25" hidden="1">
      <c r="A538" s="60">
        <v>42927.455659722225</v>
      </c>
      <c r="B538">
        <v>670572</v>
      </c>
      <c r="C538" t="s">
        <v>2651</v>
      </c>
      <c r="D538" t="s">
        <v>2652</v>
      </c>
      <c r="E538" t="s">
        <v>287</v>
      </c>
      <c r="F538" s="15">
        <v>573</v>
      </c>
      <c r="G538" t="s">
        <v>50</v>
      </c>
      <c r="H538" t="s">
        <v>50</v>
      </c>
      <c r="I538" t="s">
        <v>127</v>
      </c>
      <c r="J538" t="s">
        <v>127</v>
      </c>
      <c r="K538" t="s">
        <v>87</v>
      </c>
      <c r="L538" t="s">
        <v>1066</v>
      </c>
      <c r="M538" t="s">
        <v>1067</v>
      </c>
      <c r="N538" t="s">
        <v>2653</v>
      </c>
      <c r="O538">
        <f>VLOOKUP(B538,HIS退!B:F,5,FALSE)</f>
        <v>-573</v>
      </c>
      <c r="P538" s="43">
        <f>VLOOKUP(L538,银行退!A:G,7,FALSE)</f>
        <v>573</v>
      </c>
      <c r="Q538">
        <f>VLOOKUP(L538,银行退!A:J,10,FALSE)</f>
        <v>1</v>
      </c>
      <c r="R538" t="str">
        <f>VLOOKUP(L538,银行退!A:K,11,FALSE)</f>
        <v>2017-07-11</v>
      </c>
    </row>
    <row r="539" spans="1:18" ht="14.25" hidden="1">
      <c r="A539" s="60">
        <v>42927.456724537034</v>
      </c>
      <c r="B539">
        <v>671424</v>
      </c>
      <c r="C539" t="s">
        <v>2654</v>
      </c>
      <c r="D539" t="s">
        <v>2655</v>
      </c>
      <c r="E539" t="s">
        <v>291</v>
      </c>
      <c r="F539" s="15">
        <v>1103</v>
      </c>
      <c r="G539" t="s">
        <v>50</v>
      </c>
      <c r="H539" t="s">
        <v>50</v>
      </c>
      <c r="I539" t="s">
        <v>86</v>
      </c>
      <c r="J539" t="s">
        <v>46</v>
      </c>
      <c r="K539" t="s">
        <v>87</v>
      </c>
      <c r="L539" t="s">
        <v>1068</v>
      </c>
      <c r="M539" t="s">
        <v>1069</v>
      </c>
      <c r="N539" t="s">
        <v>2656</v>
      </c>
      <c r="O539">
        <f>VLOOKUP(B539,HIS退!B:F,5,FALSE)</f>
        <v>-1103</v>
      </c>
      <c r="P539" s="43">
        <f>VLOOKUP(L539,银行退!A:G,7,FALSE)</f>
        <v>1103</v>
      </c>
      <c r="Q539" t="e">
        <f>VLOOKUP(L539,银行退!A:J,10,FALSE)</f>
        <v>#N/A</v>
      </c>
      <c r="R539" t="e">
        <f>VLOOKUP(L539,银行退!A:K,11,FALSE)</f>
        <v>#N/A</v>
      </c>
    </row>
    <row r="540" spans="1:18" customFormat="1" ht="14.25" hidden="1">
      <c r="A540" s="60">
        <v>42927.459930555553</v>
      </c>
      <c r="B540">
        <v>671661</v>
      </c>
      <c r="C540" t="s">
        <v>2657</v>
      </c>
      <c r="D540" t="s">
        <v>2658</v>
      </c>
      <c r="E540" t="s">
        <v>295</v>
      </c>
      <c r="F540" s="15">
        <v>400</v>
      </c>
      <c r="G540" t="s">
        <v>50</v>
      </c>
      <c r="H540" t="s">
        <v>50</v>
      </c>
      <c r="I540" t="s">
        <v>86</v>
      </c>
      <c r="J540" t="s">
        <v>46</v>
      </c>
      <c r="K540" t="s">
        <v>87</v>
      </c>
      <c r="L540" t="s">
        <v>1070</v>
      </c>
      <c r="M540" t="s">
        <v>1071</v>
      </c>
      <c r="N540" t="s">
        <v>2659</v>
      </c>
      <c r="O540">
        <f>VLOOKUP(B540,HIS退!B:F,5,FALSE)</f>
        <v>-400</v>
      </c>
      <c r="P540" s="43">
        <f>VLOOKUP(L540,银行退!A:G,7,FALSE)</f>
        <v>400</v>
      </c>
      <c r="Q540" t="e">
        <f>VLOOKUP(L540,银行退!A:J,10,FALSE)</f>
        <v>#N/A</v>
      </c>
      <c r="R540" t="e">
        <f>VLOOKUP(L540,银行退!A:K,11,FALSE)</f>
        <v>#N/A</v>
      </c>
    </row>
    <row r="541" spans="1:18" ht="14.25" hidden="1">
      <c r="A541" s="60">
        <v>42927.459988425922</v>
      </c>
      <c r="B541">
        <v>670902</v>
      </c>
      <c r="C541" t="s">
        <v>2660</v>
      </c>
      <c r="D541" t="s">
        <v>2661</v>
      </c>
      <c r="E541" t="s">
        <v>288</v>
      </c>
      <c r="F541" s="15">
        <v>460</v>
      </c>
      <c r="G541" t="s">
        <v>50</v>
      </c>
      <c r="H541" t="s">
        <v>50</v>
      </c>
      <c r="I541" t="s">
        <v>86</v>
      </c>
      <c r="J541" t="s">
        <v>46</v>
      </c>
      <c r="K541" t="s">
        <v>87</v>
      </c>
      <c r="L541" t="s">
        <v>1072</v>
      </c>
      <c r="M541" t="s">
        <v>1073</v>
      </c>
      <c r="N541" t="s">
        <v>2662</v>
      </c>
      <c r="O541">
        <f>VLOOKUP(B541,HIS退!B:F,5,FALSE)</f>
        <v>-460</v>
      </c>
      <c r="P541" s="43">
        <f>VLOOKUP(L541,银行退!A:G,7,FALSE)</f>
        <v>460</v>
      </c>
      <c r="Q541" t="e">
        <f>VLOOKUP(L541,银行退!A:J,10,FALSE)</f>
        <v>#N/A</v>
      </c>
      <c r="R541" t="e">
        <f>VLOOKUP(L541,银行退!A:K,11,FALSE)</f>
        <v>#N/A</v>
      </c>
    </row>
    <row r="542" spans="1:18" customFormat="1" ht="14.25" hidden="1">
      <c r="A542" s="60">
        <v>42927.46197916667</v>
      </c>
      <c r="B542">
        <v>671059</v>
      </c>
      <c r="C542" t="s">
        <v>2663</v>
      </c>
      <c r="D542" t="s">
        <v>2664</v>
      </c>
      <c r="E542" t="s">
        <v>289</v>
      </c>
      <c r="F542" s="15">
        <v>247</v>
      </c>
      <c r="G542" t="s">
        <v>50</v>
      </c>
      <c r="H542" t="s">
        <v>50</v>
      </c>
      <c r="I542" t="s">
        <v>86</v>
      </c>
      <c r="J542" t="s">
        <v>46</v>
      </c>
      <c r="K542" t="s">
        <v>87</v>
      </c>
      <c r="L542" t="s">
        <v>1074</v>
      </c>
      <c r="M542" t="s">
        <v>1075</v>
      </c>
      <c r="N542" t="s">
        <v>2665</v>
      </c>
      <c r="O542">
        <f>VLOOKUP(B542,HIS退!B:F,5,FALSE)</f>
        <v>-247</v>
      </c>
      <c r="P542" s="43">
        <f>VLOOKUP(L542,银行退!A:G,7,FALSE)</f>
        <v>247</v>
      </c>
      <c r="Q542" t="e">
        <f>VLOOKUP(L542,银行退!A:J,10,FALSE)</f>
        <v>#N/A</v>
      </c>
      <c r="R542" t="e">
        <f>VLOOKUP(L542,银行退!A:K,11,FALSE)</f>
        <v>#N/A</v>
      </c>
    </row>
    <row r="543" spans="1:18" customFormat="1" ht="14.25" hidden="1">
      <c r="A543" s="60">
        <v>42927.464791666665</v>
      </c>
      <c r="B543">
        <v>671972</v>
      </c>
      <c r="C543" t="s">
        <v>2666</v>
      </c>
      <c r="D543" t="s">
        <v>2667</v>
      </c>
      <c r="E543" t="s">
        <v>296</v>
      </c>
      <c r="F543" s="15">
        <v>5018</v>
      </c>
      <c r="G543" t="s">
        <v>50</v>
      </c>
      <c r="H543" t="s">
        <v>50</v>
      </c>
      <c r="I543" t="s">
        <v>86</v>
      </c>
      <c r="J543" t="s">
        <v>46</v>
      </c>
      <c r="K543" t="s">
        <v>87</v>
      </c>
      <c r="L543" t="s">
        <v>1076</v>
      </c>
      <c r="M543" t="s">
        <v>1077</v>
      </c>
      <c r="N543" t="s">
        <v>2668</v>
      </c>
      <c r="O543">
        <f>VLOOKUP(B543,HIS退!B:F,5,FALSE)</f>
        <v>-5018</v>
      </c>
      <c r="P543" s="43">
        <f>VLOOKUP(L543,银行退!A:G,7,FALSE)</f>
        <v>5018</v>
      </c>
      <c r="Q543" t="e">
        <f>VLOOKUP(L543,银行退!A:J,10,FALSE)</f>
        <v>#N/A</v>
      </c>
      <c r="R543" t="e">
        <f>VLOOKUP(L543,银行退!A:K,11,FALSE)</f>
        <v>#N/A</v>
      </c>
    </row>
    <row r="544" spans="1:18" ht="14.25" hidden="1">
      <c r="A544" s="60">
        <v>42927.465254629627</v>
      </c>
      <c r="B544">
        <v>672004</v>
      </c>
      <c r="C544" t="s">
        <v>2669</v>
      </c>
      <c r="D544" t="s">
        <v>2670</v>
      </c>
      <c r="E544" t="s">
        <v>297</v>
      </c>
      <c r="F544" s="15">
        <v>663</v>
      </c>
      <c r="G544" t="s">
        <v>50</v>
      </c>
      <c r="H544" t="s">
        <v>50</v>
      </c>
      <c r="I544" t="s">
        <v>86</v>
      </c>
      <c r="J544" t="s">
        <v>46</v>
      </c>
      <c r="K544" t="s">
        <v>87</v>
      </c>
      <c r="L544" t="s">
        <v>1078</v>
      </c>
      <c r="M544" t="s">
        <v>1079</v>
      </c>
      <c r="N544" t="s">
        <v>2671</v>
      </c>
      <c r="O544">
        <f>VLOOKUP(B544,HIS退!B:F,5,FALSE)</f>
        <v>-663</v>
      </c>
      <c r="P544" s="43">
        <f>VLOOKUP(L544,银行退!A:G,7,FALSE)</f>
        <v>663</v>
      </c>
      <c r="Q544" t="e">
        <f>VLOOKUP(L544,银行退!A:J,10,FALSE)</f>
        <v>#N/A</v>
      </c>
      <c r="R544" t="e">
        <f>VLOOKUP(L544,银行退!A:K,11,FALSE)</f>
        <v>#N/A</v>
      </c>
    </row>
    <row r="545" spans="1:18" customFormat="1" ht="14.25" hidden="1">
      <c r="A545" s="60">
        <v>42927.466377314813</v>
      </c>
      <c r="B545">
        <v>671313</v>
      </c>
      <c r="C545" t="s">
        <v>2672</v>
      </c>
      <c r="D545" t="s">
        <v>2673</v>
      </c>
      <c r="E545" t="s">
        <v>290</v>
      </c>
      <c r="F545" s="15">
        <v>760</v>
      </c>
      <c r="G545" t="s">
        <v>50</v>
      </c>
      <c r="H545" t="s">
        <v>50</v>
      </c>
      <c r="I545" t="s">
        <v>86</v>
      </c>
      <c r="J545" t="s">
        <v>46</v>
      </c>
      <c r="K545" t="s">
        <v>87</v>
      </c>
      <c r="L545" t="s">
        <v>1080</v>
      </c>
      <c r="M545" t="s">
        <v>1081</v>
      </c>
      <c r="N545" t="s">
        <v>2674</v>
      </c>
      <c r="O545">
        <f>VLOOKUP(B545,HIS退!B:F,5,FALSE)</f>
        <v>-760</v>
      </c>
      <c r="P545" s="43">
        <f>VLOOKUP(L545,银行退!A:G,7,FALSE)</f>
        <v>760</v>
      </c>
      <c r="Q545" t="e">
        <f>VLOOKUP(L545,银行退!A:J,10,FALSE)</f>
        <v>#N/A</v>
      </c>
      <c r="R545" t="e">
        <f>VLOOKUP(L545,银行退!A:K,11,FALSE)</f>
        <v>#N/A</v>
      </c>
    </row>
    <row r="546" spans="1:18" customFormat="1" ht="14.25" hidden="1">
      <c r="A546" s="60">
        <v>42927.468946759262</v>
      </c>
      <c r="B546">
        <v>672198</v>
      </c>
      <c r="C546" t="s">
        <v>2675</v>
      </c>
      <c r="D546" t="s">
        <v>2676</v>
      </c>
      <c r="E546" t="s">
        <v>299</v>
      </c>
      <c r="F546" s="15">
        <v>700</v>
      </c>
      <c r="G546" t="s">
        <v>50</v>
      </c>
      <c r="H546" t="s">
        <v>50</v>
      </c>
      <c r="I546" t="s">
        <v>86</v>
      </c>
      <c r="J546" t="s">
        <v>46</v>
      </c>
      <c r="K546" t="s">
        <v>87</v>
      </c>
      <c r="L546" t="s">
        <v>1082</v>
      </c>
      <c r="M546" t="s">
        <v>1083</v>
      </c>
      <c r="N546" t="s">
        <v>2677</v>
      </c>
      <c r="O546">
        <f>VLOOKUP(B546,HIS退!B:F,5,FALSE)</f>
        <v>-700</v>
      </c>
      <c r="P546" s="43">
        <f>VLOOKUP(L546,银行退!A:G,7,FALSE)</f>
        <v>700</v>
      </c>
      <c r="Q546" t="e">
        <f>VLOOKUP(L546,银行退!A:J,10,FALSE)</f>
        <v>#N/A</v>
      </c>
      <c r="R546" t="e">
        <f>VLOOKUP(L546,银行退!A:K,11,FALSE)</f>
        <v>#N/A</v>
      </c>
    </row>
    <row r="547" spans="1:18" ht="14.25" hidden="1">
      <c r="A547" s="60">
        <v>42927.469722222224</v>
      </c>
      <c r="B547">
        <v>671584</v>
      </c>
      <c r="C547" t="s">
        <v>2678</v>
      </c>
      <c r="D547" t="s">
        <v>292</v>
      </c>
      <c r="E547" t="s">
        <v>293</v>
      </c>
      <c r="F547" s="15">
        <v>820</v>
      </c>
      <c r="G547" t="s">
        <v>50</v>
      </c>
      <c r="H547" t="s">
        <v>50</v>
      </c>
      <c r="I547" t="s">
        <v>86</v>
      </c>
      <c r="J547" t="s">
        <v>46</v>
      </c>
      <c r="K547" t="s">
        <v>87</v>
      </c>
      <c r="L547" t="s">
        <v>1084</v>
      </c>
      <c r="M547" t="s">
        <v>1085</v>
      </c>
      <c r="N547" t="s">
        <v>2679</v>
      </c>
      <c r="O547">
        <f>VLOOKUP(B547,HIS退!B:F,5,FALSE)</f>
        <v>-820</v>
      </c>
      <c r="P547" s="43">
        <f>VLOOKUP(L547,银行退!A:G,7,FALSE)</f>
        <v>820</v>
      </c>
      <c r="Q547" t="e">
        <f>VLOOKUP(L547,银行退!A:J,10,FALSE)</f>
        <v>#N/A</v>
      </c>
      <c r="R547" t="e">
        <f>VLOOKUP(L547,银行退!A:K,11,FALSE)</f>
        <v>#N/A</v>
      </c>
    </row>
    <row r="548" spans="1:18" customFormat="1" ht="14.25" hidden="1">
      <c r="A548" s="60">
        <v>42927.47011574074</v>
      </c>
      <c r="B548">
        <v>671613</v>
      </c>
      <c r="C548" t="s">
        <v>2680</v>
      </c>
      <c r="D548" t="s">
        <v>2681</v>
      </c>
      <c r="E548" t="s">
        <v>294</v>
      </c>
      <c r="F548" s="15">
        <v>1000</v>
      </c>
      <c r="G548" t="s">
        <v>193</v>
      </c>
      <c r="H548" t="s">
        <v>50</v>
      </c>
      <c r="I548" t="s">
        <v>86</v>
      </c>
      <c r="J548" t="s">
        <v>46</v>
      </c>
      <c r="K548" t="s">
        <v>87</v>
      </c>
      <c r="L548" t="s">
        <v>1086</v>
      </c>
      <c r="M548" t="s">
        <v>1087</v>
      </c>
      <c r="N548" t="s">
        <v>2682</v>
      </c>
      <c r="O548">
        <f>VLOOKUP(B548,HIS退!B:F,5,FALSE)</f>
        <v>-1000</v>
      </c>
      <c r="P548" s="43">
        <f>VLOOKUP(L548,银行退!A:G,7,FALSE)</f>
        <v>1000</v>
      </c>
      <c r="Q548" t="e">
        <f>VLOOKUP(L548,银行退!A:J,10,FALSE)</f>
        <v>#N/A</v>
      </c>
      <c r="R548" t="e">
        <f>VLOOKUP(L548,银行退!A:K,11,FALSE)</f>
        <v>#N/A</v>
      </c>
    </row>
    <row r="549" spans="1:18" customFormat="1" ht="14.25" hidden="1">
      <c r="A549" s="60">
        <v>42927.470810185187</v>
      </c>
      <c r="B549">
        <v>671647</v>
      </c>
      <c r="C549" t="s">
        <v>2683</v>
      </c>
      <c r="D549" t="s">
        <v>2681</v>
      </c>
      <c r="E549" t="s">
        <v>294</v>
      </c>
      <c r="F549" s="15">
        <v>179</v>
      </c>
      <c r="G549" t="s">
        <v>193</v>
      </c>
      <c r="H549" t="s">
        <v>50</v>
      </c>
      <c r="I549" t="s">
        <v>86</v>
      </c>
      <c r="J549" t="s">
        <v>46</v>
      </c>
      <c r="K549" t="s">
        <v>87</v>
      </c>
      <c r="L549" t="s">
        <v>1088</v>
      </c>
      <c r="M549" t="s">
        <v>1089</v>
      </c>
      <c r="N549" t="s">
        <v>2682</v>
      </c>
      <c r="O549">
        <f>VLOOKUP(B549,HIS退!B:F,5,FALSE)</f>
        <v>-179</v>
      </c>
      <c r="P549" s="43">
        <f>VLOOKUP(L549,银行退!A:G,7,FALSE)</f>
        <v>179</v>
      </c>
      <c r="Q549" t="e">
        <f>VLOOKUP(L549,银行退!A:J,10,FALSE)</f>
        <v>#N/A</v>
      </c>
      <c r="R549" t="e">
        <f>VLOOKUP(L549,银行退!A:K,11,FALSE)</f>
        <v>#N/A</v>
      </c>
    </row>
    <row r="550" spans="1:18" customFormat="1" ht="14.25" hidden="1">
      <c r="A550" s="60">
        <v>42927.479872685188</v>
      </c>
      <c r="B550">
        <v>672189</v>
      </c>
      <c r="C550" t="s">
        <v>2684</v>
      </c>
      <c r="D550" t="s">
        <v>2685</v>
      </c>
      <c r="E550" t="s">
        <v>298</v>
      </c>
      <c r="F550" s="15">
        <v>645</v>
      </c>
      <c r="G550" t="s">
        <v>50</v>
      </c>
      <c r="H550" t="s">
        <v>50</v>
      </c>
      <c r="I550" t="s">
        <v>127</v>
      </c>
      <c r="J550" t="s">
        <v>127</v>
      </c>
      <c r="K550" t="s">
        <v>87</v>
      </c>
      <c r="L550" t="s">
        <v>1090</v>
      </c>
      <c r="M550" t="s">
        <v>1091</v>
      </c>
      <c r="N550" t="s">
        <v>2686</v>
      </c>
      <c r="O550">
        <f>VLOOKUP(B550,HIS退!B:F,5,FALSE)</f>
        <v>-645</v>
      </c>
      <c r="P550" s="43">
        <f>VLOOKUP(L550,银行退!A:G,7,FALSE)</f>
        <v>645</v>
      </c>
      <c r="Q550">
        <f>VLOOKUP(L550,银行退!A:J,10,FALSE)</f>
        <v>1</v>
      </c>
      <c r="R550" t="str">
        <f>VLOOKUP(L550,银行退!A:K,11,FALSE)</f>
        <v>2017-07-11</v>
      </c>
    </row>
    <row r="551" spans="1:18" customFormat="1" ht="14.25" hidden="1">
      <c r="A551" s="60">
        <v>42927.486168981479</v>
      </c>
      <c r="B551">
        <v>672481</v>
      </c>
      <c r="C551" t="s">
        <v>2687</v>
      </c>
      <c r="D551" t="s">
        <v>2688</v>
      </c>
      <c r="E551" t="s">
        <v>300</v>
      </c>
      <c r="F551" s="15">
        <v>57</v>
      </c>
      <c r="G551" t="s">
        <v>50</v>
      </c>
      <c r="H551" t="s">
        <v>50</v>
      </c>
      <c r="I551" t="s">
        <v>86</v>
      </c>
      <c r="J551" t="s">
        <v>46</v>
      </c>
      <c r="K551" t="s">
        <v>87</v>
      </c>
      <c r="L551" t="s">
        <v>1092</v>
      </c>
      <c r="M551" t="s">
        <v>1093</v>
      </c>
      <c r="N551" t="s">
        <v>2689</v>
      </c>
      <c r="O551">
        <f>VLOOKUP(B551,HIS退!B:F,5,FALSE)</f>
        <v>-57</v>
      </c>
      <c r="P551" s="43">
        <f>VLOOKUP(L551,银行退!A:G,7,FALSE)</f>
        <v>57</v>
      </c>
      <c r="Q551" t="e">
        <f>VLOOKUP(L551,银行退!A:J,10,FALSE)</f>
        <v>#N/A</v>
      </c>
      <c r="R551" t="e">
        <f>VLOOKUP(L551,银行退!A:K,11,FALSE)</f>
        <v>#N/A</v>
      </c>
    </row>
    <row r="552" spans="1:18" ht="14.25" hidden="1">
      <c r="A552" s="60">
        <v>42927.486666666664</v>
      </c>
      <c r="B552">
        <v>672506</v>
      </c>
      <c r="C552" t="s">
        <v>2690</v>
      </c>
      <c r="D552" t="s">
        <v>2691</v>
      </c>
      <c r="E552" t="s">
        <v>301</v>
      </c>
      <c r="F552" s="15">
        <v>1301</v>
      </c>
      <c r="G552" t="s">
        <v>50</v>
      </c>
      <c r="H552" t="s">
        <v>50</v>
      </c>
      <c r="I552" t="s">
        <v>86</v>
      </c>
      <c r="J552" t="s">
        <v>46</v>
      </c>
      <c r="K552" t="s">
        <v>87</v>
      </c>
      <c r="L552" t="s">
        <v>1094</v>
      </c>
      <c r="M552" t="s">
        <v>1095</v>
      </c>
      <c r="N552" t="s">
        <v>2692</v>
      </c>
      <c r="O552">
        <f>VLOOKUP(B552,HIS退!B:F,5,FALSE)</f>
        <v>-1301</v>
      </c>
      <c r="P552" s="43">
        <f>VLOOKUP(L552,银行退!A:G,7,FALSE)</f>
        <v>1301</v>
      </c>
      <c r="Q552" t="e">
        <f>VLOOKUP(L552,银行退!A:J,10,FALSE)</f>
        <v>#N/A</v>
      </c>
      <c r="R552" t="e">
        <f>VLOOKUP(L552,银行退!A:K,11,FALSE)</f>
        <v>#N/A</v>
      </c>
    </row>
    <row r="553" spans="1:18" customFormat="1" ht="14.25" hidden="1">
      <c r="A553" s="60">
        <v>42927.487870370373</v>
      </c>
      <c r="B553">
        <v>672573</v>
      </c>
      <c r="C553" t="s">
        <v>2693</v>
      </c>
      <c r="D553" t="s">
        <v>2694</v>
      </c>
      <c r="E553" t="s">
        <v>302</v>
      </c>
      <c r="F553" s="15">
        <v>63</v>
      </c>
      <c r="G553" t="s">
        <v>50</v>
      </c>
      <c r="H553" t="s">
        <v>50</v>
      </c>
      <c r="I553" t="s">
        <v>127</v>
      </c>
      <c r="J553" t="s">
        <v>127</v>
      </c>
      <c r="K553" t="s">
        <v>87</v>
      </c>
      <c r="L553" t="s">
        <v>1096</v>
      </c>
      <c r="M553" t="s">
        <v>1097</v>
      </c>
      <c r="N553" t="s">
        <v>2695</v>
      </c>
      <c r="O553">
        <f>VLOOKUP(B553,HIS退!B:F,5,FALSE)</f>
        <v>-63</v>
      </c>
      <c r="P553" s="43">
        <f>VLOOKUP(L553,银行退!A:G,7,FALSE)</f>
        <v>63</v>
      </c>
      <c r="Q553">
        <f>VLOOKUP(L553,银行退!A:J,10,FALSE)</f>
        <v>1</v>
      </c>
      <c r="R553" t="str">
        <f>VLOOKUP(L553,银行退!A:K,11,FALSE)</f>
        <v>2017-07-12</v>
      </c>
    </row>
    <row r="554" spans="1:18" customFormat="1" ht="14.25" hidden="1">
      <c r="A554" s="60">
        <v>42927.492395833331</v>
      </c>
      <c r="B554">
        <v>672735</v>
      </c>
      <c r="C554" t="s">
        <v>2696</v>
      </c>
      <c r="D554" t="s">
        <v>2697</v>
      </c>
      <c r="E554" t="s">
        <v>303</v>
      </c>
      <c r="F554" s="15">
        <v>305</v>
      </c>
      <c r="G554" t="s">
        <v>50</v>
      </c>
      <c r="H554" t="s">
        <v>50</v>
      </c>
      <c r="I554" t="s">
        <v>86</v>
      </c>
      <c r="J554" t="s">
        <v>46</v>
      </c>
      <c r="K554" t="s">
        <v>87</v>
      </c>
      <c r="L554" t="s">
        <v>1098</v>
      </c>
      <c r="M554" t="s">
        <v>1099</v>
      </c>
      <c r="N554" t="s">
        <v>2698</v>
      </c>
      <c r="O554">
        <f>VLOOKUP(B554,HIS退!B:F,5,FALSE)</f>
        <v>-305</v>
      </c>
      <c r="P554" s="43">
        <f>VLOOKUP(L554,银行退!A:G,7,FALSE)</f>
        <v>305</v>
      </c>
      <c r="Q554" t="e">
        <f>VLOOKUP(L554,银行退!A:J,10,FALSE)</f>
        <v>#N/A</v>
      </c>
      <c r="R554" t="e">
        <f>VLOOKUP(L554,银行退!A:K,11,FALSE)</f>
        <v>#N/A</v>
      </c>
    </row>
    <row r="555" spans="1:18" customFormat="1" ht="14.25" hidden="1">
      <c r="A555" s="60">
        <v>42927.492534722223</v>
      </c>
      <c r="B555">
        <v>672744</v>
      </c>
      <c r="C555" t="s">
        <v>2699</v>
      </c>
      <c r="D555" t="s">
        <v>304</v>
      </c>
      <c r="E555" t="s">
        <v>305</v>
      </c>
      <c r="F555" s="15">
        <v>1489</v>
      </c>
      <c r="G555" t="s">
        <v>50</v>
      </c>
      <c r="H555" t="s">
        <v>50</v>
      </c>
      <c r="I555" t="s">
        <v>86</v>
      </c>
      <c r="J555" t="s">
        <v>46</v>
      </c>
      <c r="K555" t="s">
        <v>87</v>
      </c>
      <c r="L555" t="s">
        <v>1100</v>
      </c>
      <c r="M555" t="s">
        <v>1101</v>
      </c>
      <c r="N555" t="s">
        <v>2700</v>
      </c>
      <c r="O555">
        <f>VLOOKUP(B555,HIS退!B:F,5,FALSE)</f>
        <v>-1489</v>
      </c>
      <c r="P555" s="43">
        <f>VLOOKUP(L555,银行退!A:G,7,FALSE)</f>
        <v>1489</v>
      </c>
      <c r="Q555" t="e">
        <f>VLOOKUP(L555,银行退!A:J,10,FALSE)</f>
        <v>#N/A</v>
      </c>
      <c r="R555" t="e">
        <f>VLOOKUP(L555,银行退!A:K,11,FALSE)</f>
        <v>#N/A</v>
      </c>
    </row>
    <row r="556" spans="1:18" customFormat="1" ht="14.25" hidden="1">
      <c r="A556" s="60">
        <v>42927.499745370369</v>
      </c>
      <c r="B556">
        <v>673034</v>
      </c>
      <c r="C556" t="s">
        <v>2701</v>
      </c>
      <c r="D556" t="s">
        <v>2702</v>
      </c>
      <c r="E556" t="s">
        <v>306</v>
      </c>
      <c r="F556" s="15">
        <v>460</v>
      </c>
      <c r="G556" t="s">
        <v>50</v>
      </c>
      <c r="H556" t="s">
        <v>50</v>
      </c>
      <c r="I556" t="s">
        <v>86</v>
      </c>
      <c r="J556" t="s">
        <v>46</v>
      </c>
      <c r="K556" t="s">
        <v>87</v>
      </c>
      <c r="L556" t="s">
        <v>1102</v>
      </c>
      <c r="M556" t="s">
        <v>1103</v>
      </c>
      <c r="N556" t="s">
        <v>2703</v>
      </c>
      <c r="O556">
        <f>VLOOKUP(B556,HIS退!B:F,5,FALSE)</f>
        <v>-460</v>
      </c>
      <c r="P556" s="43">
        <f>VLOOKUP(L556,银行退!A:G,7,FALSE)</f>
        <v>460</v>
      </c>
      <c r="Q556" t="e">
        <f>VLOOKUP(L556,银行退!A:J,10,FALSE)</f>
        <v>#N/A</v>
      </c>
      <c r="R556" t="e">
        <f>VLOOKUP(L556,银行退!A:K,11,FALSE)</f>
        <v>#N/A</v>
      </c>
    </row>
    <row r="557" spans="1:18" customFormat="1" ht="14.25" hidden="1">
      <c r="A557" s="60">
        <v>42927.50677083333</v>
      </c>
      <c r="B557">
        <v>673229</v>
      </c>
      <c r="C557" t="s">
        <v>2704</v>
      </c>
      <c r="D557" t="s">
        <v>2705</v>
      </c>
      <c r="E557" t="s">
        <v>307</v>
      </c>
      <c r="F557" s="15">
        <v>336</v>
      </c>
      <c r="G557" t="s">
        <v>50</v>
      </c>
      <c r="H557" t="s">
        <v>50</v>
      </c>
      <c r="I557" t="s">
        <v>86</v>
      </c>
      <c r="J557" t="s">
        <v>46</v>
      </c>
      <c r="K557" t="s">
        <v>87</v>
      </c>
      <c r="L557" t="s">
        <v>1104</v>
      </c>
      <c r="M557" t="s">
        <v>1105</v>
      </c>
      <c r="N557" t="s">
        <v>2706</v>
      </c>
      <c r="O557">
        <f>VLOOKUP(B557,HIS退!B:F,5,FALSE)</f>
        <v>-336</v>
      </c>
      <c r="P557" s="43">
        <f>VLOOKUP(L557,银行退!A:G,7,FALSE)</f>
        <v>336</v>
      </c>
      <c r="Q557" t="e">
        <f>VLOOKUP(L557,银行退!A:J,10,FALSE)</f>
        <v>#N/A</v>
      </c>
      <c r="R557" t="e">
        <f>VLOOKUP(L557,银行退!A:K,11,FALSE)</f>
        <v>#N/A</v>
      </c>
    </row>
    <row r="558" spans="1:18" customFormat="1" ht="14.25" hidden="1">
      <c r="A558" s="60">
        <v>42927.522673611114</v>
      </c>
      <c r="B558">
        <v>673456</v>
      </c>
      <c r="C558" t="s">
        <v>2707</v>
      </c>
      <c r="D558" t="s">
        <v>2708</v>
      </c>
      <c r="E558" t="s">
        <v>308</v>
      </c>
      <c r="F558" s="15">
        <v>1420</v>
      </c>
      <c r="G558" t="s">
        <v>50</v>
      </c>
      <c r="H558" t="s">
        <v>50</v>
      </c>
      <c r="I558" t="s">
        <v>86</v>
      </c>
      <c r="J558" t="s">
        <v>46</v>
      </c>
      <c r="K558" t="s">
        <v>87</v>
      </c>
      <c r="L558" t="s">
        <v>1106</v>
      </c>
      <c r="M558" t="s">
        <v>1107</v>
      </c>
      <c r="N558" t="s">
        <v>2709</v>
      </c>
      <c r="O558">
        <f>VLOOKUP(B558,HIS退!B:F,5,FALSE)</f>
        <v>-1420</v>
      </c>
      <c r="P558" s="43">
        <f>VLOOKUP(L558,银行退!A:G,7,FALSE)</f>
        <v>1420</v>
      </c>
      <c r="Q558" t="e">
        <f>VLOOKUP(L558,银行退!A:J,10,FALSE)</f>
        <v>#N/A</v>
      </c>
      <c r="R558" t="e">
        <f>VLOOKUP(L558,银行退!A:K,11,FALSE)</f>
        <v>#N/A</v>
      </c>
    </row>
    <row r="559" spans="1:18" ht="14.25" hidden="1">
      <c r="A559" s="60">
        <v>42927.524131944447</v>
      </c>
      <c r="B559">
        <v>673481</v>
      </c>
      <c r="C559" t="s">
        <v>2710</v>
      </c>
      <c r="D559" t="s">
        <v>2711</v>
      </c>
      <c r="E559" t="s">
        <v>309</v>
      </c>
      <c r="F559" s="15">
        <v>420</v>
      </c>
      <c r="G559" t="s">
        <v>50</v>
      </c>
      <c r="H559" t="s">
        <v>50</v>
      </c>
      <c r="I559" t="s">
        <v>86</v>
      </c>
      <c r="J559" t="s">
        <v>46</v>
      </c>
      <c r="K559" t="s">
        <v>87</v>
      </c>
      <c r="L559" t="s">
        <v>1108</v>
      </c>
      <c r="M559" t="s">
        <v>1109</v>
      </c>
      <c r="N559" t="s">
        <v>2712</v>
      </c>
      <c r="O559">
        <f>VLOOKUP(B559,HIS退!B:F,5,FALSE)</f>
        <v>-420</v>
      </c>
      <c r="P559" s="43">
        <f>VLOOKUP(L559,银行退!A:G,7,FALSE)</f>
        <v>420</v>
      </c>
      <c r="Q559" t="e">
        <f>VLOOKUP(L559,银行退!A:J,10,FALSE)</f>
        <v>#N/A</v>
      </c>
      <c r="R559" t="e">
        <f>VLOOKUP(L559,银行退!A:K,11,FALSE)</f>
        <v>#N/A</v>
      </c>
    </row>
    <row r="560" spans="1:18" customFormat="1" ht="14.25" hidden="1">
      <c r="A560" s="60">
        <v>42927.540046296293</v>
      </c>
      <c r="B560">
        <v>673616</v>
      </c>
      <c r="C560" t="s">
        <v>2713</v>
      </c>
      <c r="D560" t="s">
        <v>2714</v>
      </c>
      <c r="E560" t="s">
        <v>310</v>
      </c>
      <c r="F560" s="15">
        <v>752</v>
      </c>
      <c r="G560" t="s">
        <v>193</v>
      </c>
      <c r="H560" t="s">
        <v>50</v>
      </c>
      <c r="I560" t="s">
        <v>86</v>
      </c>
      <c r="J560" t="s">
        <v>46</v>
      </c>
      <c r="K560" t="s">
        <v>87</v>
      </c>
      <c r="L560" t="s">
        <v>1110</v>
      </c>
      <c r="M560" t="s">
        <v>1111</v>
      </c>
      <c r="N560" t="s">
        <v>2715</v>
      </c>
      <c r="O560">
        <f>VLOOKUP(B560,HIS退!B:F,5,FALSE)</f>
        <v>-752</v>
      </c>
      <c r="P560" s="43">
        <f>VLOOKUP(L560,银行退!A:G,7,FALSE)</f>
        <v>752</v>
      </c>
      <c r="Q560" t="e">
        <f>VLOOKUP(L560,银行退!A:J,10,FALSE)</f>
        <v>#N/A</v>
      </c>
      <c r="R560" t="e">
        <f>VLOOKUP(L560,银行退!A:K,11,FALSE)</f>
        <v>#N/A</v>
      </c>
    </row>
    <row r="561" spans="1:18" customFormat="1" ht="14.25" hidden="1">
      <c r="A561" s="60">
        <v>42927.542187500003</v>
      </c>
      <c r="B561">
        <v>673629</v>
      </c>
      <c r="C561" t="s">
        <v>2716</v>
      </c>
      <c r="D561" t="s">
        <v>2717</v>
      </c>
      <c r="E561" t="s">
        <v>311</v>
      </c>
      <c r="F561" s="15">
        <v>350</v>
      </c>
      <c r="G561" t="s">
        <v>50</v>
      </c>
      <c r="H561" t="s">
        <v>50</v>
      </c>
      <c r="I561" t="s">
        <v>86</v>
      </c>
      <c r="J561" t="s">
        <v>46</v>
      </c>
      <c r="K561" t="s">
        <v>87</v>
      </c>
      <c r="L561" t="s">
        <v>1112</v>
      </c>
      <c r="M561" t="s">
        <v>1113</v>
      </c>
      <c r="N561" t="s">
        <v>2718</v>
      </c>
      <c r="O561">
        <f>VLOOKUP(B561,HIS退!B:F,5,FALSE)</f>
        <v>-350</v>
      </c>
      <c r="P561" s="43">
        <f>VLOOKUP(L561,银行退!A:G,7,FALSE)</f>
        <v>350</v>
      </c>
      <c r="Q561" t="e">
        <f>VLOOKUP(L561,银行退!A:J,10,FALSE)</f>
        <v>#N/A</v>
      </c>
      <c r="R561" t="e">
        <f>VLOOKUP(L561,银行退!A:K,11,FALSE)</f>
        <v>#N/A</v>
      </c>
    </row>
    <row r="562" spans="1:18" customFormat="1" ht="14.25" hidden="1">
      <c r="A562" s="60">
        <v>42927.554398148146</v>
      </c>
      <c r="B562">
        <v>673708</v>
      </c>
      <c r="C562" t="s">
        <v>2719</v>
      </c>
      <c r="D562" t="s">
        <v>2720</v>
      </c>
      <c r="E562" t="s">
        <v>312</v>
      </c>
      <c r="F562" s="15">
        <v>1000</v>
      </c>
      <c r="G562" t="s">
        <v>50</v>
      </c>
      <c r="H562" t="s">
        <v>50</v>
      </c>
      <c r="I562" t="s">
        <v>86</v>
      </c>
      <c r="J562" t="s">
        <v>46</v>
      </c>
      <c r="K562" t="s">
        <v>87</v>
      </c>
      <c r="L562" t="s">
        <v>1114</v>
      </c>
      <c r="M562" t="s">
        <v>1115</v>
      </c>
      <c r="N562" t="s">
        <v>2721</v>
      </c>
      <c r="O562">
        <f>VLOOKUP(B562,HIS退!B:F,5,FALSE)</f>
        <v>-1000</v>
      </c>
      <c r="P562" s="43">
        <f>VLOOKUP(L562,银行退!A:G,7,FALSE)</f>
        <v>1000</v>
      </c>
      <c r="Q562" t="e">
        <f>VLOOKUP(L562,银行退!A:J,10,FALSE)</f>
        <v>#N/A</v>
      </c>
      <c r="R562" t="e">
        <f>VLOOKUP(L562,银行退!A:K,11,FALSE)</f>
        <v>#N/A</v>
      </c>
    </row>
    <row r="563" spans="1:18" customFormat="1" ht="14.25" hidden="1">
      <c r="A563" s="60">
        <v>42927.574513888889</v>
      </c>
      <c r="B563">
        <v>673959</v>
      </c>
      <c r="C563" t="s">
        <v>2722</v>
      </c>
      <c r="D563" t="s">
        <v>2723</v>
      </c>
      <c r="E563" t="s">
        <v>313</v>
      </c>
      <c r="F563" s="15">
        <v>300</v>
      </c>
      <c r="G563" t="s">
        <v>50</v>
      </c>
      <c r="H563" t="s">
        <v>50</v>
      </c>
      <c r="I563" t="s">
        <v>86</v>
      </c>
      <c r="J563" t="s">
        <v>46</v>
      </c>
      <c r="K563" t="s">
        <v>87</v>
      </c>
      <c r="L563" t="s">
        <v>1116</v>
      </c>
      <c r="M563" t="s">
        <v>1117</v>
      </c>
      <c r="N563" t="s">
        <v>2724</v>
      </c>
      <c r="O563">
        <f>VLOOKUP(B563,HIS退!B:F,5,FALSE)</f>
        <v>-300</v>
      </c>
      <c r="P563" s="43">
        <f>VLOOKUP(L563,银行退!A:G,7,FALSE)</f>
        <v>300</v>
      </c>
      <c r="Q563" t="e">
        <f>VLOOKUP(L563,银行退!A:J,10,FALSE)</f>
        <v>#N/A</v>
      </c>
      <c r="R563" t="e">
        <f>VLOOKUP(L563,银行退!A:K,11,FALSE)</f>
        <v>#N/A</v>
      </c>
    </row>
    <row r="564" spans="1:18" customFormat="1" ht="14.25" hidden="1">
      <c r="A564" s="60">
        <v>42927.599895833337</v>
      </c>
      <c r="B564">
        <v>675013</v>
      </c>
      <c r="C564" t="s">
        <v>2725</v>
      </c>
      <c r="D564" t="s">
        <v>2726</v>
      </c>
      <c r="E564" t="s">
        <v>314</v>
      </c>
      <c r="F564" s="15">
        <v>307</v>
      </c>
      <c r="G564" t="s">
        <v>50</v>
      </c>
      <c r="H564" t="s">
        <v>50</v>
      </c>
      <c r="I564" t="s">
        <v>127</v>
      </c>
      <c r="J564" t="s">
        <v>127</v>
      </c>
      <c r="K564" t="s">
        <v>87</v>
      </c>
      <c r="L564" t="s">
        <v>1118</v>
      </c>
      <c r="M564" t="s">
        <v>1119</v>
      </c>
      <c r="N564" t="s">
        <v>2727</v>
      </c>
      <c r="O564">
        <f>VLOOKUP(B564,HIS退!B:F,5,FALSE)</f>
        <v>-307</v>
      </c>
      <c r="P564" s="43">
        <f>VLOOKUP(L564,银行退!A:G,7,FALSE)</f>
        <v>307</v>
      </c>
      <c r="Q564">
        <f>VLOOKUP(L564,银行退!A:J,10,FALSE)</f>
        <v>1</v>
      </c>
      <c r="R564" t="str">
        <f>VLOOKUP(L564,银行退!A:K,11,FALSE)</f>
        <v>2017-07-11</v>
      </c>
    </row>
    <row r="565" spans="1:18" customFormat="1" ht="14.25" hidden="1">
      <c r="A565" s="60">
        <v>42927.611932870372</v>
      </c>
      <c r="B565">
        <v>675832</v>
      </c>
      <c r="C565" t="s">
        <v>2728</v>
      </c>
      <c r="D565" t="s">
        <v>183</v>
      </c>
      <c r="E565" t="s">
        <v>184</v>
      </c>
      <c r="F565" s="15">
        <v>2874</v>
      </c>
      <c r="G565" t="s">
        <v>50</v>
      </c>
      <c r="H565" t="s">
        <v>50</v>
      </c>
      <c r="I565" t="s">
        <v>156</v>
      </c>
      <c r="J565" t="s">
        <v>85</v>
      </c>
      <c r="K565" t="s">
        <v>87</v>
      </c>
      <c r="L565" t="s">
        <v>1120</v>
      </c>
      <c r="M565" t="s">
        <v>1121</v>
      </c>
      <c r="N565" t="s">
        <v>198</v>
      </c>
      <c r="O565">
        <f>VLOOKUP(B565,HIS退!B:F,5,FALSE)</f>
        <v>-2874</v>
      </c>
      <c r="P565" s="43" t="e">
        <f>VLOOKUP(L565,银行退!A:G,7,FALSE)</f>
        <v>#N/A</v>
      </c>
      <c r="Q565" t="e">
        <f>VLOOKUP(L565,银行退!A:J,10,FALSE)</f>
        <v>#N/A</v>
      </c>
      <c r="R565" t="e">
        <f>VLOOKUP(L565,银行退!A:K,11,FALSE)</f>
        <v>#N/A</v>
      </c>
    </row>
    <row r="566" spans="1:18" customFormat="1" ht="14.25" hidden="1">
      <c r="A566" s="60">
        <v>42927.612268518518</v>
      </c>
      <c r="B566">
        <v>675852</v>
      </c>
      <c r="C566" t="s">
        <v>2729</v>
      </c>
      <c r="D566" t="s">
        <v>183</v>
      </c>
      <c r="E566" t="s">
        <v>184</v>
      </c>
      <c r="F566" s="15">
        <v>2874</v>
      </c>
      <c r="G566" t="s">
        <v>50</v>
      </c>
      <c r="H566" t="s">
        <v>50</v>
      </c>
      <c r="I566" t="s">
        <v>156</v>
      </c>
      <c r="J566" t="s">
        <v>85</v>
      </c>
      <c r="K566" t="s">
        <v>87</v>
      </c>
      <c r="L566" t="s">
        <v>1122</v>
      </c>
      <c r="M566" t="s">
        <v>1123</v>
      </c>
      <c r="N566" t="s">
        <v>198</v>
      </c>
      <c r="O566">
        <f>VLOOKUP(B566,HIS退!B:F,5,FALSE)</f>
        <v>-2874</v>
      </c>
      <c r="P566" s="43" t="e">
        <f>VLOOKUP(L566,银行退!A:G,7,FALSE)</f>
        <v>#N/A</v>
      </c>
      <c r="Q566" t="e">
        <f>VLOOKUP(L566,银行退!A:J,10,FALSE)</f>
        <v>#N/A</v>
      </c>
      <c r="R566" t="e">
        <f>VLOOKUP(L566,银行退!A:K,11,FALSE)</f>
        <v>#N/A</v>
      </c>
    </row>
    <row r="567" spans="1:18" customFormat="1" ht="14.25" hidden="1">
      <c r="A567" s="60">
        <v>42927.614965277775</v>
      </c>
      <c r="B567">
        <v>676017</v>
      </c>
      <c r="C567" t="s">
        <v>2730</v>
      </c>
      <c r="D567" t="s">
        <v>183</v>
      </c>
      <c r="E567" t="s">
        <v>184</v>
      </c>
      <c r="F567" s="15">
        <v>2874</v>
      </c>
      <c r="G567" t="s">
        <v>50</v>
      </c>
      <c r="H567" t="s">
        <v>50</v>
      </c>
      <c r="I567" t="s">
        <v>156</v>
      </c>
      <c r="J567" t="s">
        <v>85</v>
      </c>
      <c r="K567" t="s">
        <v>87</v>
      </c>
      <c r="L567" t="s">
        <v>1124</v>
      </c>
      <c r="M567" t="s">
        <v>1125</v>
      </c>
      <c r="N567" t="s">
        <v>198</v>
      </c>
      <c r="O567">
        <f>VLOOKUP(B567,HIS退!B:F,5,FALSE)</f>
        <v>-2874</v>
      </c>
      <c r="P567" s="43" t="e">
        <f>VLOOKUP(L567,银行退!A:G,7,FALSE)</f>
        <v>#N/A</v>
      </c>
      <c r="Q567" t="e">
        <f>VLOOKUP(L567,银行退!A:J,10,FALSE)</f>
        <v>#N/A</v>
      </c>
      <c r="R567" t="e">
        <f>VLOOKUP(L567,银行退!A:K,11,FALSE)</f>
        <v>#N/A</v>
      </c>
    </row>
    <row r="568" spans="1:18" customFormat="1" ht="14.25" hidden="1">
      <c r="A568" s="60">
        <v>42927.615497685183</v>
      </c>
      <c r="B568">
        <v>676050</v>
      </c>
      <c r="C568" t="s">
        <v>2731</v>
      </c>
      <c r="D568" t="s">
        <v>183</v>
      </c>
      <c r="E568" t="s">
        <v>184</v>
      </c>
      <c r="F568" s="15">
        <v>2874</v>
      </c>
      <c r="G568" t="s">
        <v>50</v>
      </c>
      <c r="H568" t="s">
        <v>50</v>
      </c>
      <c r="I568" t="s">
        <v>156</v>
      </c>
      <c r="J568" t="s">
        <v>85</v>
      </c>
      <c r="K568" t="s">
        <v>87</v>
      </c>
      <c r="L568" t="s">
        <v>1126</v>
      </c>
      <c r="M568" t="s">
        <v>1127</v>
      </c>
      <c r="N568" t="s">
        <v>198</v>
      </c>
      <c r="O568">
        <f>VLOOKUP(B568,HIS退!B:F,5,FALSE)</f>
        <v>-2874</v>
      </c>
      <c r="P568" s="43" t="e">
        <f>VLOOKUP(L568,银行退!A:G,7,FALSE)</f>
        <v>#N/A</v>
      </c>
      <c r="Q568" t="e">
        <f>VLOOKUP(L568,银行退!A:J,10,FALSE)</f>
        <v>#N/A</v>
      </c>
      <c r="R568" t="e">
        <f>VLOOKUP(L568,银行退!A:K,11,FALSE)</f>
        <v>#N/A</v>
      </c>
    </row>
    <row r="569" spans="1:18" customFormat="1" ht="14.25" hidden="1">
      <c r="A569" s="60">
        <v>42927.61582175926</v>
      </c>
      <c r="B569">
        <v>676066</v>
      </c>
      <c r="C569" t="s">
        <v>2732</v>
      </c>
      <c r="D569" t="s">
        <v>2733</v>
      </c>
      <c r="E569" t="s">
        <v>315</v>
      </c>
      <c r="F569" s="15">
        <v>20</v>
      </c>
      <c r="G569" t="s">
        <v>50</v>
      </c>
      <c r="H569" t="s">
        <v>50</v>
      </c>
      <c r="I569" t="s">
        <v>86</v>
      </c>
      <c r="J569" t="s">
        <v>46</v>
      </c>
      <c r="K569" t="s">
        <v>87</v>
      </c>
      <c r="L569" t="s">
        <v>1128</v>
      </c>
      <c r="M569" t="s">
        <v>1129</v>
      </c>
      <c r="N569" t="s">
        <v>2734</v>
      </c>
      <c r="O569">
        <f>VLOOKUP(B569,HIS退!B:F,5,FALSE)</f>
        <v>-20</v>
      </c>
      <c r="P569" s="43">
        <f>VLOOKUP(L569,银行退!A:G,7,FALSE)</f>
        <v>20</v>
      </c>
      <c r="Q569" t="e">
        <f>VLOOKUP(L569,银行退!A:J,10,FALSE)</f>
        <v>#N/A</v>
      </c>
      <c r="R569" t="e">
        <f>VLOOKUP(L569,银行退!A:K,11,FALSE)</f>
        <v>#N/A</v>
      </c>
    </row>
    <row r="570" spans="1:18" customFormat="1" ht="14.25" hidden="1">
      <c r="A570" s="60">
        <v>42927.626331018517</v>
      </c>
      <c r="B570">
        <v>676744</v>
      </c>
      <c r="C570" t="s">
        <v>2735</v>
      </c>
      <c r="D570" t="s">
        <v>2736</v>
      </c>
      <c r="E570" t="s">
        <v>316</v>
      </c>
      <c r="F570" s="15">
        <v>129</v>
      </c>
      <c r="G570" t="s">
        <v>50</v>
      </c>
      <c r="H570" t="s">
        <v>50</v>
      </c>
      <c r="I570" t="s">
        <v>86</v>
      </c>
      <c r="J570" t="s">
        <v>46</v>
      </c>
      <c r="K570" t="s">
        <v>87</v>
      </c>
      <c r="L570" t="s">
        <v>1130</v>
      </c>
      <c r="M570" t="s">
        <v>1131</v>
      </c>
      <c r="N570" t="s">
        <v>2737</v>
      </c>
      <c r="O570">
        <f>VLOOKUP(B570,HIS退!B:F,5,FALSE)</f>
        <v>-129</v>
      </c>
      <c r="P570" s="43">
        <f>VLOOKUP(L570,银行退!A:G,7,FALSE)</f>
        <v>129</v>
      </c>
      <c r="Q570" t="e">
        <f>VLOOKUP(L570,银行退!A:J,10,FALSE)</f>
        <v>#N/A</v>
      </c>
      <c r="R570" t="e">
        <f>VLOOKUP(L570,银行退!A:K,11,FALSE)</f>
        <v>#N/A</v>
      </c>
    </row>
    <row r="571" spans="1:18" customFormat="1" ht="14.25" hidden="1">
      <c r="A571" s="60">
        <v>42927.630624999998</v>
      </c>
      <c r="B571">
        <v>677035</v>
      </c>
      <c r="C571" t="s">
        <v>2738</v>
      </c>
      <c r="D571" t="s">
        <v>2739</v>
      </c>
      <c r="E571" t="s">
        <v>318</v>
      </c>
      <c r="F571" s="15">
        <v>2000</v>
      </c>
      <c r="G571" t="s">
        <v>50</v>
      </c>
      <c r="H571" t="s">
        <v>50</v>
      </c>
      <c r="I571" t="s">
        <v>86</v>
      </c>
      <c r="J571" t="s">
        <v>46</v>
      </c>
      <c r="K571" t="s">
        <v>87</v>
      </c>
      <c r="L571" t="s">
        <v>1132</v>
      </c>
      <c r="M571" t="s">
        <v>1133</v>
      </c>
      <c r="N571" t="s">
        <v>2740</v>
      </c>
      <c r="O571">
        <f>VLOOKUP(B571,HIS退!B:F,5,FALSE)</f>
        <v>-2000</v>
      </c>
      <c r="P571" s="43">
        <f>VLOOKUP(L571,银行退!A:G,7,FALSE)</f>
        <v>2000</v>
      </c>
      <c r="Q571" t="e">
        <f>VLOOKUP(L571,银行退!A:J,10,FALSE)</f>
        <v>#N/A</v>
      </c>
      <c r="R571" t="e">
        <f>VLOOKUP(L571,银行退!A:K,11,FALSE)</f>
        <v>#N/A</v>
      </c>
    </row>
    <row r="572" spans="1:18" customFormat="1" ht="14.25" hidden="1">
      <c r="A572" s="60">
        <v>42927.631793981483</v>
      </c>
      <c r="B572">
        <v>677114</v>
      </c>
      <c r="C572" t="s">
        <v>2741</v>
      </c>
      <c r="D572" t="s">
        <v>2742</v>
      </c>
      <c r="E572" t="s">
        <v>317</v>
      </c>
      <c r="F572" s="15">
        <v>85</v>
      </c>
      <c r="G572" t="s">
        <v>50</v>
      </c>
      <c r="H572" t="s">
        <v>50</v>
      </c>
      <c r="I572" t="s">
        <v>86</v>
      </c>
      <c r="J572" t="s">
        <v>46</v>
      </c>
      <c r="K572" t="s">
        <v>87</v>
      </c>
      <c r="L572" t="s">
        <v>1134</v>
      </c>
      <c r="M572" t="s">
        <v>1135</v>
      </c>
      <c r="N572" t="s">
        <v>2743</v>
      </c>
      <c r="O572">
        <f>VLOOKUP(B572,HIS退!B:F,5,FALSE)</f>
        <v>-85</v>
      </c>
      <c r="P572" s="43">
        <f>VLOOKUP(L572,银行退!A:G,7,FALSE)</f>
        <v>85</v>
      </c>
      <c r="Q572" t="e">
        <f>VLOOKUP(L572,银行退!A:J,10,FALSE)</f>
        <v>#N/A</v>
      </c>
      <c r="R572" t="e">
        <f>VLOOKUP(L572,银行退!A:K,11,FALSE)</f>
        <v>#N/A</v>
      </c>
    </row>
    <row r="573" spans="1:18" customFormat="1" ht="14.25" hidden="1">
      <c r="A573" s="60">
        <v>42927.634733796294</v>
      </c>
      <c r="B573">
        <v>677332</v>
      </c>
      <c r="C573" t="s">
        <v>2744</v>
      </c>
      <c r="D573" t="s">
        <v>2745</v>
      </c>
      <c r="E573" t="s">
        <v>319</v>
      </c>
      <c r="F573" s="15">
        <v>266</v>
      </c>
      <c r="G573" t="s">
        <v>50</v>
      </c>
      <c r="H573" t="s">
        <v>50</v>
      </c>
      <c r="I573" t="s">
        <v>86</v>
      </c>
      <c r="J573" t="s">
        <v>46</v>
      </c>
      <c r="K573" t="s">
        <v>87</v>
      </c>
      <c r="L573" t="s">
        <v>1136</v>
      </c>
      <c r="M573" t="s">
        <v>1137</v>
      </c>
      <c r="N573" t="s">
        <v>2746</v>
      </c>
      <c r="O573">
        <f>VLOOKUP(B573,HIS退!B:F,5,FALSE)</f>
        <v>-266</v>
      </c>
      <c r="P573" s="43">
        <f>VLOOKUP(L573,银行退!A:G,7,FALSE)</f>
        <v>266</v>
      </c>
      <c r="Q573" t="e">
        <f>VLOOKUP(L573,银行退!A:J,10,FALSE)</f>
        <v>#N/A</v>
      </c>
      <c r="R573" t="e">
        <f>VLOOKUP(L573,银行退!A:K,11,FALSE)</f>
        <v>#N/A</v>
      </c>
    </row>
    <row r="574" spans="1:18" customFormat="1" ht="14.25" hidden="1">
      <c r="A574" s="60">
        <v>42927.635879629626</v>
      </c>
      <c r="B574">
        <v>677413</v>
      </c>
      <c r="C574" t="s">
        <v>2747</v>
      </c>
      <c r="D574" t="s">
        <v>2748</v>
      </c>
      <c r="E574" t="s">
        <v>238</v>
      </c>
      <c r="F574" s="15">
        <v>2000</v>
      </c>
      <c r="G574" t="s">
        <v>50</v>
      </c>
      <c r="H574" t="s">
        <v>50</v>
      </c>
      <c r="I574" t="s">
        <v>86</v>
      </c>
      <c r="J574" t="s">
        <v>46</v>
      </c>
      <c r="K574" t="s">
        <v>87</v>
      </c>
      <c r="L574" t="s">
        <v>1138</v>
      </c>
      <c r="M574" t="s">
        <v>1139</v>
      </c>
      <c r="N574" t="s">
        <v>2749</v>
      </c>
      <c r="O574">
        <f>VLOOKUP(B574,HIS退!B:F,5,FALSE)</f>
        <v>-2000</v>
      </c>
      <c r="P574" s="43">
        <f>VLOOKUP(L574,银行退!A:G,7,FALSE)</f>
        <v>2000</v>
      </c>
      <c r="Q574" t="e">
        <f>VLOOKUP(L574,银行退!A:J,10,FALSE)</f>
        <v>#N/A</v>
      </c>
      <c r="R574" t="e">
        <f>VLOOKUP(L574,银行退!A:K,11,FALSE)</f>
        <v>#N/A</v>
      </c>
    </row>
    <row r="575" spans="1:18" s="50" customFormat="1" ht="14.25" hidden="1">
      <c r="A575" s="60">
        <v>42927.636180555557</v>
      </c>
      <c r="B575">
        <v>677439</v>
      </c>
      <c r="C575" t="s">
        <v>2750</v>
      </c>
      <c r="D575" t="s">
        <v>2748</v>
      </c>
      <c r="E575" t="s">
        <v>238</v>
      </c>
      <c r="F575" s="15">
        <v>1000</v>
      </c>
      <c r="G575" t="s">
        <v>50</v>
      </c>
      <c r="H575" t="s">
        <v>50</v>
      </c>
      <c r="I575" t="s">
        <v>86</v>
      </c>
      <c r="J575" t="s">
        <v>46</v>
      </c>
      <c r="K575" t="s">
        <v>87</v>
      </c>
      <c r="L575" t="s">
        <v>1140</v>
      </c>
      <c r="M575" t="s">
        <v>1141</v>
      </c>
      <c r="N575" t="s">
        <v>2749</v>
      </c>
      <c r="O575">
        <f>VLOOKUP(B575,HIS退!B:F,5,FALSE)</f>
        <v>-1000</v>
      </c>
      <c r="P575" s="43">
        <f>VLOOKUP(L575,银行退!A:G,7,FALSE)</f>
        <v>1000</v>
      </c>
      <c r="Q575" t="e">
        <f>VLOOKUP(L575,银行退!A:J,10,FALSE)</f>
        <v>#N/A</v>
      </c>
      <c r="R575" t="e">
        <f>VLOOKUP(L575,银行退!A:K,11,FALSE)</f>
        <v>#N/A</v>
      </c>
    </row>
    <row r="576" spans="1:18" customFormat="1" ht="14.25" hidden="1">
      <c r="A576" s="60">
        <v>42927.636701388888</v>
      </c>
      <c r="B576">
        <v>677474</v>
      </c>
      <c r="C576" t="s">
        <v>2751</v>
      </c>
      <c r="D576" t="s">
        <v>2748</v>
      </c>
      <c r="E576" t="s">
        <v>238</v>
      </c>
      <c r="F576" s="15">
        <v>6109</v>
      </c>
      <c r="G576" t="s">
        <v>50</v>
      </c>
      <c r="H576" t="s">
        <v>50</v>
      </c>
      <c r="I576" t="s">
        <v>86</v>
      </c>
      <c r="J576" t="s">
        <v>46</v>
      </c>
      <c r="K576" t="s">
        <v>87</v>
      </c>
      <c r="L576" t="s">
        <v>1142</v>
      </c>
      <c r="M576" t="s">
        <v>1143</v>
      </c>
      <c r="N576" t="s">
        <v>2752</v>
      </c>
      <c r="O576">
        <f>VLOOKUP(B576,HIS退!B:F,5,FALSE)</f>
        <v>-6109</v>
      </c>
      <c r="P576" s="43">
        <f>VLOOKUP(L576,银行退!A:G,7,FALSE)</f>
        <v>6109</v>
      </c>
      <c r="Q576" t="e">
        <f>VLOOKUP(L576,银行退!A:J,10,FALSE)</f>
        <v>#N/A</v>
      </c>
      <c r="R576" t="e">
        <f>VLOOKUP(L576,银行退!A:K,11,FALSE)</f>
        <v>#N/A</v>
      </c>
    </row>
    <row r="577" spans="1:18" s="50" customFormat="1" ht="14.25" hidden="1">
      <c r="A577" s="60">
        <v>42927.644629629627</v>
      </c>
      <c r="B577">
        <v>677962</v>
      </c>
      <c r="C577" t="s">
        <v>2753</v>
      </c>
      <c r="D577" t="s">
        <v>2754</v>
      </c>
      <c r="E577" t="s">
        <v>320</v>
      </c>
      <c r="F577" s="15">
        <v>671</v>
      </c>
      <c r="G577" t="s">
        <v>50</v>
      </c>
      <c r="H577" t="s">
        <v>50</v>
      </c>
      <c r="I577" t="s">
        <v>86</v>
      </c>
      <c r="J577" t="s">
        <v>46</v>
      </c>
      <c r="K577" t="s">
        <v>87</v>
      </c>
      <c r="L577" t="s">
        <v>1144</v>
      </c>
      <c r="M577" t="s">
        <v>1145</v>
      </c>
      <c r="N577" t="s">
        <v>2755</v>
      </c>
      <c r="O577">
        <f>VLOOKUP(B577,HIS退!B:F,5,FALSE)</f>
        <v>-671</v>
      </c>
      <c r="P577" s="43">
        <f>VLOOKUP(L577,银行退!A:G,7,FALSE)</f>
        <v>671</v>
      </c>
      <c r="Q577" t="e">
        <f>VLOOKUP(L577,银行退!A:J,10,FALSE)</f>
        <v>#N/A</v>
      </c>
      <c r="R577" t="e">
        <f>VLOOKUP(L577,银行退!A:K,11,FALSE)</f>
        <v>#N/A</v>
      </c>
    </row>
    <row r="578" spans="1:18" ht="14.25" hidden="1">
      <c r="A578" s="60">
        <v>42927.649652777778</v>
      </c>
      <c r="B578">
        <v>678273</v>
      </c>
      <c r="C578" t="s">
        <v>2756</v>
      </c>
      <c r="D578" t="s">
        <v>2757</v>
      </c>
      <c r="E578" t="s">
        <v>321</v>
      </c>
      <c r="F578" s="15">
        <v>70</v>
      </c>
      <c r="G578" t="s">
        <v>50</v>
      </c>
      <c r="H578" t="s">
        <v>50</v>
      </c>
      <c r="I578" t="s">
        <v>86</v>
      </c>
      <c r="J578" t="s">
        <v>46</v>
      </c>
      <c r="K578" t="s">
        <v>87</v>
      </c>
      <c r="L578" t="s">
        <v>1146</v>
      </c>
      <c r="M578" t="s">
        <v>1147</v>
      </c>
      <c r="N578" t="s">
        <v>2758</v>
      </c>
      <c r="O578">
        <f>VLOOKUP(B578,HIS退!B:F,5,FALSE)</f>
        <v>-70</v>
      </c>
      <c r="P578" s="43">
        <f>VLOOKUP(L578,银行退!A:G,7,FALSE)</f>
        <v>70</v>
      </c>
      <c r="Q578" t="e">
        <f>VLOOKUP(L578,银行退!A:J,10,FALSE)</f>
        <v>#N/A</v>
      </c>
      <c r="R578" t="e">
        <f>VLOOKUP(L578,银行退!A:K,11,FALSE)</f>
        <v>#N/A</v>
      </c>
    </row>
    <row r="579" spans="1:18" s="50" customFormat="1" ht="14.25" hidden="1">
      <c r="A579" s="60">
        <v>42927.65865740741</v>
      </c>
      <c r="B579">
        <v>678851</v>
      </c>
      <c r="C579" t="s">
        <v>2759</v>
      </c>
      <c r="D579" t="s">
        <v>2760</v>
      </c>
      <c r="E579" t="s">
        <v>322</v>
      </c>
      <c r="F579" s="15">
        <v>100</v>
      </c>
      <c r="G579" t="s">
        <v>50</v>
      </c>
      <c r="H579" t="s">
        <v>50</v>
      </c>
      <c r="I579" t="s">
        <v>86</v>
      </c>
      <c r="J579" t="s">
        <v>46</v>
      </c>
      <c r="K579" t="s">
        <v>87</v>
      </c>
      <c r="L579" t="s">
        <v>1148</v>
      </c>
      <c r="M579" t="s">
        <v>1149</v>
      </c>
      <c r="N579" t="s">
        <v>2761</v>
      </c>
      <c r="O579">
        <f>VLOOKUP(B579,HIS退!B:F,5,FALSE)</f>
        <v>-100</v>
      </c>
      <c r="P579" s="43">
        <f>VLOOKUP(L579,银行退!A:G,7,FALSE)</f>
        <v>100</v>
      </c>
      <c r="Q579" t="e">
        <f>VLOOKUP(L579,银行退!A:J,10,FALSE)</f>
        <v>#N/A</v>
      </c>
      <c r="R579" t="e">
        <f>VLOOKUP(L579,银行退!A:K,11,FALSE)</f>
        <v>#N/A</v>
      </c>
    </row>
    <row r="580" spans="1:18" customFormat="1" ht="14.25" hidden="1">
      <c r="A580" s="60">
        <v>42927.661979166667</v>
      </c>
      <c r="B580">
        <v>679094</v>
      </c>
      <c r="C580" t="s">
        <v>2762</v>
      </c>
      <c r="D580" t="s">
        <v>2763</v>
      </c>
      <c r="E580" t="s">
        <v>323</v>
      </c>
      <c r="F580" s="15">
        <v>434</v>
      </c>
      <c r="G580" t="s">
        <v>50</v>
      </c>
      <c r="H580" t="s">
        <v>50</v>
      </c>
      <c r="I580" t="s">
        <v>86</v>
      </c>
      <c r="J580" t="s">
        <v>46</v>
      </c>
      <c r="K580" t="s">
        <v>87</v>
      </c>
      <c r="L580" t="s">
        <v>1150</v>
      </c>
      <c r="M580" t="s">
        <v>1151</v>
      </c>
      <c r="N580" t="s">
        <v>2764</v>
      </c>
      <c r="O580">
        <f>VLOOKUP(B580,HIS退!B:F,5,FALSE)</f>
        <v>-434</v>
      </c>
      <c r="P580" s="43">
        <f>VLOOKUP(L580,银行退!A:G,7,FALSE)</f>
        <v>434</v>
      </c>
      <c r="Q580" t="e">
        <f>VLOOKUP(L580,银行退!A:J,10,FALSE)</f>
        <v>#N/A</v>
      </c>
      <c r="R580" t="e">
        <f>VLOOKUP(L580,银行退!A:K,11,FALSE)</f>
        <v>#N/A</v>
      </c>
    </row>
    <row r="581" spans="1:18" customFormat="1" ht="14.25" hidden="1">
      <c r="A581" s="60">
        <v>42927.664722222224</v>
      </c>
      <c r="B581">
        <v>679259</v>
      </c>
      <c r="C581" t="s">
        <v>2765</v>
      </c>
      <c r="D581" t="s">
        <v>2766</v>
      </c>
      <c r="E581" t="s">
        <v>324</v>
      </c>
      <c r="F581" s="15">
        <v>417</v>
      </c>
      <c r="G581" t="s">
        <v>50</v>
      </c>
      <c r="H581" t="s">
        <v>50</v>
      </c>
      <c r="I581" t="s">
        <v>86</v>
      </c>
      <c r="J581" t="s">
        <v>46</v>
      </c>
      <c r="K581" t="s">
        <v>87</v>
      </c>
      <c r="L581" t="s">
        <v>1152</v>
      </c>
      <c r="M581" t="s">
        <v>1153</v>
      </c>
      <c r="N581" t="s">
        <v>2767</v>
      </c>
      <c r="O581">
        <f>VLOOKUP(B581,HIS退!B:F,5,FALSE)</f>
        <v>-417</v>
      </c>
      <c r="P581" s="43">
        <f>VLOOKUP(L581,银行退!A:G,7,FALSE)</f>
        <v>417</v>
      </c>
      <c r="Q581" t="e">
        <f>VLOOKUP(L581,银行退!A:J,10,FALSE)</f>
        <v>#N/A</v>
      </c>
      <c r="R581" t="e">
        <f>VLOOKUP(L581,银行退!A:K,11,FALSE)</f>
        <v>#N/A</v>
      </c>
    </row>
    <row r="582" spans="1:18" customFormat="1" ht="14.25" hidden="1">
      <c r="A582" s="60">
        <v>42927.670752314814</v>
      </c>
      <c r="B582">
        <v>679689</v>
      </c>
      <c r="C582" t="s">
        <v>2768</v>
      </c>
      <c r="D582" t="s">
        <v>2769</v>
      </c>
      <c r="E582" t="s">
        <v>325</v>
      </c>
      <c r="F582" s="15">
        <v>1829</v>
      </c>
      <c r="G582" t="s">
        <v>50</v>
      </c>
      <c r="H582" t="s">
        <v>50</v>
      </c>
      <c r="I582" t="s">
        <v>86</v>
      </c>
      <c r="J582" t="s">
        <v>46</v>
      </c>
      <c r="K582" t="s">
        <v>87</v>
      </c>
      <c r="L582" t="s">
        <v>1154</v>
      </c>
      <c r="M582" t="s">
        <v>1155</v>
      </c>
      <c r="N582" t="s">
        <v>2770</v>
      </c>
      <c r="O582">
        <f>VLOOKUP(B582,HIS退!B:F,5,FALSE)</f>
        <v>-1829</v>
      </c>
      <c r="P582" s="43">
        <f>VLOOKUP(L582,银行退!A:G,7,FALSE)</f>
        <v>1829</v>
      </c>
      <c r="Q582" t="e">
        <f>VLOOKUP(L582,银行退!A:J,10,FALSE)</f>
        <v>#N/A</v>
      </c>
      <c r="R582" t="e">
        <f>VLOOKUP(L582,银行退!A:K,11,FALSE)</f>
        <v>#N/A</v>
      </c>
    </row>
    <row r="583" spans="1:18" customFormat="1" ht="14.25" hidden="1">
      <c r="A583" s="60">
        <v>42927.672789351855</v>
      </c>
      <c r="B583">
        <v>679799</v>
      </c>
      <c r="C583" t="s">
        <v>2771</v>
      </c>
      <c r="D583" t="s">
        <v>2772</v>
      </c>
      <c r="E583" t="s">
        <v>326</v>
      </c>
      <c r="F583" s="15">
        <v>288</v>
      </c>
      <c r="G583" t="s">
        <v>50</v>
      </c>
      <c r="H583" t="s">
        <v>50</v>
      </c>
      <c r="I583" t="s">
        <v>86</v>
      </c>
      <c r="J583" t="s">
        <v>46</v>
      </c>
      <c r="K583" t="s">
        <v>87</v>
      </c>
      <c r="L583" t="s">
        <v>1156</v>
      </c>
      <c r="M583" t="s">
        <v>1157</v>
      </c>
      <c r="N583" t="s">
        <v>2773</v>
      </c>
      <c r="O583">
        <f>VLOOKUP(B583,HIS退!B:F,5,FALSE)</f>
        <v>-288</v>
      </c>
      <c r="P583" s="43">
        <f>VLOOKUP(L583,银行退!A:G,7,FALSE)</f>
        <v>288</v>
      </c>
      <c r="Q583" t="e">
        <f>VLOOKUP(L583,银行退!A:J,10,FALSE)</f>
        <v>#N/A</v>
      </c>
      <c r="R583" t="e">
        <f>VLOOKUP(L583,银行退!A:K,11,FALSE)</f>
        <v>#N/A</v>
      </c>
    </row>
    <row r="584" spans="1:18" customFormat="1" ht="14.25" hidden="1">
      <c r="A584" s="60">
        <v>42927.676539351851</v>
      </c>
      <c r="B584">
        <v>679993</v>
      </c>
      <c r="C584" t="s">
        <v>2774</v>
      </c>
      <c r="D584" t="s">
        <v>2775</v>
      </c>
      <c r="E584" t="s">
        <v>327</v>
      </c>
      <c r="F584" s="15">
        <v>2000</v>
      </c>
      <c r="G584" t="s">
        <v>50</v>
      </c>
      <c r="H584" t="s">
        <v>50</v>
      </c>
      <c r="I584" t="s">
        <v>127</v>
      </c>
      <c r="J584" t="s">
        <v>127</v>
      </c>
      <c r="K584" t="s">
        <v>87</v>
      </c>
      <c r="L584" t="s">
        <v>1158</v>
      </c>
      <c r="M584" t="s">
        <v>1159</v>
      </c>
      <c r="N584" t="s">
        <v>2776</v>
      </c>
      <c r="O584">
        <f>VLOOKUP(B584,HIS退!B:F,5,FALSE)</f>
        <v>-2000</v>
      </c>
      <c r="P584" s="43">
        <f>VLOOKUP(L584,银行退!A:G,7,FALSE)</f>
        <v>2000</v>
      </c>
      <c r="Q584">
        <f>VLOOKUP(L584,银行退!A:J,10,FALSE)</f>
        <v>1</v>
      </c>
      <c r="R584" t="str">
        <f>VLOOKUP(L584,银行退!A:K,11,FALSE)</f>
        <v>2017-07-12</v>
      </c>
    </row>
    <row r="585" spans="1:18" customFormat="1" ht="14.25" hidden="1">
      <c r="A585" s="60">
        <v>42927.679189814815</v>
      </c>
      <c r="B585">
        <v>680159</v>
      </c>
      <c r="C585" t="s">
        <v>2777</v>
      </c>
      <c r="D585" t="s">
        <v>2778</v>
      </c>
      <c r="E585" t="s">
        <v>329</v>
      </c>
      <c r="F585" s="15">
        <v>1097</v>
      </c>
      <c r="G585" t="s">
        <v>50</v>
      </c>
      <c r="H585" t="s">
        <v>50</v>
      </c>
      <c r="I585" t="s">
        <v>86</v>
      </c>
      <c r="J585" t="s">
        <v>46</v>
      </c>
      <c r="K585" t="s">
        <v>87</v>
      </c>
      <c r="L585" t="s">
        <v>1160</v>
      </c>
      <c r="M585" t="s">
        <v>1161</v>
      </c>
      <c r="N585" t="s">
        <v>2779</v>
      </c>
      <c r="O585">
        <f>VLOOKUP(B585,HIS退!B:F,5,FALSE)</f>
        <v>-1097</v>
      </c>
      <c r="P585" s="43">
        <f>VLOOKUP(L585,银行退!A:G,7,FALSE)</f>
        <v>1097</v>
      </c>
      <c r="Q585" t="e">
        <f>VLOOKUP(L585,银行退!A:J,10,FALSE)</f>
        <v>#N/A</v>
      </c>
      <c r="R585" t="e">
        <f>VLOOKUP(L585,银行退!A:K,11,FALSE)</f>
        <v>#N/A</v>
      </c>
    </row>
    <row r="586" spans="1:18" ht="14.25" hidden="1">
      <c r="A586" s="60">
        <v>42927.682280092595</v>
      </c>
      <c r="B586">
        <v>680331</v>
      </c>
      <c r="C586" t="s">
        <v>2780</v>
      </c>
      <c r="D586" t="s">
        <v>2781</v>
      </c>
      <c r="E586" t="s">
        <v>331</v>
      </c>
      <c r="F586" s="15">
        <v>39</v>
      </c>
      <c r="G586" t="s">
        <v>50</v>
      </c>
      <c r="H586" t="s">
        <v>50</v>
      </c>
      <c r="I586" t="s">
        <v>86</v>
      </c>
      <c r="J586" t="s">
        <v>46</v>
      </c>
      <c r="K586" t="s">
        <v>87</v>
      </c>
      <c r="L586" t="s">
        <v>1162</v>
      </c>
      <c r="M586" t="s">
        <v>1163</v>
      </c>
      <c r="N586" t="s">
        <v>2782</v>
      </c>
      <c r="O586">
        <f>VLOOKUP(B586,HIS退!B:F,5,FALSE)</f>
        <v>-39</v>
      </c>
      <c r="P586" s="43">
        <f>VLOOKUP(L586,银行退!A:G,7,FALSE)</f>
        <v>39</v>
      </c>
      <c r="Q586" t="e">
        <f>VLOOKUP(L586,银行退!A:J,10,FALSE)</f>
        <v>#N/A</v>
      </c>
      <c r="R586" t="e">
        <f>VLOOKUP(L586,银行退!A:K,11,FALSE)</f>
        <v>#N/A</v>
      </c>
    </row>
    <row r="587" spans="1:18" customFormat="1" ht="14.25" hidden="1">
      <c r="A587" s="60">
        <v>42927.688425925924</v>
      </c>
      <c r="B587">
        <v>680614</v>
      </c>
      <c r="C587" t="s">
        <v>2783</v>
      </c>
      <c r="D587" t="s">
        <v>2784</v>
      </c>
      <c r="E587" t="s">
        <v>332</v>
      </c>
      <c r="F587" s="15">
        <v>517</v>
      </c>
      <c r="G587" t="s">
        <v>50</v>
      </c>
      <c r="H587" t="s">
        <v>50</v>
      </c>
      <c r="I587" t="s">
        <v>86</v>
      </c>
      <c r="J587" t="s">
        <v>46</v>
      </c>
      <c r="K587" t="s">
        <v>87</v>
      </c>
      <c r="L587" t="s">
        <v>1164</v>
      </c>
      <c r="M587" t="s">
        <v>1165</v>
      </c>
      <c r="N587" t="s">
        <v>2785</v>
      </c>
      <c r="O587">
        <f>VLOOKUP(B587,HIS退!B:F,5,FALSE)</f>
        <v>-517</v>
      </c>
      <c r="P587" s="43">
        <f>VLOOKUP(L587,银行退!A:G,7,FALSE)</f>
        <v>517</v>
      </c>
      <c r="Q587" t="e">
        <f>VLOOKUP(L587,银行退!A:J,10,FALSE)</f>
        <v>#N/A</v>
      </c>
      <c r="R587" t="e">
        <f>VLOOKUP(L587,银行退!A:K,11,FALSE)</f>
        <v>#N/A</v>
      </c>
    </row>
    <row r="588" spans="1:18" customFormat="1" ht="14.25" hidden="1">
      <c r="A588" s="60">
        <v>42927.690127314818</v>
      </c>
      <c r="B588">
        <v>680694</v>
      </c>
      <c r="C588" t="s">
        <v>2786</v>
      </c>
      <c r="D588" t="s">
        <v>2787</v>
      </c>
      <c r="E588" t="s">
        <v>333</v>
      </c>
      <c r="F588" s="15">
        <v>44</v>
      </c>
      <c r="G588" t="s">
        <v>50</v>
      </c>
      <c r="H588" t="s">
        <v>50</v>
      </c>
      <c r="I588" t="s">
        <v>86</v>
      </c>
      <c r="J588" t="s">
        <v>46</v>
      </c>
      <c r="K588" t="s">
        <v>87</v>
      </c>
      <c r="L588" t="s">
        <v>1166</v>
      </c>
      <c r="M588" t="s">
        <v>1167</v>
      </c>
      <c r="N588" t="s">
        <v>2788</v>
      </c>
      <c r="O588">
        <f>VLOOKUP(B588,HIS退!B:F,5,FALSE)</f>
        <v>-44</v>
      </c>
      <c r="P588" s="43">
        <f>VLOOKUP(L588,银行退!A:G,7,FALSE)</f>
        <v>44</v>
      </c>
      <c r="Q588" t="e">
        <f>VLOOKUP(L588,银行退!A:J,10,FALSE)</f>
        <v>#N/A</v>
      </c>
      <c r="R588" t="e">
        <f>VLOOKUP(L588,银行退!A:K,11,FALSE)</f>
        <v>#N/A</v>
      </c>
    </row>
    <row r="589" spans="1:18" ht="14.25" hidden="1">
      <c r="A589" s="60">
        <v>42927.698125000003</v>
      </c>
      <c r="B589">
        <v>681052</v>
      </c>
      <c r="C589" t="s">
        <v>2789</v>
      </c>
      <c r="D589" t="s">
        <v>2790</v>
      </c>
      <c r="E589" t="s">
        <v>334</v>
      </c>
      <c r="F589" s="15">
        <v>3</v>
      </c>
      <c r="G589" t="s">
        <v>50</v>
      </c>
      <c r="H589" t="s">
        <v>50</v>
      </c>
      <c r="I589" t="s">
        <v>86</v>
      </c>
      <c r="J589" t="s">
        <v>46</v>
      </c>
      <c r="K589" t="s">
        <v>87</v>
      </c>
      <c r="L589" t="s">
        <v>1168</v>
      </c>
      <c r="M589" t="s">
        <v>1169</v>
      </c>
      <c r="N589" t="s">
        <v>2791</v>
      </c>
      <c r="O589">
        <f>VLOOKUP(B589,HIS退!B:F,5,FALSE)</f>
        <v>-3</v>
      </c>
      <c r="P589" s="43">
        <f>VLOOKUP(L589,银行退!A:G,7,FALSE)</f>
        <v>3</v>
      </c>
      <c r="Q589" t="e">
        <f>VLOOKUP(L589,银行退!A:J,10,FALSE)</f>
        <v>#N/A</v>
      </c>
      <c r="R589" t="e">
        <f>VLOOKUP(L589,银行退!A:K,11,FALSE)</f>
        <v>#N/A</v>
      </c>
    </row>
    <row r="590" spans="1:18" customFormat="1" ht="14.25" hidden="1">
      <c r="A590" s="60">
        <v>42927.702326388891</v>
      </c>
      <c r="B590">
        <v>681267</v>
      </c>
      <c r="C590" t="s">
        <v>2792</v>
      </c>
      <c r="D590" t="s">
        <v>2793</v>
      </c>
      <c r="E590" t="s">
        <v>335</v>
      </c>
      <c r="F590" s="15">
        <v>166</v>
      </c>
      <c r="G590" t="s">
        <v>50</v>
      </c>
      <c r="H590" t="s">
        <v>50</v>
      </c>
      <c r="I590" t="s">
        <v>86</v>
      </c>
      <c r="J590" t="s">
        <v>46</v>
      </c>
      <c r="K590" t="s">
        <v>87</v>
      </c>
      <c r="L590" t="s">
        <v>1170</v>
      </c>
      <c r="M590" t="s">
        <v>1171</v>
      </c>
      <c r="N590" t="s">
        <v>2794</v>
      </c>
      <c r="O590">
        <f>VLOOKUP(B590,HIS退!B:F,5,FALSE)</f>
        <v>-166</v>
      </c>
      <c r="P590" s="43">
        <f>VLOOKUP(L590,银行退!A:G,7,FALSE)</f>
        <v>166</v>
      </c>
      <c r="Q590" t="e">
        <f>VLOOKUP(L590,银行退!A:J,10,FALSE)</f>
        <v>#N/A</v>
      </c>
      <c r="R590" t="e">
        <f>VLOOKUP(L590,银行退!A:K,11,FALSE)</f>
        <v>#N/A</v>
      </c>
    </row>
    <row r="591" spans="1:18" customFormat="1" ht="14.25" hidden="1">
      <c r="A591" s="60">
        <v>42927.710324074076</v>
      </c>
      <c r="B591">
        <v>681599</v>
      </c>
      <c r="C591" t="s">
        <v>2795</v>
      </c>
      <c r="D591" t="s">
        <v>2796</v>
      </c>
      <c r="E591" t="s">
        <v>336</v>
      </c>
      <c r="F591" s="15">
        <v>600</v>
      </c>
      <c r="G591" t="s">
        <v>50</v>
      </c>
      <c r="H591" t="s">
        <v>50</v>
      </c>
      <c r="I591" t="s">
        <v>86</v>
      </c>
      <c r="J591" t="s">
        <v>46</v>
      </c>
      <c r="K591" t="s">
        <v>87</v>
      </c>
      <c r="L591" t="s">
        <v>1172</v>
      </c>
      <c r="M591" t="s">
        <v>1173</v>
      </c>
      <c r="N591" t="s">
        <v>2797</v>
      </c>
      <c r="O591">
        <f>VLOOKUP(B591,HIS退!B:F,5,FALSE)</f>
        <v>-600</v>
      </c>
      <c r="P591" s="43">
        <f>VLOOKUP(L591,银行退!A:G,7,FALSE)</f>
        <v>600</v>
      </c>
      <c r="Q591" t="e">
        <f>VLOOKUP(L591,银行退!A:J,10,FALSE)</f>
        <v>#N/A</v>
      </c>
      <c r="R591" t="e">
        <f>VLOOKUP(L591,银行退!A:K,11,FALSE)</f>
        <v>#N/A</v>
      </c>
    </row>
    <row r="592" spans="1:18" customFormat="1" ht="14.25" hidden="1">
      <c r="A592" s="60">
        <v>42927.718182870369</v>
      </c>
      <c r="B592">
        <v>681874</v>
      </c>
      <c r="C592" t="s">
        <v>2798</v>
      </c>
      <c r="D592" t="s">
        <v>2799</v>
      </c>
      <c r="E592" t="s">
        <v>337</v>
      </c>
      <c r="F592" s="15">
        <v>55</v>
      </c>
      <c r="G592" t="s">
        <v>50</v>
      </c>
      <c r="H592" t="s">
        <v>50</v>
      </c>
      <c r="I592" t="s">
        <v>86</v>
      </c>
      <c r="J592" t="s">
        <v>46</v>
      </c>
      <c r="K592" t="s">
        <v>87</v>
      </c>
      <c r="L592" t="s">
        <v>1174</v>
      </c>
      <c r="M592" t="s">
        <v>1175</v>
      </c>
      <c r="N592" t="s">
        <v>2800</v>
      </c>
      <c r="O592">
        <f>VLOOKUP(B592,HIS退!B:F,5,FALSE)</f>
        <v>-55</v>
      </c>
      <c r="P592" s="43">
        <f>VLOOKUP(L592,银行退!A:G,7,FALSE)</f>
        <v>55</v>
      </c>
      <c r="Q592" t="e">
        <f>VLOOKUP(L592,银行退!A:J,10,FALSE)</f>
        <v>#N/A</v>
      </c>
      <c r="R592" t="e">
        <f>VLOOKUP(L592,银行退!A:K,11,FALSE)</f>
        <v>#N/A</v>
      </c>
    </row>
    <row r="593" spans="1:18" ht="14.25" hidden="1">
      <c r="A593" s="60">
        <v>42927.720243055555</v>
      </c>
      <c r="B593">
        <v>681930</v>
      </c>
      <c r="C593" t="s">
        <v>2801</v>
      </c>
      <c r="D593" t="s">
        <v>2802</v>
      </c>
      <c r="E593" t="s">
        <v>330</v>
      </c>
      <c r="F593" s="15">
        <v>194</v>
      </c>
      <c r="G593" t="s">
        <v>50</v>
      </c>
      <c r="H593" t="s">
        <v>50</v>
      </c>
      <c r="I593" t="s">
        <v>86</v>
      </c>
      <c r="J593" t="s">
        <v>46</v>
      </c>
      <c r="K593" t="s">
        <v>87</v>
      </c>
      <c r="L593" t="s">
        <v>1176</v>
      </c>
      <c r="M593" t="s">
        <v>1177</v>
      </c>
      <c r="N593" t="s">
        <v>2803</v>
      </c>
      <c r="O593">
        <f>VLOOKUP(B593,HIS退!B:F,5,FALSE)</f>
        <v>-194</v>
      </c>
      <c r="P593" s="43">
        <f>VLOOKUP(L593,银行退!A:G,7,FALSE)</f>
        <v>194</v>
      </c>
      <c r="Q593" t="e">
        <f>VLOOKUP(L593,银行退!A:J,10,FALSE)</f>
        <v>#N/A</v>
      </c>
      <c r="R593" t="e">
        <f>VLOOKUP(L593,银行退!A:K,11,FALSE)</f>
        <v>#N/A</v>
      </c>
    </row>
    <row r="594" spans="1:18" customFormat="1" ht="14.25" hidden="1">
      <c r="A594" s="60">
        <v>42927.723090277781</v>
      </c>
      <c r="B594">
        <v>682009</v>
      </c>
      <c r="C594" t="s">
        <v>2804</v>
      </c>
      <c r="D594" t="s">
        <v>2805</v>
      </c>
      <c r="E594" t="s">
        <v>338</v>
      </c>
      <c r="F594" s="15">
        <v>859</v>
      </c>
      <c r="G594" t="s">
        <v>50</v>
      </c>
      <c r="H594" t="s">
        <v>50</v>
      </c>
      <c r="I594" t="s">
        <v>86</v>
      </c>
      <c r="J594" t="s">
        <v>46</v>
      </c>
      <c r="K594" t="s">
        <v>87</v>
      </c>
      <c r="L594" t="s">
        <v>1178</v>
      </c>
      <c r="M594" t="s">
        <v>1179</v>
      </c>
      <c r="N594" t="s">
        <v>207</v>
      </c>
      <c r="O594">
        <f>VLOOKUP(B594,HIS退!B:F,5,FALSE)</f>
        <v>-859</v>
      </c>
      <c r="P594" s="43">
        <f>VLOOKUP(L594,银行退!A:G,7,FALSE)</f>
        <v>859</v>
      </c>
      <c r="Q594" t="e">
        <f>VLOOKUP(L594,银行退!A:J,10,FALSE)</f>
        <v>#N/A</v>
      </c>
      <c r="R594" t="e">
        <f>VLOOKUP(L594,银行退!A:K,11,FALSE)</f>
        <v>#N/A</v>
      </c>
    </row>
    <row r="595" spans="1:18" s="50" customFormat="1" ht="14.25" hidden="1">
      <c r="A595" s="60">
        <v>42927.728310185186</v>
      </c>
      <c r="B595">
        <v>682145</v>
      </c>
      <c r="C595" t="s">
        <v>2806</v>
      </c>
      <c r="D595" t="s">
        <v>2807</v>
      </c>
      <c r="E595" t="s">
        <v>339</v>
      </c>
      <c r="F595" s="15">
        <v>92</v>
      </c>
      <c r="G595" t="s">
        <v>50</v>
      </c>
      <c r="H595" t="s">
        <v>50</v>
      </c>
      <c r="I595" t="s">
        <v>127</v>
      </c>
      <c r="J595" t="s">
        <v>127</v>
      </c>
      <c r="K595" t="s">
        <v>87</v>
      </c>
      <c r="L595" t="s">
        <v>1180</v>
      </c>
      <c r="M595" t="s">
        <v>1181</v>
      </c>
      <c r="N595" t="s">
        <v>2808</v>
      </c>
      <c r="O595">
        <f>VLOOKUP(B595,HIS退!B:F,5,FALSE)</f>
        <v>-92</v>
      </c>
      <c r="P595" s="43">
        <f>VLOOKUP(L595,银行退!A:G,7,FALSE)</f>
        <v>92</v>
      </c>
      <c r="Q595">
        <f>VLOOKUP(L595,银行退!A:J,10,FALSE)</f>
        <v>1</v>
      </c>
      <c r="R595" t="str">
        <f>VLOOKUP(L595,银行退!A:K,11,FALSE)</f>
        <v>2017-07-12</v>
      </c>
    </row>
    <row r="596" spans="1:18" customFormat="1" ht="14.25" hidden="1">
      <c r="A596" s="60">
        <v>42927.729398148149</v>
      </c>
      <c r="B596">
        <v>682178</v>
      </c>
      <c r="C596" t="s">
        <v>2809</v>
      </c>
      <c r="D596" t="s">
        <v>2810</v>
      </c>
      <c r="E596" t="s">
        <v>340</v>
      </c>
      <c r="F596" s="15">
        <v>200</v>
      </c>
      <c r="G596" t="s">
        <v>50</v>
      </c>
      <c r="H596" t="s">
        <v>50</v>
      </c>
      <c r="I596" t="s">
        <v>86</v>
      </c>
      <c r="J596" t="s">
        <v>46</v>
      </c>
      <c r="K596" t="s">
        <v>87</v>
      </c>
      <c r="L596" t="s">
        <v>1182</v>
      </c>
      <c r="M596" t="s">
        <v>1183</v>
      </c>
      <c r="N596" t="s">
        <v>2811</v>
      </c>
      <c r="O596">
        <f>VLOOKUP(B596,HIS退!B:F,5,FALSE)</f>
        <v>-200</v>
      </c>
      <c r="P596" s="43">
        <f>VLOOKUP(L596,银行退!A:G,7,FALSE)</f>
        <v>200</v>
      </c>
      <c r="Q596" t="e">
        <f>VLOOKUP(L596,银行退!A:J,10,FALSE)</f>
        <v>#N/A</v>
      </c>
      <c r="R596" t="e">
        <f>VLOOKUP(L596,银行退!A:K,11,FALSE)</f>
        <v>#N/A</v>
      </c>
    </row>
    <row r="597" spans="1:18" s="50" customFormat="1" ht="14.25" hidden="1">
      <c r="A597" s="60">
        <v>42927.762129629627</v>
      </c>
      <c r="B597">
        <v>682594</v>
      </c>
      <c r="C597" t="s">
        <v>2812</v>
      </c>
      <c r="D597" t="s">
        <v>2813</v>
      </c>
      <c r="E597" t="s">
        <v>328</v>
      </c>
      <c r="F597" s="15">
        <v>1535</v>
      </c>
      <c r="G597" t="s">
        <v>50</v>
      </c>
      <c r="H597" t="s">
        <v>50</v>
      </c>
      <c r="I597" t="s">
        <v>86</v>
      </c>
      <c r="J597" t="s">
        <v>46</v>
      </c>
      <c r="K597" t="s">
        <v>87</v>
      </c>
      <c r="L597" t="s">
        <v>1184</v>
      </c>
      <c r="M597" t="s">
        <v>1185</v>
      </c>
      <c r="N597" t="s">
        <v>2814</v>
      </c>
      <c r="O597">
        <f>VLOOKUP(B597,HIS退!B:F,5,FALSE)</f>
        <v>-1535</v>
      </c>
      <c r="P597" s="43">
        <f>VLOOKUP(L597,银行退!A:G,7,FALSE)</f>
        <v>1535</v>
      </c>
      <c r="Q597" t="e">
        <f>VLOOKUP(L597,银行退!A:J,10,FALSE)</f>
        <v>#N/A</v>
      </c>
      <c r="R597" t="e">
        <f>VLOOKUP(L597,银行退!A:K,11,FALSE)</f>
        <v>#N/A</v>
      </c>
    </row>
    <row r="598" spans="1:18" customFormat="1" ht="14.25" hidden="1">
      <c r="A598" s="60">
        <v>42928.241886574076</v>
      </c>
      <c r="B598">
        <v>683341</v>
      </c>
      <c r="C598" t="s">
        <v>2815</v>
      </c>
      <c r="D598" t="s">
        <v>2816</v>
      </c>
      <c r="E598" t="s">
        <v>182</v>
      </c>
      <c r="F598" s="15">
        <v>9751</v>
      </c>
      <c r="G598" t="s">
        <v>193</v>
      </c>
      <c r="H598" t="s">
        <v>50</v>
      </c>
      <c r="I598" t="s">
        <v>86</v>
      </c>
      <c r="J598" t="s">
        <v>46</v>
      </c>
      <c r="K598" t="s">
        <v>87</v>
      </c>
      <c r="L598" t="s">
        <v>1186</v>
      </c>
      <c r="M598" t="s">
        <v>1187</v>
      </c>
      <c r="N598" t="s">
        <v>2817</v>
      </c>
      <c r="O598">
        <f>VLOOKUP(B598,HIS退!B:F,5,FALSE)</f>
        <v>-9751</v>
      </c>
      <c r="P598" s="43">
        <f>VLOOKUP(L598,银行退!A:G,7,FALSE)</f>
        <v>9751</v>
      </c>
      <c r="Q598" t="e">
        <f>VLOOKUP(L598,银行退!A:J,10,FALSE)</f>
        <v>#N/A</v>
      </c>
      <c r="R598" t="e">
        <f>VLOOKUP(L598,银行退!A:K,11,FALSE)</f>
        <v>#N/A</v>
      </c>
    </row>
    <row r="599" spans="1:18" customFormat="1" ht="14.25" hidden="1">
      <c r="A599" s="60">
        <v>42928.336550925924</v>
      </c>
      <c r="B599">
        <v>684033</v>
      </c>
      <c r="C599" t="s">
        <v>2818</v>
      </c>
      <c r="D599" t="s">
        <v>2819</v>
      </c>
      <c r="E599" t="s">
        <v>341</v>
      </c>
      <c r="F599" s="15">
        <v>300</v>
      </c>
      <c r="G599" t="s">
        <v>50</v>
      </c>
      <c r="H599" t="s">
        <v>50</v>
      </c>
      <c r="I599" t="s">
        <v>86</v>
      </c>
      <c r="J599" t="s">
        <v>46</v>
      </c>
      <c r="K599" t="s">
        <v>87</v>
      </c>
      <c r="L599" t="s">
        <v>1188</v>
      </c>
      <c r="M599" t="s">
        <v>1189</v>
      </c>
      <c r="N599" t="s">
        <v>2820</v>
      </c>
      <c r="O599">
        <f>VLOOKUP(B599,HIS退!B:F,5,FALSE)</f>
        <v>-300</v>
      </c>
      <c r="P599" s="43">
        <f>VLOOKUP(L599,银行退!A:G,7,FALSE)</f>
        <v>300</v>
      </c>
      <c r="Q599" t="e">
        <f>VLOOKUP(L599,银行退!A:J,10,FALSE)</f>
        <v>#N/A</v>
      </c>
      <c r="R599" t="e">
        <f>VLOOKUP(L599,银行退!A:K,11,FALSE)</f>
        <v>#N/A</v>
      </c>
    </row>
    <row r="600" spans="1:18" customFormat="1" ht="14.25" hidden="1">
      <c r="A600" s="60">
        <v>42928.349699074075</v>
      </c>
      <c r="B600">
        <v>684878</v>
      </c>
      <c r="C600" t="s">
        <v>2821</v>
      </c>
      <c r="D600" t="s">
        <v>2822</v>
      </c>
      <c r="E600" t="s">
        <v>342</v>
      </c>
      <c r="F600" s="15">
        <v>47</v>
      </c>
      <c r="G600" t="s">
        <v>50</v>
      </c>
      <c r="H600" t="s">
        <v>50</v>
      </c>
      <c r="I600" t="s">
        <v>86</v>
      </c>
      <c r="J600" t="s">
        <v>46</v>
      </c>
      <c r="K600" t="s">
        <v>87</v>
      </c>
      <c r="L600" t="s">
        <v>1190</v>
      </c>
      <c r="M600" t="s">
        <v>1191</v>
      </c>
      <c r="N600" t="s">
        <v>2823</v>
      </c>
      <c r="O600">
        <f>VLOOKUP(B600,HIS退!B:F,5,FALSE)</f>
        <v>-47</v>
      </c>
      <c r="P600" s="43">
        <f>VLOOKUP(L600,银行退!A:G,7,FALSE)</f>
        <v>47</v>
      </c>
      <c r="Q600" t="e">
        <f>VLOOKUP(L600,银行退!A:J,10,FALSE)</f>
        <v>#N/A</v>
      </c>
      <c r="R600" t="e">
        <f>VLOOKUP(L600,银行退!A:K,11,FALSE)</f>
        <v>#N/A</v>
      </c>
    </row>
    <row r="601" spans="1:18" customFormat="1" ht="14.25" hidden="1">
      <c r="A601" s="60">
        <v>42928.370694444442</v>
      </c>
      <c r="B601">
        <v>686548</v>
      </c>
      <c r="C601" t="s">
        <v>2824</v>
      </c>
      <c r="D601" t="s">
        <v>2825</v>
      </c>
      <c r="E601" t="s">
        <v>343</v>
      </c>
      <c r="F601" s="15">
        <v>332</v>
      </c>
      <c r="G601" t="s">
        <v>193</v>
      </c>
      <c r="H601" t="s">
        <v>50</v>
      </c>
      <c r="I601" t="s">
        <v>86</v>
      </c>
      <c r="J601" t="s">
        <v>46</v>
      </c>
      <c r="K601" t="s">
        <v>87</v>
      </c>
      <c r="L601" t="s">
        <v>1192</v>
      </c>
      <c r="M601" t="s">
        <v>1193</v>
      </c>
      <c r="N601" t="s">
        <v>2826</v>
      </c>
      <c r="O601">
        <f>VLOOKUP(B601,HIS退!B:F,5,FALSE)</f>
        <v>-332</v>
      </c>
      <c r="P601" s="43">
        <f>VLOOKUP(L601,银行退!A:G,7,FALSE)</f>
        <v>332</v>
      </c>
      <c r="Q601" t="e">
        <f>VLOOKUP(L601,银行退!A:J,10,FALSE)</f>
        <v>#N/A</v>
      </c>
      <c r="R601" t="e">
        <f>VLOOKUP(L601,银行退!A:K,11,FALSE)</f>
        <v>#N/A</v>
      </c>
    </row>
    <row r="602" spans="1:18" customFormat="1" ht="14.25" hidden="1">
      <c r="A602" s="60">
        <v>42928.386284722219</v>
      </c>
      <c r="B602">
        <v>687849</v>
      </c>
      <c r="C602" t="s">
        <v>2827</v>
      </c>
      <c r="D602" t="s">
        <v>2828</v>
      </c>
      <c r="E602" t="s">
        <v>344</v>
      </c>
      <c r="F602" s="15">
        <v>359</v>
      </c>
      <c r="G602" t="s">
        <v>50</v>
      </c>
      <c r="H602" t="s">
        <v>50</v>
      </c>
      <c r="I602" t="s">
        <v>86</v>
      </c>
      <c r="J602" t="s">
        <v>46</v>
      </c>
      <c r="K602" t="s">
        <v>87</v>
      </c>
      <c r="L602" t="s">
        <v>1194</v>
      </c>
      <c r="M602" t="s">
        <v>1195</v>
      </c>
      <c r="N602" t="s">
        <v>2829</v>
      </c>
      <c r="O602">
        <f>VLOOKUP(B602,HIS退!B:F,5,FALSE)</f>
        <v>-359</v>
      </c>
      <c r="P602" s="43">
        <f>VLOOKUP(L602,银行退!A:G,7,FALSE)</f>
        <v>359</v>
      </c>
      <c r="Q602" t="e">
        <f>VLOOKUP(L602,银行退!A:J,10,FALSE)</f>
        <v>#N/A</v>
      </c>
      <c r="R602" t="e">
        <f>VLOOKUP(L602,银行退!A:K,11,FALSE)</f>
        <v>#N/A</v>
      </c>
    </row>
    <row r="603" spans="1:18" customFormat="1" ht="14.25" hidden="1">
      <c r="A603" s="60">
        <v>42928.393287037034</v>
      </c>
      <c r="B603">
        <v>688451</v>
      </c>
      <c r="C603" t="s">
        <v>2830</v>
      </c>
      <c r="D603" t="s">
        <v>2831</v>
      </c>
      <c r="E603" t="s">
        <v>345</v>
      </c>
      <c r="F603" s="15">
        <v>50</v>
      </c>
      <c r="G603" t="s">
        <v>50</v>
      </c>
      <c r="H603" t="s">
        <v>50</v>
      </c>
      <c r="I603" t="s">
        <v>86</v>
      </c>
      <c r="J603" t="s">
        <v>46</v>
      </c>
      <c r="K603" t="s">
        <v>87</v>
      </c>
      <c r="L603" t="s">
        <v>1196</v>
      </c>
      <c r="M603" t="s">
        <v>1197</v>
      </c>
      <c r="N603" t="s">
        <v>2832</v>
      </c>
      <c r="O603">
        <f>VLOOKUP(B603,HIS退!B:F,5,FALSE)</f>
        <v>-50</v>
      </c>
      <c r="P603" s="43">
        <f>VLOOKUP(L603,银行退!A:G,7,FALSE)</f>
        <v>50</v>
      </c>
      <c r="Q603" t="e">
        <f>VLOOKUP(L603,银行退!A:J,10,FALSE)</f>
        <v>#N/A</v>
      </c>
      <c r="R603" t="e">
        <f>VLOOKUP(L603,银行退!A:K,11,FALSE)</f>
        <v>#N/A</v>
      </c>
    </row>
    <row r="604" spans="1:18" customFormat="1" ht="14.25" hidden="1">
      <c r="A604" s="60">
        <v>42928.393310185187</v>
      </c>
      <c r="B604">
        <v>688455</v>
      </c>
      <c r="C604" t="s">
        <v>2833</v>
      </c>
      <c r="D604" t="s">
        <v>2834</v>
      </c>
      <c r="E604" t="s">
        <v>346</v>
      </c>
      <c r="F604" s="15">
        <v>1000</v>
      </c>
      <c r="G604" t="s">
        <v>50</v>
      </c>
      <c r="H604" t="s">
        <v>50</v>
      </c>
      <c r="I604" t="s">
        <v>86</v>
      </c>
      <c r="J604" t="s">
        <v>46</v>
      </c>
      <c r="K604" t="s">
        <v>87</v>
      </c>
      <c r="L604" t="s">
        <v>1198</v>
      </c>
      <c r="M604" t="s">
        <v>1199</v>
      </c>
      <c r="N604" t="s">
        <v>2835</v>
      </c>
      <c r="O604">
        <f>VLOOKUP(B604,HIS退!B:F,5,FALSE)</f>
        <v>-1000</v>
      </c>
      <c r="P604" s="43">
        <f>VLOOKUP(L604,银行退!A:G,7,FALSE)</f>
        <v>1000</v>
      </c>
      <c r="Q604" t="e">
        <f>VLOOKUP(L604,银行退!A:J,10,FALSE)</f>
        <v>#N/A</v>
      </c>
      <c r="R604" t="e">
        <f>VLOOKUP(L604,银行退!A:K,11,FALSE)</f>
        <v>#N/A</v>
      </c>
    </row>
    <row r="605" spans="1:18" s="50" customFormat="1" ht="14.25" hidden="1">
      <c r="A605" s="60">
        <v>42928.399108796293</v>
      </c>
      <c r="B605">
        <v>688948</v>
      </c>
      <c r="C605" t="s">
        <v>2836</v>
      </c>
      <c r="D605" t="s">
        <v>2837</v>
      </c>
      <c r="E605" t="s">
        <v>347</v>
      </c>
      <c r="F605" s="15">
        <v>506</v>
      </c>
      <c r="G605" t="s">
        <v>50</v>
      </c>
      <c r="H605" t="s">
        <v>50</v>
      </c>
      <c r="I605" t="s">
        <v>86</v>
      </c>
      <c r="J605" t="s">
        <v>46</v>
      </c>
      <c r="K605" t="s">
        <v>87</v>
      </c>
      <c r="L605" t="s">
        <v>1200</v>
      </c>
      <c r="M605" t="s">
        <v>1201</v>
      </c>
      <c r="N605" t="s">
        <v>2838</v>
      </c>
      <c r="O605">
        <f>VLOOKUP(B605,HIS退!B:F,5,FALSE)</f>
        <v>-506</v>
      </c>
      <c r="P605" s="43">
        <f>VLOOKUP(L605,银行退!A:G,7,FALSE)</f>
        <v>506</v>
      </c>
      <c r="Q605" t="e">
        <f>VLOOKUP(L605,银行退!A:J,10,FALSE)</f>
        <v>#N/A</v>
      </c>
      <c r="R605" t="e">
        <f>VLOOKUP(L605,银行退!A:K,11,FALSE)</f>
        <v>#N/A</v>
      </c>
    </row>
    <row r="606" spans="1:18" customFormat="1" ht="14.25" hidden="1">
      <c r="A606" s="60">
        <v>42928.403009259258</v>
      </c>
      <c r="B606">
        <v>689282</v>
      </c>
      <c r="C606" t="s">
        <v>2839</v>
      </c>
      <c r="D606" t="s">
        <v>2840</v>
      </c>
      <c r="E606" t="s">
        <v>348</v>
      </c>
      <c r="F606" s="15">
        <v>89</v>
      </c>
      <c r="G606" t="s">
        <v>50</v>
      </c>
      <c r="H606" t="s">
        <v>50</v>
      </c>
      <c r="I606" t="s">
        <v>86</v>
      </c>
      <c r="J606" t="s">
        <v>46</v>
      </c>
      <c r="K606" t="s">
        <v>87</v>
      </c>
      <c r="L606" t="s">
        <v>1202</v>
      </c>
      <c r="M606" t="s">
        <v>1203</v>
      </c>
      <c r="N606" t="s">
        <v>2841</v>
      </c>
      <c r="O606">
        <f>VLOOKUP(B606,HIS退!B:F,5,FALSE)</f>
        <v>-89</v>
      </c>
      <c r="P606" s="43">
        <f>VLOOKUP(L606,银行退!A:G,7,FALSE)</f>
        <v>89</v>
      </c>
      <c r="Q606" t="e">
        <f>VLOOKUP(L606,银行退!A:J,10,FALSE)</f>
        <v>#N/A</v>
      </c>
      <c r="R606" t="e">
        <f>VLOOKUP(L606,银行退!A:K,11,FALSE)</f>
        <v>#N/A</v>
      </c>
    </row>
    <row r="607" spans="1:18" customFormat="1" ht="14.25" hidden="1">
      <c r="A607" s="60">
        <v>42928.411793981482</v>
      </c>
      <c r="B607">
        <v>690060</v>
      </c>
      <c r="C607" t="s">
        <v>2842</v>
      </c>
      <c r="D607" t="s">
        <v>2843</v>
      </c>
      <c r="E607" t="s">
        <v>349</v>
      </c>
      <c r="F607" s="15">
        <v>1755</v>
      </c>
      <c r="G607" t="s">
        <v>50</v>
      </c>
      <c r="H607" t="s">
        <v>50</v>
      </c>
      <c r="I607" t="s">
        <v>86</v>
      </c>
      <c r="J607" t="s">
        <v>46</v>
      </c>
      <c r="K607" t="s">
        <v>87</v>
      </c>
      <c r="L607" t="s">
        <v>1204</v>
      </c>
      <c r="M607" t="s">
        <v>1205</v>
      </c>
      <c r="N607" t="s">
        <v>2844</v>
      </c>
      <c r="O607">
        <f>VLOOKUP(B607,HIS退!B:F,5,FALSE)</f>
        <v>-1755</v>
      </c>
      <c r="P607" s="43">
        <f>VLOOKUP(L607,银行退!A:G,7,FALSE)</f>
        <v>1755</v>
      </c>
      <c r="Q607" t="e">
        <f>VLOOKUP(L607,银行退!A:J,10,FALSE)</f>
        <v>#N/A</v>
      </c>
      <c r="R607" t="e">
        <f>VLOOKUP(L607,银行退!A:K,11,FALSE)</f>
        <v>#N/A</v>
      </c>
    </row>
    <row r="608" spans="1:18" customFormat="1" ht="14.25" hidden="1">
      <c r="A608" s="60">
        <v>42928.41673611111</v>
      </c>
      <c r="B608">
        <v>690476</v>
      </c>
      <c r="C608" t="s">
        <v>2845</v>
      </c>
      <c r="D608" t="s">
        <v>2846</v>
      </c>
      <c r="E608" t="s">
        <v>350</v>
      </c>
      <c r="F608" s="15">
        <v>300</v>
      </c>
      <c r="G608" t="s">
        <v>50</v>
      </c>
      <c r="H608" t="s">
        <v>50</v>
      </c>
      <c r="I608" t="s">
        <v>127</v>
      </c>
      <c r="J608" t="s">
        <v>127</v>
      </c>
      <c r="K608" t="s">
        <v>87</v>
      </c>
      <c r="L608" t="s">
        <v>1206</v>
      </c>
      <c r="M608" t="s">
        <v>1207</v>
      </c>
      <c r="N608" t="s">
        <v>2847</v>
      </c>
      <c r="O608">
        <f>VLOOKUP(B608,HIS退!B:F,5,FALSE)</f>
        <v>-300</v>
      </c>
      <c r="P608" s="43">
        <f>VLOOKUP(L608,银行退!A:G,7,FALSE)</f>
        <v>300</v>
      </c>
      <c r="Q608">
        <f>VLOOKUP(L608,银行退!A:J,10,FALSE)</f>
        <v>1</v>
      </c>
      <c r="R608" t="str">
        <f>VLOOKUP(L608,银行退!A:K,11,FALSE)</f>
        <v>2017-07-12</v>
      </c>
    </row>
    <row r="609" spans="1:18" ht="14.25" hidden="1">
      <c r="A609" s="60">
        <v>42928.42591435185</v>
      </c>
      <c r="B609">
        <v>691232</v>
      </c>
      <c r="C609" t="s">
        <v>2848</v>
      </c>
      <c r="D609" t="s">
        <v>2849</v>
      </c>
      <c r="E609" t="s">
        <v>258</v>
      </c>
      <c r="F609" s="15">
        <v>370</v>
      </c>
      <c r="G609" t="s">
        <v>50</v>
      </c>
      <c r="H609" t="s">
        <v>50</v>
      </c>
      <c r="I609" t="s">
        <v>86</v>
      </c>
      <c r="J609" t="s">
        <v>46</v>
      </c>
      <c r="K609" t="s">
        <v>87</v>
      </c>
      <c r="L609" t="s">
        <v>1208</v>
      </c>
      <c r="M609" t="s">
        <v>1209</v>
      </c>
      <c r="N609" t="s">
        <v>2850</v>
      </c>
      <c r="O609">
        <f>VLOOKUP(B609,HIS退!B:F,5,FALSE)</f>
        <v>-370</v>
      </c>
      <c r="P609" s="43">
        <f>VLOOKUP(L609,银行退!A:G,7,FALSE)</f>
        <v>370</v>
      </c>
      <c r="Q609" t="e">
        <f>VLOOKUP(L609,银行退!A:J,10,FALSE)</f>
        <v>#N/A</v>
      </c>
      <c r="R609" t="e">
        <f>VLOOKUP(L609,银行退!A:K,11,FALSE)</f>
        <v>#N/A</v>
      </c>
    </row>
    <row r="610" spans="1:18" customFormat="1" ht="14.25" hidden="1">
      <c r="A610" s="60">
        <v>42928.426481481481</v>
      </c>
      <c r="B610">
        <v>691279</v>
      </c>
      <c r="C610" t="s">
        <v>2851</v>
      </c>
      <c r="D610" t="s">
        <v>2852</v>
      </c>
      <c r="E610" t="s">
        <v>351</v>
      </c>
      <c r="F610" s="15">
        <v>4000</v>
      </c>
      <c r="G610" t="s">
        <v>50</v>
      </c>
      <c r="H610" t="s">
        <v>50</v>
      </c>
      <c r="I610" t="s">
        <v>86</v>
      </c>
      <c r="J610" t="s">
        <v>46</v>
      </c>
      <c r="K610" t="s">
        <v>87</v>
      </c>
      <c r="L610" t="s">
        <v>1210</v>
      </c>
      <c r="M610" t="s">
        <v>1211</v>
      </c>
      <c r="N610" t="s">
        <v>2853</v>
      </c>
      <c r="O610">
        <f>VLOOKUP(B610,HIS退!B:F,5,FALSE)</f>
        <v>-4000</v>
      </c>
      <c r="P610" s="43">
        <f>VLOOKUP(L610,银行退!A:G,7,FALSE)</f>
        <v>4000</v>
      </c>
      <c r="Q610" t="e">
        <f>VLOOKUP(L610,银行退!A:J,10,FALSE)</f>
        <v>#N/A</v>
      </c>
      <c r="R610" t="e">
        <f>VLOOKUP(L610,银行退!A:K,11,FALSE)</f>
        <v>#N/A</v>
      </c>
    </row>
    <row r="611" spans="1:18" customFormat="1" ht="14.25" hidden="1">
      <c r="A611" s="60">
        <v>42928.427418981482</v>
      </c>
      <c r="B611">
        <v>691346</v>
      </c>
      <c r="C611" t="s">
        <v>2854</v>
      </c>
      <c r="D611" t="s">
        <v>2855</v>
      </c>
      <c r="E611" t="s">
        <v>352</v>
      </c>
      <c r="F611" s="15">
        <v>996</v>
      </c>
      <c r="G611" t="s">
        <v>50</v>
      </c>
      <c r="H611" t="s">
        <v>50</v>
      </c>
      <c r="I611" t="s">
        <v>127</v>
      </c>
      <c r="J611" t="s">
        <v>127</v>
      </c>
      <c r="K611" t="s">
        <v>87</v>
      </c>
      <c r="L611" t="s">
        <v>1212</v>
      </c>
      <c r="M611" t="s">
        <v>1213</v>
      </c>
      <c r="N611" t="s">
        <v>2856</v>
      </c>
      <c r="O611">
        <f>VLOOKUP(B611,HIS退!B:F,5,FALSE)</f>
        <v>-996</v>
      </c>
      <c r="P611" s="43">
        <f>VLOOKUP(L611,银行退!A:G,7,FALSE)</f>
        <v>996</v>
      </c>
      <c r="Q611">
        <f>VLOOKUP(L611,银行退!A:J,10,FALSE)</f>
        <v>1</v>
      </c>
      <c r="R611" t="str">
        <f>VLOOKUP(L611,银行退!A:K,11,FALSE)</f>
        <v>2017-07-12</v>
      </c>
    </row>
    <row r="612" spans="1:18" s="50" customFormat="1" ht="14.25" hidden="1">
      <c r="A612" s="60">
        <v>42928.43172453704</v>
      </c>
      <c r="B612">
        <v>691693</v>
      </c>
      <c r="C612" t="s">
        <v>2857</v>
      </c>
      <c r="D612" t="s">
        <v>2858</v>
      </c>
      <c r="E612" t="s">
        <v>190</v>
      </c>
      <c r="F612" s="15">
        <v>465</v>
      </c>
      <c r="G612" t="s">
        <v>50</v>
      </c>
      <c r="H612" t="s">
        <v>50</v>
      </c>
      <c r="I612" t="s">
        <v>86</v>
      </c>
      <c r="J612" t="s">
        <v>46</v>
      </c>
      <c r="K612" t="s">
        <v>87</v>
      </c>
      <c r="L612" t="s">
        <v>1214</v>
      </c>
      <c r="M612" t="s">
        <v>1215</v>
      </c>
      <c r="N612" t="s">
        <v>2859</v>
      </c>
      <c r="O612">
        <f>VLOOKUP(B612,HIS退!B:F,5,FALSE)</f>
        <v>-465</v>
      </c>
      <c r="P612" s="43">
        <f>VLOOKUP(L612,银行退!A:G,7,FALSE)</f>
        <v>465</v>
      </c>
      <c r="Q612" t="e">
        <f>VLOOKUP(L612,银行退!A:J,10,FALSE)</f>
        <v>#N/A</v>
      </c>
      <c r="R612" t="e">
        <f>VLOOKUP(L612,银行退!A:K,11,FALSE)</f>
        <v>#N/A</v>
      </c>
    </row>
    <row r="613" spans="1:18" customFormat="1" ht="14.25" hidden="1">
      <c r="A613" s="60">
        <v>42928.434270833335</v>
      </c>
      <c r="B613">
        <v>691899</v>
      </c>
      <c r="C613" t="s">
        <v>2860</v>
      </c>
      <c r="D613" t="s">
        <v>2861</v>
      </c>
      <c r="E613" t="s">
        <v>353</v>
      </c>
      <c r="F613" s="15">
        <v>150</v>
      </c>
      <c r="G613" t="s">
        <v>50</v>
      </c>
      <c r="H613" t="s">
        <v>50</v>
      </c>
      <c r="I613" t="s">
        <v>86</v>
      </c>
      <c r="J613" t="s">
        <v>46</v>
      </c>
      <c r="K613" t="s">
        <v>87</v>
      </c>
      <c r="L613" t="s">
        <v>1216</v>
      </c>
      <c r="M613" t="s">
        <v>1217</v>
      </c>
      <c r="N613" t="s">
        <v>2862</v>
      </c>
      <c r="O613">
        <f>VLOOKUP(B613,HIS退!B:F,5,FALSE)</f>
        <v>-150</v>
      </c>
      <c r="P613" s="43">
        <f>VLOOKUP(L613,银行退!A:G,7,FALSE)</f>
        <v>150</v>
      </c>
      <c r="Q613" t="e">
        <f>VLOOKUP(L613,银行退!A:J,10,FALSE)</f>
        <v>#N/A</v>
      </c>
      <c r="R613" t="e">
        <f>VLOOKUP(L613,银行退!A:K,11,FALSE)</f>
        <v>#N/A</v>
      </c>
    </row>
    <row r="614" spans="1:18" customFormat="1" ht="14.25" hidden="1">
      <c r="A614" s="60">
        <v>42928.448912037034</v>
      </c>
      <c r="B614">
        <v>692943</v>
      </c>
      <c r="C614" t="s">
        <v>2863</v>
      </c>
      <c r="D614" t="s">
        <v>2864</v>
      </c>
      <c r="E614" t="s">
        <v>354</v>
      </c>
      <c r="F614" s="15">
        <v>1250</v>
      </c>
      <c r="G614" t="s">
        <v>50</v>
      </c>
      <c r="H614" t="s">
        <v>50</v>
      </c>
      <c r="I614" t="s">
        <v>86</v>
      </c>
      <c r="J614" t="s">
        <v>46</v>
      </c>
      <c r="K614" t="s">
        <v>87</v>
      </c>
      <c r="L614" t="s">
        <v>1218</v>
      </c>
      <c r="M614" t="s">
        <v>1219</v>
      </c>
      <c r="N614" t="s">
        <v>2865</v>
      </c>
      <c r="O614">
        <f>VLOOKUP(B614,HIS退!B:F,5,FALSE)</f>
        <v>-1250</v>
      </c>
      <c r="P614" s="43">
        <f>VLOOKUP(L614,银行退!A:G,7,FALSE)</f>
        <v>1250</v>
      </c>
      <c r="Q614" t="e">
        <f>VLOOKUP(L614,银行退!A:J,10,FALSE)</f>
        <v>#N/A</v>
      </c>
      <c r="R614" t="e">
        <f>VLOOKUP(L614,银行退!A:K,11,FALSE)</f>
        <v>#N/A</v>
      </c>
    </row>
    <row r="615" spans="1:18" customFormat="1" ht="14.25" hidden="1">
      <c r="A615" s="60">
        <v>42928.456828703704</v>
      </c>
      <c r="B615">
        <v>693493</v>
      </c>
      <c r="C615" t="s">
        <v>2866</v>
      </c>
      <c r="D615" t="s">
        <v>2867</v>
      </c>
      <c r="E615" t="s">
        <v>355</v>
      </c>
      <c r="F615" s="15">
        <v>2126</v>
      </c>
      <c r="G615" t="s">
        <v>50</v>
      </c>
      <c r="H615" t="s">
        <v>50</v>
      </c>
      <c r="I615" t="s">
        <v>86</v>
      </c>
      <c r="J615" t="s">
        <v>46</v>
      </c>
      <c r="K615" t="s">
        <v>87</v>
      </c>
      <c r="L615" t="s">
        <v>1220</v>
      </c>
      <c r="M615" t="s">
        <v>1221</v>
      </c>
      <c r="N615" t="s">
        <v>2868</v>
      </c>
      <c r="O615">
        <f>VLOOKUP(B615,HIS退!B:F,5,FALSE)</f>
        <v>-2126</v>
      </c>
      <c r="P615" s="43">
        <f>VLOOKUP(L615,银行退!A:G,7,FALSE)</f>
        <v>2126</v>
      </c>
      <c r="Q615" t="e">
        <f>VLOOKUP(L615,银行退!A:J,10,FALSE)</f>
        <v>#N/A</v>
      </c>
      <c r="R615" t="e">
        <f>VLOOKUP(L615,银行退!A:K,11,FALSE)</f>
        <v>#N/A</v>
      </c>
    </row>
    <row r="616" spans="1:18" customFormat="1" ht="14.25" hidden="1">
      <c r="A616" s="60">
        <v>42928.460902777777</v>
      </c>
      <c r="B616">
        <v>693810</v>
      </c>
      <c r="C616" t="s">
        <v>2869</v>
      </c>
      <c r="D616" t="s">
        <v>2870</v>
      </c>
      <c r="E616" t="s">
        <v>356</v>
      </c>
      <c r="F616" s="15">
        <v>2966</v>
      </c>
      <c r="G616" t="s">
        <v>50</v>
      </c>
      <c r="H616" t="s">
        <v>50</v>
      </c>
      <c r="I616" t="s">
        <v>86</v>
      </c>
      <c r="J616" t="s">
        <v>46</v>
      </c>
      <c r="K616" t="s">
        <v>87</v>
      </c>
      <c r="L616" t="s">
        <v>1222</v>
      </c>
      <c r="M616" t="s">
        <v>1223</v>
      </c>
      <c r="N616" t="s">
        <v>2871</v>
      </c>
      <c r="O616">
        <f>VLOOKUP(B616,HIS退!B:F,5,FALSE)</f>
        <v>-2966</v>
      </c>
      <c r="P616" s="43">
        <f>VLOOKUP(L616,银行退!A:G,7,FALSE)</f>
        <v>2966</v>
      </c>
      <c r="Q616" t="e">
        <f>VLOOKUP(L616,银行退!A:J,10,FALSE)</f>
        <v>#N/A</v>
      </c>
      <c r="R616" t="e">
        <f>VLOOKUP(L616,银行退!A:K,11,FALSE)</f>
        <v>#N/A</v>
      </c>
    </row>
    <row r="617" spans="1:18" customFormat="1" ht="14.25" hidden="1">
      <c r="A617" s="60">
        <v>42928.472384259258</v>
      </c>
      <c r="B617">
        <v>694585</v>
      </c>
      <c r="C617" t="s">
        <v>2872</v>
      </c>
      <c r="D617" t="s">
        <v>2873</v>
      </c>
      <c r="E617" t="s">
        <v>358</v>
      </c>
      <c r="F617" s="15">
        <v>1200</v>
      </c>
      <c r="G617" t="s">
        <v>50</v>
      </c>
      <c r="H617" t="s">
        <v>50</v>
      </c>
      <c r="I617" t="s">
        <v>86</v>
      </c>
      <c r="J617" t="s">
        <v>46</v>
      </c>
      <c r="K617" t="s">
        <v>87</v>
      </c>
      <c r="L617" t="s">
        <v>1224</v>
      </c>
      <c r="M617" t="s">
        <v>1225</v>
      </c>
      <c r="N617" t="s">
        <v>2874</v>
      </c>
      <c r="O617">
        <f>VLOOKUP(B617,HIS退!B:F,5,FALSE)</f>
        <v>-1200</v>
      </c>
      <c r="P617" s="43">
        <f>VLOOKUP(L617,银行退!A:G,7,FALSE)</f>
        <v>1200</v>
      </c>
      <c r="Q617" t="e">
        <f>VLOOKUP(L617,银行退!A:J,10,FALSE)</f>
        <v>#N/A</v>
      </c>
      <c r="R617" t="e">
        <f>VLOOKUP(L617,银行退!A:K,11,FALSE)</f>
        <v>#N/A</v>
      </c>
    </row>
    <row r="618" spans="1:18" customFormat="1" ht="14.25" hidden="1">
      <c r="A618" s="60">
        <v>42928.477870370371</v>
      </c>
      <c r="B618">
        <v>694979</v>
      </c>
      <c r="C618" t="s">
        <v>2875</v>
      </c>
      <c r="D618" t="s">
        <v>2876</v>
      </c>
      <c r="E618" t="s">
        <v>359</v>
      </c>
      <c r="F618" s="15">
        <v>80</v>
      </c>
      <c r="G618" t="s">
        <v>50</v>
      </c>
      <c r="H618" t="s">
        <v>50</v>
      </c>
      <c r="I618" t="s">
        <v>86</v>
      </c>
      <c r="J618" t="s">
        <v>46</v>
      </c>
      <c r="K618" t="s">
        <v>87</v>
      </c>
      <c r="L618" t="s">
        <v>1226</v>
      </c>
      <c r="M618" t="s">
        <v>1227</v>
      </c>
      <c r="N618" t="s">
        <v>2877</v>
      </c>
      <c r="O618">
        <f>VLOOKUP(B618,HIS退!B:F,5,FALSE)</f>
        <v>-80</v>
      </c>
      <c r="P618" s="43">
        <f>VLOOKUP(L618,银行退!A:G,7,FALSE)</f>
        <v>80</v>
      </c>
      <c r="Q618" t="e">
        <f>VLOOKUP(L618,银行退!A:J,10,FALSE)</f>
        <v>#N/A</v>
      </c>
      <c r="R618" t="e">
        <f>VLOOKUP(L618,银行退!A:K,11,FALSE)</f>
        <v>#N/A</v>
      </c>
    </row>
    <row r="619" spans="1:18" customFormat="1" ht="14.25" hidden="1">
      <c r="A619" s="60">
        <v>42928.479004629633</v>
      </c>
      <c r="B619">
        <v>695061</v>
      </c>
      <c r="C619" t="s">
        <v>2878</v>
      </c>
      <c r="D619" t="s">
        <v>2879</v>
      </c>
      <c r="E619" t="s">
        <v>360</v>
      </c>
      <c r="F619" s="15">
        <v>231</v>
      </c>
      <c r="G619" t="s">
        <v>50</v>
      </c>
      <c r="H619" t="s">
        <v>50</v>
      </c>
      <c r="I619" t="s">
        <v>86</v>
      </c>
      <c r="J619" t="s">
        <v>46</v>
      </c>
      <c r="K619" t="s">
        <v>87</v>
      </c>
      <c r="L619" t="s">
        <v>1228</v>
      </c>
      <c r="M619" t="s">
        <v>1229</v>
      </c>
      <c r="N619" t="s">
        <v>2880</v>
      </c>
      <c r="O619">
        <f>VLOOKUP(B619,HIS退!B:F,5,FALSE)</f>
        <v>-231</v>
      </c>
      <c r="P619" s="43">
        <f>VLOOKUP(L619,银行退!A:G,7,FALSE)</f>
        <v>231</v>
      </c>
      <c r="Q619" t="e">
        <f>VLOOKUP(L619,银行退!A:J,10,FALSE)</f>
        <v>#N/A</v>
      </c>
      <c r="R619" t="e">
        <f>VLOOKUP(L619,银行退!A:K,11,FALSE)</f>
        <v>#N/A</v>
      </c>
    </row>
    <row r="620" spans="1:18" customFormat="1" ht="14.25" hidden="1">
      <c r="A620" s="60">
        <v>42928.490428240744</v>
      </c>
      <c r="B620">
        <v>695631</v>
      </c>
      <c r="C620" t="s">
        <v>2881</v>
      </c>
      <c r="D620" t="s">
        <v>2882</v>
      </c>
      <c r="E620" t="s">
        <v>361</v>
      </c>
      <c r="F620" s="15">
        <v>9</v>
      </c>
      <c r="G620" t="s">
        <v>50</v>
      </c>
      <c r="H620" t="s">
        <v>50</v>
      </c>
      <c r="I620" t="s">
        <v>86</v>
      </c>
      <c r="J620" t="s">
        <v>46</v>
      </c>
      <c r="K620" t="s">
        <v>87</v>
      </c>
      <c r="L620" t="s">
        <v>1230</v>
      </c>
      <c r="M620" t="s">
        <v>1231</v>
      </c>
      <c r="N620" t="s">
        <v>2883</v>
      </c>
      <c r="O620">
        <f>VLOOKUP(B620,HIS退!B:F,5,FALSE)</f>
        <v>-9</v>
      </c>
      <c r="P620" s="43">
        <f>VLOOKUP(L620,银行退!A:G,7,FALSE)</f>
        <v>9</v>
      </c>
      <c r="Q620" t="e">
        <f>VLOOKUP(L620,银行退!A:J,10,FALSE)</f>
        <v>#N/A</v>
      </c>
      <c r="R620" t="e">
        <f>VLOOKUP(L620,银行退!A:K,11,FALSE)</f>
        <v>#N/A</v>
      </c>
    </row>
    <row r="621" spans="1:18" customFormat="1" ht="14.25" hidden="1">
      <c r="A621" s="60">
        <v>42928.492199074077</v>
      </c>
      <c r="B621">
        <v>695709</v>
      </c>
      <c r="C621" t="s">
        <v>2884</v>
      </c>
      <c r="D621" t="s">
        <v>2885</v>
      </c>
      <c r="E621" t="s">
        <v>362</v>
      </c>
      <c r="F621" s="15">
        <v>589</v>
      </c>
      <c r="G621" t="s">
        <v>50</v>
      </c>
      <c r="H621" t="s">
        <v>50</v>
      </c>
      <c r="I621" t="s">
        <v>86</v>
      </c>
      <c r="J621" t="s">
        <v>46</v>
      </c>
      <c r="K621" t="s">
        <v>87</v>
      </c>
      <c r="L621" t="s">
        <v>1232</v>
      </c>
      <c r="M621" t="s">
        <v>1233</v>
      </c>
      <c r="N621" t="s">
        <v>2886</v>
      </c>
      <c r="O621">
        <f>VLOOKUP(B621,HIS退!B:F,5,FALSE)</f>
        <v>-589</v>
      </c>
      <c r="P621" s="43">
        <f>VLOOKUP(L621,银行退!A:G,7,FALSE)</f>
        <v>589</v>
      </c>
      <c r="Q621" t="e">
        <f>VLOOKUP(L621,银行退!A:J,10,FALSE)</f>
        <v>#N/A</v>
      </c>
      <c r="R621" t="e">
        <f>VLOOKUP(L621,银行退!A:K,11,FALSE)</f>
        <v>#N/A</v>
      </c>
    </row>
    <row r="622" spans="1:18" ht="14.25" hidden="1">
      <c r="A622" s="60">
        <v>42928.497511574074</v>
      </c>
      <c r="B622">
        <v>695923</v>
      </c>
      <c r="C622" t="s">
        <v>2887</v>
      </c>
      <c r="D622" t="s">
        <v>2888</v>
      </c>
      <c r="E622" t="s">
        <v>257</v>
      </c>
      <c r="F622" s="15">
        <v>700</v>
      </c>
      <c r="G622" t="s">
        <v>50</v>
      </c>
      <c r="H622" t="s">
        <v>50</v>
      </c>
      <c r="I622" t="s">
        <v>86</v>
      </c>
      <c r="J622" t="s">
        <v>46</v>
      </c>
      <c r="K622" t="s">
        <v>87</v>
      </c>
      <c r="L622" t="s">
        <v>1234</v>
      </c>
      <c r="M622" t="s">
        <v>1235</v>
      </c>
      <c r="N622" t="s">
        <v>2889</v>
      </c>
      <c r="O622">
        <f>VLOOKUP(B622,HIS退!B:F,5,FALSE)</f>
        <v>-700</v>
      </c>
      <c r="P622" s="43">
        <f>VLOOKUP(L622,银行退!A:G,7,FALSE)</f>
        <v>700</v>
      </c>
      <c r="Q622" t="e">
        <f>VLOOKUP(L622,银行退!A:J,10,FALSE)</f>
        <v>#N/A</v>
      </c>
      <c r="R622" t="e">
        <f>VLOOKUP(L622,银行退!A:K,11,FALSE)</f>
        <v>#N/A</v>
      </c>
    </row>
    <row r="623" spans="1:18" ht="14.25" hidden="1">
      <c r="A623" s="60">
        <v>42928.498993055553</v>
      </c>
      <c r="B623">
        <v>696006</v>
      </c>
      <c r="C623" t="s">
        <v>2890</v>
      </c>
      <c r="D623" t="s">
        <v>2891</v>
      </c>
      <c r="E623" t="s">
        <v>363</v>
      </c>
      <c r="F623" s="15">
        <v>74</v>
      </c>
      <c r="G623" t="s">
        <v>50</v>
      </c>
      <c r="H623" t="s">
        <v>50</v>
      </c>
      <c r="I623" t="s">
        <v>86</v>
      </c>
      <c r="J623" t="s">
        <v>46</v>
      </c>
      <c r="K623" t="s">
        <v>87</v>
      </c>
      <c r="L623" s="19" t="s">
        <v>10837</v>
      </c>
      <c r="M623" t="s">
        <v>1237</v>
      </c>
      <c r="N623" t="s">
        <v>2892</v>
      </c>
      <c r="O623">
        <f>VLOOKUP(B623,HIS退!B:F,5,FALSE)</f>
        <v>-74</v>
      </c>
      <c r="P623" s="43">
        <f>VLOOKUP(L623,银行退!A:G,7,FALSE)</f>
        <v>74</v>
      </c>
      <c r="Q623" t="e">
        <f>VLOOKUP(L623,银行退!A:J,10,FALSE)</f>
        <v>#N/A</v>
      </c>
      <c r="R623" t="str">
        <f>VLOOKUP(L623,银行退!A:K,11,FALSE)</f>
        <v>2017-07-13</v>
      </c>
    </row>
    <row r="624" spans="1:18" ht="14.25" hidden="1">
      <c r="A624" s="60">
        <v>42928.499849537038</v>
      </c>
      <c r="B624">
        <v>696044</v>
      </c>
      <c r="C624" t="s">
        <v>2893</v>
      </c>
      <c r="D624" t="s">
        <v>2891</v>
      </c>
      <c r="E624" t="s">
        <v>363</v>
      </c>
      <c r="F624" s="15">
        <v>15</v>
      </c>
      <c r="G624" t="s">
        <v>50</v>
      </c>
      <c r="H624" t="s">
        <v>50</v>
      </c>
      <c r="I624" t="s">
        <v>86</v>
      </c>
      <c r="J624" t="s">
        <v>46</v>
      </c>
      <c r="K624" t="s">
        <v>87</v>
      </c>
      <c r="L624" t="s">
        <v>1238</v>
      </c>
      <c r="M624" t="s">
        <v>1239</v>
      </c>
      <c r="N624" t="s">
        <v>2892</v>
      </c>
      <c r="O624">
        <f>VLOOKUP(B624,HIS退!B:F,5,FALSE)</f>
        <v>-15</v>
      </c>
      <c r="P624" s="43">
        <f>VLOOKUP(L624,银行退!A:G,7,FALSE)</f>
        <v>15</v>
      </c>
      <c r="Q624" t="e">
        <f>VLOOKUP(L624,银行退!A:J,10,FALSE)</f>
        <v>#N/A</v>
      </c>
      <c r="R624" t="e">
        <f>VLOOKUP(L624,银行退!A:K,11,FALSE)</f>
        <v>#N/A</v>
      </c>
    </row>
    <row r="625" spans="1:18" customFormat="1" ht="14.25" hidden="1">
      <c r="A625" s="60">
        <v>42928.500752314816</v>
      </c>
      <c r="B625">
        <v>696064</v>
      </c>
      <c r="C625" t="s">
        <v>2894</v>
      </c>
      <c r="D625" t="s">
        <v>2895</v>
      </c>
      <c r="E625" t="s">
        <v>364</v>
      </c>
      <c r="F625" s="15">
        <v>49</v>
      </c>
      <c r="G625" t="s">
        <v>50</v>
      </c>
      <c r="H625" t="s">
        <v>50</v>
      </c>
      <c r="I625" t="s">
        <v>86</v>
      </c>
      <c r="J625" t="s">
        <v>46</v>
      </c>
      <c r="K625" t="s">
        <v>87</v>
      </c>
      <c r="L625" t="s">
        <v>1240</v>
      </c>
      <c r="M625" t="s">
        <v>1241</v>
      </c>
      <c r="N625" t="s">
        <v>2892</v>
      </c>
      <c r="O625">
        <f>VLOOKUP(B625,HIS退!B:F,5,FALSE)</f>
        <v>-49</v>
      </c>
      <c r="P625" s="43">
        <f>VLOOKUP(L625,银行退!A:G,7,FALSE)</f>
        <v>49</v>
      </c>
      <c r="Q625" t="e">
        <f>VLOOKUP(L625,银行退!A:J,10,FALSE)</f>
        <v>#N/A</v>
      </c>
      <c r="R625" t="e">
        <f>VLOOKUP(L625,银行退!A:K,11,FALSE)</f>
        <v>#N/A</v>
      </c>
    </row>
    <row r="626" spans="1:18" ht="14.25" hidden="1">
      <c r="A626" s="60">
        <v>42928.502569444441</v>
      </c>
      <c r="B626">
        <v>696112</v>
      </c>
      <c r="C626" t="s">
        <v>2896</v>
      </c>
      <c r="D626" t="s">
        <v>2897</v>
      </c>
      <c r="E626" t="s">
        <v>365</v>
      </c>
      <c r="F626" s="15">
        <v>200</v>
      </c>
      <c r="G626" t="s">
        <v>50</v>
      </c>
      <c r="H626" t="s">
        <v>50</v>
      </c>
      <c r="I626" t="s">
        <v>86</v>
      </c>
      <c r="J626" t="s">
        <v>46</v>
      </c>
      <c r="K626" t="s">
        <v>87</v>
      </c>
      <c r="L626" t="s">
        <v>1242</v>
      </c>
      <c r="M626" t="s">
        <v>1243</v>
      </c>
      <c r="N626" t="s">
        <v>2898</v>
      </c>
      <c r="O626">
        <f>VLOOKUP(B626,HIS退!B:F,5,FALSE)</f>
        <v>-200</v>
      </c>
      <c r="P626" s="43">
        <f>VLOOKUP(L626,银行退!A:G,7,FALSE)</f>
        <v>200</v>
      </c>
      <c r="Q626" t="e">
        <f>VLOOKUP(L626,银行退!A:J,10,FALSE)</f>
        <v>#N/A</v>
      </c>
      <c r="R626" t="e">
        <f>VLOOKUP(L626,银行退!A:K,11,FALSE)</f>
        <v>#N/A</v>
      </c>
    </row>
    <row r="627" spans="1:18" customFormat="1" ht="14.25" hidden="1">
      <c r="A627" s="60">
        <v>42928.507928240739</v>
      </c>
      <c r="B627">
        <v>696221</v>
      </c>
      <c r="C627" t="s">
        <v>2899</v>
      </c>
      <c r="D627" t="s">
        <v>2900</v>
      </c>
      <c r="E627" t="s">
        <v>366</v>
      </c>
      <c r="F627" s="15">
        <v>73</v>
      </c>
      <c r="G627" t="s">
        <v>50</v>
      </c>
      <c r="H627" t="s">
        <v>50</v>
      </c>
      <c r="I627" t="s">
        <v>86</v>
      </c>
      <c r="J627" t="s">
        <v>46</v>
      </c>
      <c r="K627" t="s">
        <v>87</v>
      </c>
      <c r="L627" t="s">
        <v>1244</v>
      </c>
      <c r="M627" t="s">
        <v>1245</v>
      </c>
      <c r="N627" t="s">
        <v>2901</v>
      </c>
      <c r="O627">
        <f>VLOOKUP(B627,HIS退!B:F,5,FALSE)</f>
        <v>-73</v>
      </c>
      <c r="P627" s="43">
        <f>VLOOKUP(L627,银行退!A:G,7,FALSE)</f>
        <v>73</v>
      </c>
      <c r="Q627" t="e">
        <f>VLOOKUP(L627,银行退!A:J,10,FALSE)</f>
        <v>#N/A</v>
      </c>
      <c r="R627" t="e">
        <f>VLOOKUP(L627,银行退!A:K,11,FALSE)</f>
        <v>#N/A</v>
      </c>
    </row>
    <row r="628" spans="1:18" customFormat="1" ht="14.25" hidden="1">
      <c r="A628" s="60">
        <v>42928.509583333333</v>
      </c>
      <c r="B628">
        <v>696247</v>
      </c>
      <c r="C628" t="s">
        <v>2902</v>
      </c>
      <c r="D628" t="s">
        <v>2903</v>
      </c>
      <c r="E628" t="s">
        <v>367</v>
      </c>
      <c r="F628" s="15">
        <v>240</v>
      </c>
      <c r="G628" t="s">
        <v>50</v>
      </c>
      <c r="H628" t="s">
        <v>50</v>
      </c>
      <c r="I628" t="s">
        <v>86</v>
      </c>
      <c r="J628" t="s">
        <v>46</v>
      </c>
      <c r="K628" t="s">
        <v>87</v>
      </c>
      <c r="L628" t="s">
        <v>1246</v>
      </c>
      <c r="M628" t="s">
        <v>1247</v>
      </c>
      <c r="N628" t="s">
        <v>2904</v>
      </c>
      <c r="O628">
        <f>VLOOKUP(B628,HIS退!B:F,5,FALSE)</f>
        <v>-240</v>
      </c>
      <c r="P628" s="43">
        <f>VLOOKUP(L628,银行退!A:G,7,FALSE)</f>
        <v>240</v>
      </c>
      <c r="Q628" t="e">
        <f>VLOOKUP(L628,银行退!A:J,10,FALSE)</f>
        <v>#N/A</v>
      </c>
      <c r="R628" t="e">
        <f>VLOOKUP(L628,银行退!A:K,11,FALSE)</f>
        <v>#N/A</v>
      </c>
    </row>
    <row r="629" spans="1:18" customFormat="1" ht="14.25" hidden="1">
      <c r="A629" s="60">
        <v>42928.509872685187</v>
      </c>
      <c r="B629">
        <v>696254</v>
      </c>
      <c r="C629" t="s">
        <v>2905</v>
      </c>
      <c r="D629" t="s">
        <v>2906</v>
      </c>
      <c r="E629" t="s">
        <v>368</v>
      </c>
      <c r="F629" s="15">
        <v>75</v>
      </c>
      <c r="G629" t="s">
        <v>193</v>
      </c>
      <c r="H629" t="s">
        <v>50</v>
      </c>
      <c r="I629" t="s">
        <v>86</v>
      </c>
      <c r="J629" t="s">
        <v>46</v>
      </c>
      <c r="K629" t="s">
        <v>87</v>
      </c>
      <c r="L629" t="s">
        <v>1248</v>
      </c>
      <c r="M629" t="s">
        <v>1249</v>
      </c>
      <c r="N629" t="s">
        <v>2907</v>
      </c>
      <c r="O629">
        <f>VLOOKUP(B629,HIS退!B:F,5,FALSE)</f>
        <v>-75</v>
      </c>
      <c r="P629" s="43">
        <f>VLOOKUP(L629,银行退!A:G,7,FALSE)</f>
        <v>75</v>
      </c>
      <c r="Q629" t="e">
        <f>VLOOKUP(L629,银行退!A:J,10,FALSE)</f>
        <v>#N/A</v>
      </c>
      <c r="R629" t="e">
        <f>VLOOKUP(L629,银行退!A:K,11,FALSE)</f>
        <v>#N/A</v>
      </c>
    </row>
    <row r="630" spans="1:18" ht="14.25" hidden="1">
      <c r="A630" s="60">
        <v>42928.518194444441</v>
      </c>
      <c r="B630">
        <v>696377</v>
      </c>
      <c r="C630" t="s">
        <v>2908</v>
      </c>
      <c r="D630" t="s">
        <v>2909</v>
      </c>
      <c r="E630" t="s">
        <v>369</v>
      </c>
      <c r="F630" s="15">
        <v>2000</v>
      </c>
      <c r="G630" t="s">
        <v>50</v>
      </c>
      <c r="H630" t="s">
        <v>50</v>
      </c>
      <c r="I630" t="s">
        <v>86</v>
      </c>
      <c r="J630" t="s">
        <v>46</v>
      </c>
      <c r="K630" t="s">
        <v>87</v>
      </c>
      <c r="L630" t="s">
        <v>1250</v>
      </c>
      <c r="M630" t="s">
        <v>1251</v>
      </c>
      <c r="N630" t="s">
        <v>2910</v>
      </c>
      <c r="O630">
        <f>VLOOKUP(B630,HIS退!B:F,5,FALSE)</f>
        <v>-2000</v>
      </c>
      <c r="P630" s="43">
        <f>VLOOKUP(L630,银行退!A:G,7,FALSE)</f>
        <v>2000</v>
      </c>
      <c r="Q630" t="e">
        <f>VLOOKUP(L630,银行退!A:J,10,FALSE)</f>
        <v>#N/A</v>
      </c>
      <c r="R630" t="e">
        <f>VLOOKUP(L630,银行退!A:K,11,FALSE)</f>
        <v>#N/A</v>
      </c>
    </row>
    <row r="631" spans="1:18" customFormat="1" ht="14.25" hidden="1">
      <c r="A631" s="60">
        <v>42928.53162037037</v>
      </c>
      <c r="B631">
        <v>696533</v>
      </c>
      <c r="C631" t="s">
        <v>2911</v>
      </c>
      <c r="D631" t="s">
        <v>2912</v>
      </c>
      <c r="E631" t="s">
        <v>370</v>
      </c>
      <c r="F631" s="15">
        <v>240</v>
      </c>
      <c r="G631" t="s">
        <v>50</v>
      </c>
      <c r="H631" t="s">
        <v>50</v>
      </c>
      <c r="I631" t="s">
        <v>127</v>
      </c>
      <c r="J631" t="s">
        <v>127</v>
      </c>
      <c r="K631" t="s">
        <v>87</v>
      </c>
      <c r="L631" t="s">
        <v>1252</v>
      </c>
      <c r="M631" t="s">
        <v>1253</v>
      </c>
      <c r="N631" t="s">
        <v>2913</v>
      </c>
      <c r="O631">
        <f>VLOOKUP(B631,HIS退!B:F,5,FALSE)</f>
        <v>-240</v>
      </c>
      <c r="P631" s="43">
        <f>VLOOKUP(L631,银行退!A:G,7,FALSE)</f>
        <v>240</v>
      </c>
      <c r="Q631">
        <f>VLOOKUP(L631,银行退!A:J,10,FALSE)</f>
        <v>1</v>
      </c>
      <c r="R631" t="str">
        <f>VLOOKUP(L631,银行退!A:K,11,FALSE)</f>
        <v>2017-07-12</v>
      </c>
    </row>
    <row r="632" spans="1:18" customFormat="1" ht="14.25" hidden="1">
      <c r="A632" s="60">
        <v>42928.53266203704</v>
      </c>
      <c r="B632">
        <v>696542</v>
      </c>
      <c r="C632" t="s">
        <v>2914</v>
      </c>
      <c r="D632" t="s">
        <v>2915</v>
      </c>
      <c r="E632" t="s">
        <v>371</v>
      </c>
      <c r="F632" s="15">
        <v>8500</v>
      </c>
      <c r="G632" t="s">
        <v>50</v>
      </c>
      <c r="H632" t="s">
        <v>50</v>
      </c>
      <c r="I632" t="s">
        <v>86</v>
      </c>
      <c r="J632" t="s">
        <v>46</v>
      </c>
      <c r="K632" t="s">
        <v>87</v>
      </c>
      <c r="L632" t="s">
        <v>1254</v>
      </c>
      <c r="M632" t="s">
        <v>1255</v>
      </c>
      <c r="N632" t="s">
        <v>2916</v>
      </c>
      <c r="O632">
        <f>VLOOKUP(B632,HIS退!B:F,5,FALSE)</f>
        <v>-8500</v>
      </c>
      <c r="P632" s="43">
        <f>VLOOKUP(L632,银行退!A:G,7,FALSE)</f>
        <v>8500</v>
      </c>
      <c r="Q632" t="e">
        <f>VLOOKUP(L632,银行退!A:J,10,FALSE)</f>
        <v>#N/A</v>
      </c>
      <c r="R632" t="e">
        <f>VLOOKUP(L632,银行退!A:K,11,FALSE)</f>
        <v>#N/A</v>
      </c>
    </row>
    <row r="633" spans="1:18" customFormat="1" ht="14.25" hidden="1">
      <c r="A633" s="60">
        <v>42928.535613425927</v>
      </c>
      <c r="B633">
        <v>696582</v>
      </c>
      <c r="C633" t="s">
        <v>2917</v>
      </c>
      <c r="D633" t="s">
        <v>2918</v>
      </c>
      <c r="E633" t="s">
        <v>372</v>
      </c>
      <c r="F633" s="15">
        <v>700</v>
      </c>
      <c r="G633" t="s">
        <v>50</v>
      </c>
      <c r="H633" t="s">
        <v>50</v>
      </c>
      <c r="I633" t="s">
        <v>86</v>
      </c>
      <c r="J633" t="s">
        <v>46</v>
      </c>
      <c r="K633" t="s">
        <v>87</v>
      </c>
      <c r="L633" t="s">
        <v>1256</v>
      </c>
      <c r="M633" t="s">
        <v>1257</v>
      </c>
      <c r="N633" t="s">
        <v>2919</v>
      </c>
      <c r="O633">
        <f>VLOOKUP(B633,HIS退!B:F,5,FALSE)</f>
        <v>-700</v>
      </c>
      <c r="P633" s="43">
        <f>VLOOKUP(L633,银行退!A:G,7,FALSE)</f>
        <v>700</v>
      </c>
      <c r="Q633" t="e">
        <f>VLOOKUP(L633,银行退!A:J,10,FALSE)</f>
        <v>#N/A</v>
      </c>
      <c r="R633" t="e">
        <f>VLOOKUP(L633,银行退!A:K,11,FALSE)</f>
        <v>#N/A</v>
      </c>
    </row>
    <row r="634" spans="1:18" customFormat="1" ht="14.25" hidden="1">
      <c r="A634" s="60">
        <v>42928.536226851851</v>
      </c>
      <c r="B634">
        <v>696592</v>
      </c>
      <c r="C634" t="s">
        <v>2920</v>
      </c>
      <c r="D634" t="s">
        <v>2918</v>
      </c>
      <c r="E634" t="s">
        <v>372</v>
      </c>
      <c r="F634" s="15">
        <v>83</v>
      </c>
      <c r="G634" t="s">
        <v>50</v>
      </c>
      <c r="H634" t="s">
        <v>50</v>
      </c>
      <c r="I634" t="s">
        <v>86</v>
      </c>
      <c r="J634" t="s">
        <v>46</v>
      </c>
      <c r="K634" t="s">
        <v>87</v>
      </c>
      <c r="L634" t="s">
        <v>1258</v>
      </c>
      <c r="M634" t="s">
        <v>1259</v>
      </c>
      <c r="N634" t="s">
        <v>2921</v>
      </c>
      <c r="O634">
        <f>VLOOKUP(B634,HIS退!B:F,5,FALSE)</f>
        <v>-83</v>
      </c>
      <c r="P634" s="43">
        <f>VLOOKUP(L634,银行退!A:G,7,FALSE)</f>
        <v>83</v>
      </c>
      <c r="Q634" t="e">
        <f>VLOOKUP(L634,银行退!A:J,10,FALSE)</f>
        <v>#N/A</v>
      </c>
      <c r="R634" t="e">
        <f>VLOOKUP(L634,银行退!A:K,11,FALSE)</f>
        <v>#N/A</v>
      </c>
    </row>
    <row r="635" spans="1:18" s="50" customFormat="1" ht="14.25" hidden="1">
      <c r="A635" s="60">
        <v>42928.539884259262</v>
      </c>
      <c r="B635">
        <v>696636</v>
      </c>
      <c r="C635" t="s">
        <v>2922</v>
      </c>
      <c r="D635" t="s">
        <v>2923</v>
      </c>
      <c r="E635" t="s">
        <v>373</v>
      </c>
      <c r="F635" s="15">
        <v>135</v>
      </c>
      <c r="G635" t="s">
        <v>50</v>
      </c>
      <c r="H635" t="s">
        <v>50</v>
      </c>
      <c r="I635" t="s">
        <v>127</v>
      </c>
      <c r="J635" t="s">
        <v>127</v>
      </c>
      <c r="K635" t="s">
        <v>87</v>
      </c>
      <c r="L635" t="s">
        <v>1260</v>
      </c>
      <c r="M635" t="s">
        <v>1261</v>
      </c>
      <c r="N635" t="s">
        <v>2924</v>
      </c>
      <c r="O635">
        <f>VLOOKUP(B635,HIS退!B:F,5,FALSE)</f>
        <v>-135</v>
      </c>
      <c r="P635" s="43">
        <f>VLOOKUP(L635,银行退!A:G,7,FALSE)</f>
        <v>135</v>
      </c>
      <c r="Q635">
        <f>VLOOKUP(L635,银行退!A:J,10,FALSE)</f>
        <v>1</v>
      </c>
      <c r="R635" t="str">
        <f>VLOOKUP(L635,银行退!A:K,11,FALSE)</f>
        <v>2017-07-12</v>
      </c>
    </row>
    <row r="636" spans="1:18" customFormat="1" ht="14.25" hidden="1">
      <c r="A636" s="60">
        <v>42928.560231481482</v>
      </c>
      <c r="B636">
        <v>696820</v>
      </c>
      <c r="C636" t="s">
        <v>2925</v>
      </c>
      <c r="D636" t="s">
        <v>2926</v>
      </c>
      <c r="E636" t="s">
        <v>374</v>
      </c>
      <c r="F636" s="15">
        <v>97</v>
      </c>
      <c r="G636" t="s">
        <v>50</v>
      </c>
      <c r="H636" t="s">
        <v>50</v>
      </c>
      <c r="I636" t="s">
        <v>86</v>
      </c>
      <c r="J636" t="s">
        <v>46</v>
      </c>
      <c r="K636" t="s">
        <v>87</v>
      </c>
      <c r="L636" t="s">
        <v>1262</v>
      </c>
      <c r="M636" t="s">
        <v>1263</v>
      </c>
      <c r="N636" t="s">
        <v>2927</v>
      </c>
      <c r="O636">
        <f>VLOOKUP(B636,HIS退!B:F,5,FALSE)</f>
        <v>-97</v>
      </c>
      <c r="P636" s="43">
        <f>VLOOKUP(L636,银行退!A:G,7,FALSE)</f>
        <v>97</v>
      </c>
      <c r="Q636" t="e">
        <f>VLOOKUP(L636,银行退!A:J,10,FALSE)</f>
        <v>#N/A</v>
      </c>
      <c r="R636" t="e">
        <f>VLOOKUP(L636,银行退!A:K,11,FALSE)</f>
        <v>#N/A</v>
      </c>
    </row>
    <row r="637" spans="1:18" customFormat="1" ht="14.25" hidden="1">
      <c r="A637" s="60">
        <v>42928.567777777775</v>
      </c>
      <c r="B637">
        <v>696884</v>
      </c>
      <c r="C637" t="s">
        <v>2928</v>
      </c>
      <c r="D637" t="s">
        <v>2929</v>
      </c>
      <c r="E637" t="s">
        <v>375</v>
      </c>
      <c r="F637" s="15">
        <v>1500</v>
      </c>
      <c r="G637" t="s">
        <v>50</v>
      </c>
      <c r="H637" t="s">
        <v>50</v>
      </c>
      <c r="I637" t="s">
        <v>127</v>
      </c>
      <c r="J637" t="s">
        <v>127</v>
      </c>
      <c r="K637" t="s">
        <v>87</v>
      </c>
      <c r="L637" t="s">
        <v>1264</v>
      </c>
      <c r="M637" t="s">
        <v>1265</v>
      </c>
      <c r="N637" t="s">
        <v>2930</v>
      </c>
      <c r="O637">
        <f>VLOOKUP(B637,HIS退!B:F,5,FALSE)</f>
        <v>-1500</v>
      </c>
      <c r="P637" s="43">
        <f>VLOOKUP(L637,银行退!A:G,7,FALSE)</f>
        <v>1500</v>
      </c>
      <c r="Q637">
        <f>VLOOKUP(L637,银行退!A:J,10,FALSE)</f>
        <v>1</v>
      </c>
      <c r="R637" t="str">
        <f>VLOOKUP(L637,银行退!A:K,11,FALSE)</f>
        <v>2017-07-13</v>
      </c>
    </row>
    <row r="638" spans="1:18" customFormat="1" ht="14.25" hidden="1">
      <c r="A638" s="60">
        <v>42928.594386574077</v>
      </c>
      <c r="B638">
        <v>697610</v>
      </c>
      <c r="C638" t="s">
        <v>2931</v>
      </c>
      <c r="D638" t="s">
        <v>2932</v>
      </c>
      <c r="E638" t="s">
        <v>376</v>
      </c>
      <c r="F638" s="15">
        <v>10</v>
      </c>
      <c r="G638" t="s">
        <v>50</v>
      </c>
      <c r="H638" t="s">
        <v>50</v>
      </c>
      <c r="I638" t="s">
        <v>86</v>
      </c>
      <c r="J638" t="s">
        <v>46</v>
      </c>
      <c r="K638" t="s">
        <v>87</v>
      </c>
      <c r="L638" t="s">
        <v>1266</v>
      </c>
      <c r="M638" t="s">
        <v>1267</v>
      </c>
      <c r="N638" t="s">
        <v>2933</v>
      </c>
      <c r="O638">
        <f>VLOOKUP(B638,HIS退!B:F,5,FALSE)</f>
        <v>-10</v>
      </c>
      <c r="P638" s="43">
        <f>VLOOKUP(L638,银行退!A:G,7,FALSE)</f>
        <v>10</v>
      </c>
      <c r="Q638" t="e">
        <f>VLOOKUP(L638,银行退!A:J,10,FALSE)</f>
        <v>#N/A</v>
      </c>
      <c r="R638" t="e">
        <f>VLOOKUP(L638,银行退!A:K,11,FALSE)</f>
        <v>#N/A</v>
      </c>
    </row>
    <row r="639" spans="1:18" s="50" customFormat="1" ht="14.25" hidden="1">
      <c r="A639" s="60">
        <v>42928.606840277775</v>
      </c>
      <c r="B639">
        <v>698373</v>
      </c>
      <c r="C639" t="s">
        <v>2934</v>
      </c>
      <c r="D639" t="s">
        <v>2935</v>
      </c>
      <c r="E639" t="s">
        <v>377</v>
      </c>
      <c r="F639" s="15">
        <v>360</v>
      </c>
      <c r="G639" t="s">
        <v>50</v>
      </c>
      <c r="H639" t="s">
        <v>50</v>
      </c>
      <c r="I639" t="s">
        <v>86</v>
      </c>
      <c r="J639" t="s">
        <v>46</v>
      </c>
      <c r="K639" t="s">
        <v>87</v>
      </c>
      <c r="L639" t="s">
        <v>1268</v>
      </c>
      <c r="M639" t="s">
        <v>1269</v>
      </c>
      <c r="N639" t="s">
        <v>2936</v>
      </c>
      <c r="O639">
        <f>VLOOKUP(B639,HIS退!B:F,5,FALSE)</f>
        <v>-360</v>
      </c>
      <c r="P639" s="43">
        <f>VLOOKUP(L639,银行退!A:G,7,FALSE)</f>
        <v>360</v>
      </c>
      <c r="Q639" t="e">
        <f>VLOOKUP(L639,银行退!A:J,10,FALSE)</f>
        <v>#N/A</v>
      </c>
      <c r="R639" t="e">
        <f>VLOOKUP(L639,银行退!A:K,11,FALSE)</f>
        <v>#N/A</v>
      </c>
    </row>
    <row r="640" spans="1:18" ht="14.25" hidden="1">
      <c r="A640" s="60">
        <v>42928.607418981483</v>
      </c>
      <c r="B640">
        <v>698426</v>
      </c>
      <c r="C640" t="s">
        <v>2937</v>
      </c>
      <c r="D640" t="s">
        <v>2938</v>
      </c>
      <c r="E640" t="s">
        <v>378</v>
      </c>
      <c r="F640" s="15">
        <v>454</v>
      </c>
      <c r="G640" t="s">
        <v>50</v>
      </c>
      <c r="H640" t="s">
        <v>50</v>
      </c>
      <c r="I640" t="s">
        <v>86</v>
      </c>
      <c r="J640" t="s">
        <v>46</v>
      </c>
      <c r="K640" t="s">
        <v>87</v>
      </c>
      <c r="L640" t="s">
        <v>1270</v>
      </c>
      <c r="M640" t="s">
        <v>1271</v>
      </c>
      <c r="N640" t="s">
        <v>2939</v>
      </c>
      <c r="O640">
        <f>VLOOKUP(B640,HIS退!B:F,5,FALSE)</f>
        <v>-454</v>
      </c>
      <c r="P640" s="43">
        <f>VLOOKUP(L640,银行退!A:G,7,FALSE)</f>
        <v>454</v>
      </c>
      <c r="Q640" t="e">
        <f>VLOOKUP(L640,银行退!A:J,10,FALSE)</f>
        <v>#N/A</v>
      </c>
      <c r="R640" t="e">
        <f>VLOOKUP(L640,银行退!A:K,11,FALSE)</f>
        <v>#N/A</v>
      </c>
    </row>
    <row r="641" spans="1:18" customFormat="1" ht="14.25" hidden="1">
      <c r="A641" s="60">
        <v>42928.611319444448</v>
      </c>
      <c r="B641">
        <v>698723</v>
      </c>
      <c r="C641" t="s">
        <v>2940</v>
      </c>
      <c r="D641" t="s">
        <v>2941</v>
      </c>
      <c r="E641" t="s">
        <v>379</v>
      </c>
      <c r="F641" s="15">
        <v>17</v>
      </c>
      <c r="G641" t="s">
        <v>50</v>
      </c>
      <c r="H641" t="s">
        <v>50</v>
      </c>
      <c r="I641" t="s">
        <v>86</v>
      </c>
      <c r="J641" t="s">
        <v>46</v>
      </c>
      <c r="K641" t="s">
        <v>87</v>
      </c>
      <c r="L641" t="s">
        <v>1272</v>
      </c>
      <c r="M641" t="s">
        <v>1273</v>
      </c>
      <c r="N641" t="s">
        <v>2942</v>
      </c>
      <c r="O641">
        <f>VLOOKUP(B641,HIS退!B:F,5,FALSE)</f>
        <v>-17</v>
      </c>
      <c r="P641" s="43">
        <f>VLOOKUP(L641,银行退!A:G,7,FALSE)</f>
        <v>17</v>
      </c>
      <c r="Q641" t="e">
        <f>VLOOKUP(L641,银行退!A:J,10,FALSE)</f>
        <v>#N/A</v>
      </c>
      <c r="R641" t="e">
        <f>VLOOKUP(L641,银行退!A:K,11,FALSE)</f>
        <v>#N/A</v>
      </c>
    </row>
    <row r="642" spans="1:18" ht="14.25" hidden="1">
      <c r="A642" s="60">
        <v>42928.616377314815</v>
      </c>
      <c r="B642">
        <v>699050</v>
      </c>
      <c r="C642" t="s">
        <v>2943</v>
      </c>
      <c r="D642" t="s">
        <v>2944</v>
      </c>
      <c r="E642" t="s">
        <v>380</v>
      </c>
      <c r="F642" s="15">
        <v>54</v>
      </c>
      <c r="G642" t="s">
        <v>50</v>
      </c>
      <c r="H642" t="s">
        <v>50</v>
      </c>
      <c r="I642" t="s">
        <v>86</v>
      </c>
      <c r="J642" t="s">
        <v>46</v>
      </c>
      <c r="K642" t="s">
        <v>87</v>
      </c>
      <c r="L642" t="s">
        <v>1274</v>
      </c>
      <c r="M642" t="s">
        <v>1275</v>
      </c>
      <c r="N642" t="s">
        <v>2945</v>
      </c>
      <c r="O642">
        <f>VLOOKUP(B642,HIS退!B:F,5,FALSE)</f>
        <v>-54</v>
      </c>
      <c r="P642" s="43">
        <f>VLOOKUP(L642,银行退!A:G,7,FALSE)</f>
        <v>54</v>
      </c>
      <c r="Q642" t="e">
        <f>VLOOKUP(L642,银行退!A:J,10,FALSE)</f>
        <v>#N/A</v>
      </c>
      <c r="R642" t="e">
        <f>VLOOKUP(L642,银行退!A:K,11,FALSE)</f>
        <v>#N/A</v>
      </c>
    </row>
    <row r="643" spans="1:18" customFormat="1" ht="14.25" hidden="1">
      <c r="A643" s="60">
        <v>42928.619027777779</v>
      </c>
      <c r="B643">
        <v>699198</v>
      </c>
      <c r="C643" t="s">
        <v>2946</v>
      </c>
      <c r="D643" t="s">
        <v>2947</v>
      </c>
      <c r="E643" t="s">
        <v>381</v>
      </c>
      <c r="F643" s="15">
        <v>1137</v>
      </c>
      <c r="G643" t="s">
        <v>50</v>
      </c>
      <c r="H643" t="s">
        <v>50</v>
      </c>
      <c r="I643" t="s">
        <v>127</v>
      </c>
      <c r="J643" t="s">
        <v>127</v>
      </c>
      <c r="K643" t="s">
        <v>87</v>
      </c>
      <c r="L643" t="s">
        <v>1276</v>
      </c>
      <c r="M643" t="s">
        <v>1277</v>
      </c>
      <c r="N643" t="s">
        <v>2948</v>
      </c>
      <c r="O643">
        <f>VLOOKUP(B643,HIS退!B:F,5,FALSE)</f>
        <v>-1137</v>
      </c>
      <c r="P643" s="43">
        <f>VLOOKUP(L643,银行退!A:G,7,FALSE)</f>
        <v>1137</v>
      </c>
      <c r="Q643">
        <f>VLOOKUP(L643,银行退!A:J,10,FALSE)</f>
        <v>1</v>
      </c>
      <c r="R643" t="str">
        <f>VLOOKUP(L643,银行退!A:K,11,FALSE)</f>
        <v>2017-07-13</v>
      </c>
    </row>
    <row r="644" spans="1:18" customFormat="1" ht="14.25" hidden="1">
      <c r="A644" s="60">
        <v>42928.621828703705</v>
      </c>
      <c r="B644">
        <v>699406</v>
      </c>
      <c r="C644" t="s">
        <v>2949</v>
      </c>
      <c r="D644" t="s">
        <v>2950</v>
      </c>
      <c r="E644" t="s">
        <v>382</v>
      </c>
      <c r="F644" s="15">
        <v>46</v>
      </c>
      <c r="G644" t="s">
        <v>50</v>
      </c>
      <c r="H644" t="s">
        <v>50</v>
      </c>
      <c r="I644" t="s">
        <v>86</v>
      </c>
      <c r="J644" t="s">
        <v>46</v>
      </c>
      <c r="K644" t="s">
        <v>87</v>
      </c>
      <c r="L644" t="s">
        <v>1278</v>
      </c>
      <c r="M644" t="s">
        <v>1279</v>
      </c>
      <c r="N644" t="s">
        <v>2951</v>
      </c>
      <c r="O644">
        <f>VLOOKUP(B644,HIS退!B:F,5,FALSE)</f>
        <v>-46</v>
      </c>
      <c r="P644" s="43">
        <f>VLOOKUP(L644,银行退!A:G,7,FALSE)</f>
        <v>46</v>
      </c>
      <c r="Q644" t="e">
        <f>VLOOKUP(L644,银行退!A:J,10,FALSE)</f>
        <v>#N/A</v>
      </c>
      <c r="R644" t="e">
        <f>VLOOKUP(L644,银行退!A:K,11,FALSE)</f>
        <v>#N/A</v>
      </c>
    </row>
    <row r="645" spans="1:18" customFormat="1" ht="14.25" hidden="1">
      <c r="A645" s="60">
        <v>42928.62228009259</v>
      </c>
      <c r="B645">
        <v>699447</v>
      </c>
      <c r="C645" t="s">
        <v>2952</v>
      </c>
      <c r="D645" t="s">
        <v>383</v>
      </c>
      <c r="E645" t="s">
        <v>382</v>
      </c>
      <c r="F645" s="15">
        <v>60</v>
      </c>
      <c r="G645" t="s">
        <v>50</v>
      </c>
      <c r="H645" t="s">
        <v>50</v>
      </c>
      <c r="I645" t="s">
        <v>86</v>
      </c>
      <c r="J645" t="s">
        <v>46</v>
      </c>
      <c r="K645" t="s">
        <v>87</v>
      </c>
      <c r="L645" t="s">
        <v>1280</v>
      </c>
      <c r="M645" t="s">
        <v>1281</v>
      </c>
      <c r="N645" t="s">
        <v>2951</v>
      </c>
      <c r="O645">
        <f>VLOOKUP(B645,HIS退!B:F,5,FALSE)</f>
        <v>-60</v>
      </c>
      <c r="P645" s="43">
        <f>VLOOKUP(L645,银行退!A:G,7,FALSE)</f>
        <v>60</v>
      </c>
      <c r="Q645" t="e">
        <f>VLOOKUP(L645,银行退!A:J,10,FALSE)</f>
        <v>#N/A</v>
      </c>
      <c r="R645" t="e">
        <f>VLOOKUP(L645,银行退!A:K,11,FALSE)</f>
        <v>#N/A</v>
      </c>
    </row>
    <row r="646" spans="1:18" ht="14.25" hidden="1">
      <c r="A646" s="60">
        <v>42928.629953703705</v>
      </c>
      <c r="B646">
        <v>699962</v>
      </c>
      <c r="C646" t="s">
        <v>2953</v>
      </c>
      <c r="D646" t="s">
        <v>2954</v>
      </c>
      <c r="E646" t="s">
        <v>384</v>
      </c>
      <c r="F646" s="15">
        <v>214</v>
      </c>
      <c r="G646" t="s">
        <v>50</v>
      </c>
      <c r="H646" t="s">
        <v>50</v>
      </c>
      <c r="I646" t="s">
        <v>86</v>
      </c>
      <c r="J646" t="s">
        <v>46</v>
      </c>
      <c r="K646" t="s">
        <v>87</v>
      </c>
      <c r="L646" t="s">
        <v>1282</v>
      </c>
      <c r="M646" t="s">
        <v>1283</v>
      </c>
      <c r="N646" t="s">
        <v>2955</v>
      </c>
      <c r="O646">
        <f>VLOOKUP(B646,HIS退!B:F,5,FALSE)</f>
        <v>-214</v>
      </c>
      <c r="P646" s="43">
        <f>VLOOKUP(L646,银行退!A:G,7,FALSE)</f>
        <v>214</v>
      </c>
      <c r="Q646" t="e">
        <f>VLOOKUP(L646,银行退!A:J,10,FALSE)</f>
        <v>#N/A</v>
      </c>
      <c r="R646" t="e">
        <f>VLOOKUP(L646,银行退!A:K,11,FALSE)</f>
        <v>#N/A</v>
      </c>
    </row>
    <row r="647" spans="1:18" customFormat="1" ht="14.25" hidden="1">
      <c r="A647" s="60">
        <v>42928.644756944443</v>
      </c>
      <c r="B647">
        <v>700937</v>
      </c>
      <c r="C647" t="s">
        <v>2956</v>
      </c>
      <c r="D647" t="s">
        <v>2957</v>
      </c>
      <c r="E647" t="s">
        <v>388</v>
      </c>
      <c r="F647" s="15">
        <v>1248</v>
      </c>
      <c r="G647" t="s">
        <v>50</v>
      </c>
      <c r="H647" t="s">
        <v>50</v>
      </c>
      <c r="I647" t="s">
        <v>86</v>
      </c>
      <c r="J647" t="s">
        <v>46</v>
      </c>
      <c r="K647" t="s">
        <v>87</v>
      </c>
      <c r="L647" t="s">
        <v>1284</v>
      </c>
      <c r="M647" t="s">
        <v>1285</v>
      </c>
      <c r="N647" t="s">
        <v>2958</v>
      </c>
      <c r="O647">
        <f>VLOOKUP(B647,HIS退!B:F,5,FALSE)</f>
        <v>-1248</v>
      </c>
      <c r="P647" s="43">
        <f>VLOOKUP(L647,银行退!A:G,7,FALSE)</f>
        <v>1248</v>
      </c>
      <c r="Q647" t="e">
        <f>VLOOKUP(L647,银行退!A:J,10,FALSE)</f>
        <v>#N/A</v>
      </c>
      <c r="R647" t="e">
        <f>VLOOKUP(L647,银行退!A:K,11,FALSE)</f>
        <v>#N/A</v>
      </c>
    </row>
    <row r="648" spans="1:18" customFormat="1" ht="14.25" hidden="1">
      <c r="A648" s="60">
        <v>42928.648449074077</v>
      </c>
      <c r="B648">
        <v>701182</v>
      </c>
      <c r="C648" t="s">
        <v>2959</v>
      </c>
      <c r="D648" t="s">
        <v>2960</v>
      </c>
      <c r="E648" t="s">
        <v>389</v>
      </c>
      <c r="F648" s="15">
        <v>600</v>
      </c>
      <c r="G648" t="s">
        <v>50</v>
      </c>
      <c r="H648" t="s">
        <v>50</v>
      </c>
      <c r="I648" t="s">
        <v>86</v>
      </c>
      <c r="J648" t="s">
        <v>46</v>
      </c>
      <c r="K648" t="s">
        <v>87</v>
      </c>
      <c r="L648" t="s">
        <v>1286</v>
      </c>
      <c r="M648" t="s">
        <v>1287</v>
      </c>
      <c r="N648" t="s">
        <v>2961</v>
      </c>
      <c r="O648">
        <f>VLOOKUP(B648,HIS退!B:F,5,FALSE)</f>
        <v>-600</v>
      </c>
      <c r="P648" s="43">
        <f>VLOOKUP(L648,银行退!A:G,7,FALSE)</f>
        <v>600</v>
      </c>
      <c r="Q648" t="e">
        <f>VLOOKUP(L648,银行退!A:J,10,FALSE)</f>
        <v>#N/A</v>
      </c>
      <c r="R648" t="e">
        <f>VLOOKUP(L648,银行退!A:K,11,FALSE)</f>
        <v>#N/A</v>
      </c>
    </row>
    <row r="649" spans="1:18" customFormat="1" ht="14.25" hidden="1">
      <c r="A649" s="60">
        <v>42928.648692129631</v>
      </c>
      <c r="B649">
        <v>701192</v>
      </c>
      <c r="C649" t="s">
        <v>2962</v>
      </c>
      <c r="D649" t="s">
        <v>2963</v>
      </c>
      <c r="E649" t="s">
        <v>390</v>
      </c>
      <c r="F649" s="15">
        <v>491</v>
      </c>
      <c r="G649" t="s">
        <v>50</v>
      </c>
      <c r="H649" t="s">
        <v>50</v>
      </c>
      <c r="I649" t="s">
        <v>86</v>
      </c>
      <c r="J649" t="s">
        <v>46</v>
      </c>
      <c r="K649" t="s">
        <v>87</v>
      </c>
      <c r="L649" t="s">
        <v>1288</v>
      </c>
      <c r="M649" t="s">
        <v>1289</v>
      </c>
      <c r="N649" t="s">
        <v>2964</v>
      </c>
      <c r="O649">
        <f>VLOOKUP(B649,HIS退!B:F,5,FALSE)</f>
        <v>-491</v>
      </c>
      <c r="P649" s="43">
        <f>VLOOKUP(L649,银行退!A:G,7,FALSE)</f>
        <v>491</v>
      </c>
      <c r="Q649" t="e">
        <f>VLOOKUP(L649,银行退!A:J,10,FALSE)</f>
        <v>#N/A</v>
      </c>
      <c r="R649" t="e">
        <f>VLOOKUP(L649,银行退!A:K,11,FALSE)</f>
        <v>#N/A</v>
      </c>
    </row>
    <row r="650" spans="1:18" customFormat="1" ht="14.25" hidden="1">
      <c r="A650" s="60">
        <v>42928.655324074076</v>
      </c>
      <c r="B650">
        <v>701572</v>
      </c>
      <c r="C650" t="s">
        <v>2965</v>
      </c>
      <c r="D650" t="s">
        <v>2966</v>
      </c>
      <c r="E650" t="s">
        <v>391</v>
      </c>
      <c r="F650" s="15">
        <v>61</v>
      </c>
      <c r="G650" t="s">
        <v>50</v>
      </c>
      <c r="H650" t="s">
        <v>50</v>
      </c>
      <c r="I650" t="s">
        <v>127</v>
      </c>
      <c r="J650" t="s">
        <v>127</v>
      </c>
      <c r="K650" t="s">
        <v>87</v>
      </c>
      <c r="L650" t="s">
        <v>1290</v>
      </c>
      <c r="M650" t="s">
        <v>1291</v>
      </c>
      <c r="N650" t="s">
        <v>2967</v>
      </c>
      <c r="O650">
        <f>VLOOKUP(B650,HIS退!B:F,5,FALSE)</f>
        <v>-61</v>
      </c>
      <c r="P650" s="43">
        <f>VLOOKUP(L650,银行退!A:G,7,FALSE)</f>
        <v>61</v>
      </c>
      <c r="Q650">
        <f>VLOOKUP(L650,银行退!A:J,10,FALSE)</f>
        <v>1</v>
      </c>
      <c r="R650" t="str">
        <f>VLOOKUP(L650,银行退!A:K,11,FALSE)</f>
        <v>2017-07-13</v>
      </c>
    </row>
    <row r="651" spans="1:18" customFormat="1" ht="14.25" hidden="1">
      <c r="A651" s="60">
        <v>42928.670034722221</v>
      </c>
      <c r="B651">
        <v>702402</v>
      </c>
      <c r="C651" t="s">
        <v>2968</v>
      </c>
      <c r="D651" t="s">
        <v>2969</v>
      </c>
      <c r="E651" t="s">
        <v>394</v>
      </c>
      <c r="F651" s="15">
        <v>252</v>
      </c>
      <c r="G651" t="s">
        <v>50</v>
      </c>
      <c r="H651" t="s">
        <v>50</v>
      </c>
      <c r="I651" t="s">
        <v>86</v>
      </c>
      <c r="J651" t="s">
        <v>46</v>
      </c>
      <c r="K651" t="s">
        <v>87</v>
      </c>
      <c r="L651" t="s">
        <v>1292</v>
      </c>
      <c r="M651" t="s">
        <v>1293</v>
      </c>
      <c r="N651" t="s">
        <v>2970</v>
      </c>
      <c r="O651">
        <f>VLOOKUP(B651,HIS退!B:F,5,FALSE)</f>
        <v>-252</v>
      </c>
      <c r="P651" s="43">
        <f>VLOOKUP(L651,银行退!A:G,7,FALSE)</f>
        <v>252</v>
      </c>
      <c r="Q651" t="e">
        <f>VLOOKUP(L651,银行退!A:J,10,FALSE)</f>
        <v>#N/A</v>
      </c>
      <c r="R651" t="e">
        <f>VLOOKUP(L651,银行退!A:K,11,FALSE)</f>
        <v>#N/A</v>
      </c>
    </row>
    <row r="652" spans="1:18" customFormat="1" ht="14.25" hidden="1">
      <c r="A652" s="60">
        <v>42928.670185185183</v>
      </c>
      <c r="B652">
        <v>702411</v>
      </c>
      <c r="C652" t="s">
        <v>2971</v>
      </c>
      <c r="D652" t="s">
        <v>2972</v>
      </c>
      <c r="E652" t="s">
        <v>395</v>
      </c>
      <c r="F652" s="15">
        <v>489</v>
      </c>
      <c r="G652" t="s">
        <v>50</v>
      </c>
      <c r="H652" t="s">
        <v>50</v>
      </c>
      <c r="I652" t="s">
        <v>86</v>
      </c>
      <c r="J652" t="s">
        <v>46</v>
      </c>
      <c r="K652" t="s">
        <v>87</v>
      </c>
      <c r="L652" t="s">
        <v>1294</v>
      </c>
      <c r="M652" t="s">
        <v>1295</v>
      </c>
      <c r="N652" t="s">
        <v>2973</v>
      </c>
      <c r="O652">
        <f>VLOOKUP(B652,HIS退!B:F,5,FALSE)</f>
        <v>-489</v>
      </c>
      <c r="P652" s="43">
        <f>VLOOKUP(L652,银行退!A:G,7,FALSE)</f>
        <v>489</v>
      </c>
      <c r="Q652" t="e">
        <f>VLOOKUP(L652,银行退!A:J,10,FALSE)</f>
        <v>#N/A</v>
      </c>
      <c r="R652" t="e">
        <f>VLOOKUP(L652,银行退!A:K,11,FALSE)</f>
        <v>#N/A</v>
      </c>
    </row>
    <row r="653" spans="1:18" customFormat="1" ht="14.25" hidden="1">
      <c r="A653" s="60">
        <v>42928.677499999998</v>
      </c>
      <c r="B653">
        <v>702778</v>
      </c>
      <c r="C653" t="s">
        <v>2974</v>
      </c>
      <c r="D653" t="s">
        <v>2975</v>
      </c>
      <c r="E653" t="s">
        <v>396</v>
      </c>
      <c r="F653" s="15">
        <v>50</v>
      </c>
      <c r="G653" t="s">
        <v>50</v>
      </c>
      <c r="H653" t="s">
        <v>50</v>
      </c>
      <c r="I653" t="s">
        <v>86</v>
      </c>
      <c r="J653" t="s">
        <v>46</v>
      </c>
      <c r="K653" t="s">
        <v>87</v>
      </c>
      <c r="L653" t="s">
        <v>1296</v>
      </c>
      <c r="M653" t="s">
        <v>1297</v>
      </c>
      <c r="N653" t="s">
        <v>2976</v>
      </c>
      <c r="O653">
        <f>VLOOKUP(B653,HIS退!B:F,5,FALSE)</f>
        <v>-50</v>
      </c>
      <c r="P653" s="43">
        <f>VLOOKUP(L653,银行退!A:G,7,FALSE)</f>
        <v>50</v>
      </c>
      <c r="Q653" t="e">
        <f>VLOOKUP(L653,银行退!A:J,10,FALSE)</f>
        <v>#N/A</v>
      </c>
      <c r="R653" t="e">
        <f>VLOOKUP(L653,银行退!A:K,11,FALSE)</f>
        <v>#N/A</v>
      </c>
    </row>
    <row r="654" spans="1:18" customFormat="1" ht="14.25" hidden="1">
      <c r="A654" s="60">
        <v>42928.677800925929</v>
      </c>
      <c r="B654">
        <v>702804</v>
      </c>
      <c r="C654" t="s">
        <v>2977</v>
      </c>
      <c r="D654" t="s">
        <v>2978</v>
      </c>
      <c r="E654" t="s">
        <v>397</v>
      </c>
      <c r="F654" s="15">
        <v>494</v>
      </c>
      <c r="G654" t="s">
        <v>50</v>
      </c>
      <c r="H654" t="s">
        <v>50</v>
      </c>
      <c r="I654" t="s">
        <v>86</v>
      </c>
      <c r="J654" t="s">
        <v>46</v>
      </c>
      <c r="K654" t="s">
        <v>87</v>
      </c>
      <c r="L654" t="s">
        <v>1298</v>
      </c>
      <c r="M654" t="s">
        <v>1299</v>
      </c>
      <c r="N654" t="s">
        <v>2979</v>
      </c>
      <c r="O654">
        <f>VLOOKUP(B654,HIS退!B:F,5,FALSE)</f>
        <v>-494</v>
      </c>
      <c r="P654" s="43">
        <f>VLOOKUP(L654,银行退!A:G,7,FALSE)</f>
        <v>494</v>
      </c>
      <c r="Q654" t="e">
        <f>VLOOKUP(L654,银行退!A:J,10,FALSE)</f>
        <v>#N/A</v>
      </c>
      <c r="R654" t="e">
        <f>VLOOKUP(L654,银行退!A:K,11,FALSE)</f>
        <v>#N/A</v>
      </c>
    </row>
    <row r="655" spans="1:18" s="50" customFormat="1" ht="14.25" hidden="1">
      <c r="A655" s="60">
        <v>42928.691643518519</v>
      </c>
      <c r="B655">
        <v>703517</v>
      </c>
      <c r="C655" t="s">
        <v>2980</v>
      </c>
      <c r="D655" t="s">
        <v>2981</v>
      </c>
      <c r="E655" t="s">
        <v>399</v>
      </c>
      <c r="F655" s="15">
        <v>27</v>
      </c>
      <c r="G655" t="s">
        <v>50</v>
      </c>
      <c r="H655" t="s">
        <v>50</v>
      </c>
      <c r="I655" t="s">
        <v>127</v>
      </c>
      <c r="J655" t="s">
        <v>127</v>
      </c>
      <c r="K655" t="s">
        <v>87</v>
      </c>
      <c r="L655" t="s">
        <v>1300</v>
      </c>
      <c r="M655" t="s">
        <v>1301</v>
      </c>
      <c r="N655" t="s">
        <v>2982</v>
      </c>
      <c r="O655">
        <f>VLOOKUP(B655,HIS退!B:F,5,FALSE)</f>
        <v>-27</v>
      </c>
      <c r="P655" s="43">
        <f>VLOOKUP(L655,银行退!A:G,7,FALSE)</f>
        <v>27</v>
      </c>
      <c r="Q655">
        <f>VLOOKUP(L655,银行退!A:J,10,FALSE)</f>
        <v>1</v>
      </c>
      <c r="R655" t="str">
        <f>VLOOKUP(L655,银行退!A:K,11,FALSE)</f>
        <v>2017-07-13</v>
      </c>
    </row>
    <row r="656" spans="1:18" customFormat="1" ht="14.25" hidden="1">
      <c r="A656" s="60">
        <v>42928.699537037035</v>
      </c>
      <c r="B656">
        <v>703890</v>
      </c>
      <c r="C656" t="s">
        <v>2983</v>
      </c>
      <c r="D656" t="s">
        <v>2984</v>
      </c>
      <c r="E656" t="s">
        <v>400</v>
      </c>
      <c r="F656" s="15">
        <v>1120</v>
      </c>
      <c r="G656" t="s">
        <v>50</v>
      </c>
      <c r="H656" t="s">
        <v>50</v>
      </c>
      <c r="I656" t="s">
        <v>86</v>
      </c>
      <c r="J656" t="s">
        <v>46</v>
      </c>
      <c r="K656" t="s">
        <v>87</v>
      </c>
      <c r="L656" t="s">
        <v>1302</v>
      </c>
      <c r="M656" t="s">
        <v>1303</v>
      </c>
      <c r="N656" t="s">
        <v>2985</v>
      </c>
      <c r="O656">
        <f>VLOOKUP(B656,HIS退!B:F,5,FALSE)</f>
        <v>-1120</v>
      </c>
      <c r="P656" s="43">
        <f>VLOOKUP(L656,银行退!A:G,7,FALSE)</f>
        <v>1120</v>
      </c>
      <c r="Q656" t="e">
        <f>VLOOKUP(L656,银行退!A:J,10,FALSE)</f>
        <v>#N/A</v>
      </c>
      <c r="R656" t="e">
        <f>VLOOKUP(L656,银行退!A:K,11,FALSE)</f>
        <v>#N/A</v>
      </c>
    </row>
    <row r="657" spans="1:18" customFormat="1" ht="14.25" hidden="1">
      <c r="A657" s="60">
        <v>42928.700266203705</v>
      </c>
      <c r="B657">
        <v>703916</v>
      </c>
      <c r="C657" t="s">
        <v>2986</v>
      </c>
      <c r="D657" t="s">
        <v>2987</v>
      </c>
      <c r="E657" t="s">
        <v>401</v>
      </c>
      <c r="F657" s="15">
        <v>88</v>
      </c>
      <c r="G657" t="s">
        <v>50</v>
      </c>
      <c r="H657" t="s">
        <v>50</v>
      </c>
      <c r="I657" t="s">
        <v>127</v>
      </c>
      <c r="J657" t="s">
        <v>127</v>
      </c>
      <c r="K657" t="s">
        <v>87</v>
      </c>
      <c r="L657" t="s">
        <v>1304</v>
      </c>
      <c r="M657" t="s">
        <v>1305</v>
      </c>
      <c r="N657" t="s">
        <v>2988</v>
      </c>
      <c r="O657">
        <f>VLOOKUP(B657,HIS退!B:F,5,FALSE)</f>
        <v>-88</v>
      </c>
      <c r="P657" s="43">
        <f>VLOOKUP(L657,银行退!A:G,7,FALSE)</f>
        <v>88</v>
      </c>
      <c r="Q657">
        <f>VLOOKUP(L657,银行退!A:J,10,FALSE)</f>
        <v>1</v>
      </c>
      <c r="R657" t="str">
        <f>VLOOKUP(L657,银行退!A:K,11,FALSE)</f>
        <v>2017-07-13</v>
      </c>
    </row>
    <row r="658" spans="1:18" customFormat="1" ht="14.25" hidden="1">
      <c r="A658" s="60">
        <v>42928.705914351849</v>
      </c>
      <c r="B658">
        <v>704153</v>
      </c>
      <c r="C658" t="s">
        <v>2989</v>
      </c>
      <c r="D658" t="s">
        <v>2990</v>
      </c>
      <c r="E658" t="s">
        <v>402</v>
      </c>
      <c r="F658" s="15">
        <v>131</v>
      </c>
      <c r="G658" t="s">
        <v>50</v>
      </c>
      <c r="H658" t="s">
        <v>50</v>
      </c>
      <c r="I658" t="s">
        <v>86</v>
      </c>
      <c r="J658" t="s">
        <v>46</v>
      </c>
      <c r="K658" t="s">
        <v>87</v>
      </c>
      <c r="L658" t="s">
        <v>1306</v>
      </c>
      <c r="M658" t="s">
        <v>1307</v>
      </c>
      <c r="N658" t="s">
        <v>2991</v>
      </c>
      <c r="O658">
        <f>VLOOKUP(B658,HIS退!B:F,5,FALSE)</f>
        <v>-131</v>
      </c>
      <c r="P658" s="43">
        <f>VLOOKUP(L658,银行退!A:G,7,FALSE)</f>
        <v>131</v>
      </c>
      <c r="Q658" t="e">
        <f>VLOOKUP(L658,银行退!A:J,10,FALSE)</f>
        <v>#N/A</v>
      </c>
      <c r="R658" t="e">
        <f>VLOOKUP(L658,银行退!A:K,11,FALSE)</f>
        <v>#N/A</v>
      </c>
    </row>
    <row r="659" spans="1:18" customFormat="1" ht="14.25" hidden="1">
      <c r="A659" s="60">
        <v>42928.718518518515</v>
      </c>
      <c r="B659">
        <v>704546</v>
      </c>
      <c r="C659" t="s">
        <v>2992</v>
      </c>
      <c r="D659" t="s">
        <v>2993</v>
      </c>
      <c r="E659" t="s">
        <v>386</v>
      </c>
      <c r="F659" s="15">
        <v>1969</v>
      </c>
      <c r="G659" t="s">
        <v>50</v>
      </c>
      <c r="H659" t="s">
        <v>50</v>
      </c>
      <c r="I659" t="s">
        <v>86</v>
      </c>
      <c r="J659" t="s">
        <v>46</v>
      </c>
      <c r="K659" t="s">
        <v>87</v>
      </c>
      <c r="L659" t="s">
        <v>1308</v>
      </c>
      <c r="M659" t="s">
        <v>1309</v>
      </c>
      <c r="N659" t="s">
        <v>2770</v>
      </c>
      <c r="O659">
        <f>VLOOKUP(B659,HIS退!B:F,5,FALSE)</f>
        <v>-1969</v>
      </c>
      <c r="P659" s="43">
        <f>VLOOKUP(L659,银行退!A:G,7,FALSE)</f>
        <v>1969</v>
      </c>
      <c r="Q659" t="e">
        <f>VLOOKUP(L659,银行退!A:J,10,FALSE)</f>
        <v>#N/A</v>
      </c>
      <c r="R659" t="e">
        <f>VLOOKUP(L659,银行退!A:K,11,FALSE)</f>
        <v>#N/A</v>
      </c>
    </row>
    <row r="660" spans="1:18" customFormat="1" ht="14.25" hidden="1">
      <c r="A660" s="60">
        <v>42928.723009259258</v>
      </c>
      <c r="B660">
        <v>704666</v>
      </c>
      <c r="C660" t="s">
        <v>2994</v>
      </c>
      <c r="D660" t="s">
        <v>2995</v>
      </c>
      <c r="E660" t="s">
        <v>403</v>
      </c>
      <c r="F660" s="15">
        <v>16</v>
      </c>
      <c r="G660" t="s">
        <v>50</v>
      </c>
      <c r="H660" t="s">
        <v>50</v>
      </c>
      <c r="I660" t="s">
        <v>86</v>
      </c>
      <c r="J660" t="s">
        <v>46</v>
      </c>
      <c r="K660" t="s">
        <v>87</v>
      </c>
      <c r="L660" t="s">
        <v>1310</v>
      </c>
      <c r="M660" t="s">
        <v>1311</v>
      </c>
      <c r="N660" t="s">
        <v>2996</v>
      </c>
      <c r="O660">
        <f>VLOOKUP(B660,HIS退!B:F,5,FALSE)</f>
        <v>-16</v>
      </c>
      <c r="P660" s="43">
        <f>VLOOKUP(L660,银行退!A:G,7,FALSE)</f>
        <v>16</v>
      </c>
      <c r="Q660" t="e">
        <f>VLOOKUP(L660,银行退!A:J,10,FALSE)</f>
        <v>#N/A</v>
      </c>
      <c r="R660" t="e">
        <f>VLOOKUP(L660,银行退!A:K,11,FALSE)</f>
        <v>#N/A</v>
      </c>
    </row>
    <row r="661" spans="1:18" customFormat="1" ht="14.25" hidden="1">
      <c r="A661" s="60">
        <v>42928.723530092589</v>
      </c>
      <c r="B661">
        <v>704695</v>
      </c>
      <c r="C661" t="s">
        <v>2997</v>
      </c>
      <c r="D661" t="s">
        <v>2998</v>
      </c>
      <c r="E661" t="s">
        <v>404</v>
      </c>
      <c r="F661" s="15">
        <v>600</v>
      </c>
      <c r="G661" t="s">
        <v>50</v>
      </c>
      <c r="H661" t="s">
        <v>50</v>
      </c>
      <c r="I661" t="s">
        <v>86</v>
      </c>
      <c r="J661" t="s">
        <v>46</v>
      </c>
      <c r="K661" t="s">
        <v>87</v>
      </c>
      <c r="L661" t="s">
        <v>1312</v>
      </c>
      <c r="M661" t="s">
        <v>1313</v>
      </c>
      <c r="N661" t="s">
        <v>2999</v>
      </c>
      <c r="O661">
        <f>VLOOKUP(B661,HIS退!B:F,5,FALSE)</f>
        <v>-600</v>
      </c>
      <c r="P661" s="43">
        <f>VLOOKUP(L661,银行退!A:G,7,FALSE)</f>
        <v>600</v>
      </c>
      <c r="Q661" t="e">
        <f>VLOOKUP(L661,银行退!A:J,10,FALSE)</f>
        <v>#N/A</v>
      </c>
      <c r="R661" t="e">
        <f>VLOOKUP(L661,银行退!A:K,11,FALSE)</f>
        <v>#N/A</v>
      </c>
    </row>
    <row r="662" spans="1:18" customFormat="1" ht="14.25" hidden="1">
      <c r="A662" s="60">
        <v>42928.734618055554</v>
      </c>
      <c r="B662">
        <v>704928</v>
      </c>
      <c r="C662" t="s">
        <v>3000</v>
      </c>
      <c r="D662" t="s">
        <v>3001</v>
      </c>
      <c r="E662" t="s">
        <v>405</v>
      </c>
      <c r="F662" s="15">
        <v>340</v>
      </c>
      <c r="G662" t="s">
        <v>50</v>
      </c>
      <c r="H662" t="s">
        <v>50</v>
      </c>
      <c r="I662" t="s">
        <v>86</v>
      </c>
      <c r="J662" t="s">
        <v>46</v>
      </c>
      <c r="K662" t="s">
        <v>87</v>
      </c>
      <c r="L662" t="s">
        <v>1314</v>
      </c>
      <c r="M662" t="s">
        <v>1315</v>
      </c>
      <c r="N662" t="s">
        <v>3002</v>
      </c>
      <c r="O662">
        <f>VLOOKUP(B662,HIS退!B:F,5,FALSE)</f>
        <v>-340</v>
      </c>
      <c r="P662" s="43">
        <f>VLOOKUP(L662,银行退!A:G,7,FALSE)</f>
        <v>340</v>
      </c>
      <c r="Q662" t="e">
        <f>VLOOKUP(L662,银行退!A:J,10,FALSE)</f>
        <v>#N/A</v>
      </c>
      <c r="R662" t="e">
        <f>VLOOKUP(L662,银行退!A:K,11,FALSE)</f>
        <v>#N/A</v>
      </c>
    </row>
    <row r="663" spans="1:18" customFormat="1" ht="14.25" hidden="1">
      <c r="A663" s="60">
        <v>42928.736678240741</v>
      </c>
      <c r="B663">
        <v>704945</v>
      </c>
      <c r="C663" t="s">
        <v>3003</v>
      </c>
      <c r="D663" t="s">
        <v>3004</v>
      </c>
      <c r="E663" t="s">
        <v>406</v>
      </c>
      <c r="F663" s="15">
        <v>503</v>
      </c>
      <c r="G663" t="s">
        <v>50</v>
      </c>
      <c r="H663" t="s">
        <v>50</v>
      </c>
      <c r="I663" t="s">
        <v>86</v>
      </c>
      <c r="J663" t="s">
        <v>46</v>
      </c>
      <c r="K663" t="s">
        <v>87</v>
      </c>
      <c r="L663" t="s">
        <v>1316</v>
      </c>
      <c r="M663" t="s">
        <v>1317</v>
      </c>
      <c r="N663" t="s">
        <v>3005</v>
      </c>
      <c r="O663">
        <f>VLOOKUP(B663,HIS退!B:F,5,FALSE)</f>
        <v>-503</v>
      </c>
      <c r="P663" s="43">
        <f>VLOOKUP(L663,银行退!A:G,7,FALSE)</f>
        <v>503</v>
      </c>
      <c r="Q663" t="e">
        <f>VLOOKUP(L663,银行退!A:J,10,FALSE)</f>
        <v>#N/A</v>
      </c>
      <c r="R663" t="e">
        <f>VLOOKUP(L663,银行退!A:K,11,FALSE)</f>
        <v>#N/A</v>
      </c>
    </row>
    <row r="664" spans="1:18" customFormat="1" ht="14.25" hidden="1">
      <c r="A664" s="60">
        <v>42928.74322916667</v>
      </c>
      <c r="B664">
        <v>705047</v>
      </c>
      <c r="C664" t="s">
        <v>3006</v>
      </c>
      <c r="D664" t="s">
        <v>3007</v>
      </c>
      <c r="E664" t="s">
        <v>407</v>
      </c>
      <c r="F664" s="15">
        <v>409</v>
      </c>
      <c r="G664" t="s">
        <v>50</v>
      </c>
      <c r="H664" t="s">
        <v>50</v>
      </c>
      <c r="I664" t="s">
        <v>86</v>
      </c>
      <c r="J664" t="s">
        <v>46</v>
      </c>
      <c r="K664" t="s">
        <v>87</v>
      </c>
      <c r="L664" t="s">
        <v>1318</v>
      </c>
      <c r="M664" t="s">
        <v>1319</v>
      </c>
      <c r="N664" t="s">
        <v>3008</v>
      </c>
      <c r="O664">
        <f>VLOOKUP(B664,HIS退!B:F,5,FALSE)</f>
        <v>-409</v>
      </c>
      <c r="P664" s="43">
        <f>VLOOKUP(L664,银行退!A:G,7,FALSE)</f>
        <v>409</v>
      </c>
      <c r="Q664" t="e">
        <f>VLOOKUP(L664,银行退!A:J,10,FALSE)</f>
        <v>#N/A</v>
      </c>
      <c r="R664" t="e">
        <f>VLOOKUP(L664,银行退!A:K,11,FALSE)</f>
        <v>#N/A</v>
      </c>
    </row>
    <row r="665" spans="1:18" ht="14.25" hidden="1">
      <c r="A665" s="60">
        <v>42928.759432870371</v>
      </c>
      <c r="B665">
        <v>705168</v>
      </c>
      <c r="C665" t="s">
        <v>3009</v>
      </c>
      <c r="D665" t="s">
        <v>3010</v>
      </c>
      <c r="E665" t="s">
        <v>408</v>
      </c>
      <c r="F665" s="15">
        <v>1010</v>
      </c>
      <c r="G665" t="s">
        <v>50</v>
      </c>
      <c r="H665" t="s">
        <v>50</v>
      </c>
      <c r="I665" t="s">
        <v>86</v>
      </c>
      <c r="J665" t="s">
        <v>46</v>
      </c>
      <c r="K665" t="s">
        <v>87</v>
      </c>
      <c r="L665" t="s">
        <v>1320</v>
      </c>
      <c r="M665" t="s">
        <v>1321</v>
      </c>
      <c r="N665" t="s">
        <v>3011</v>
      </c>
      <c r="O665">
        <f>VLOOKUP(B665,HIS退!B:F,5,FALSE)</f>
        <v>-1010</v>
      </c>
      <c r="P665" s="43">
        <f>VLOOKUP(L665,银行退!A:G,7,FALSE)</f>
        <v>1010</v>
      </c>
      <c r="Q665" t="e">
        <f>VLOOKUP(L665,银行退!A:J,10,FALSE)</f>
        <v>#N/A</v>
      </c>
      <c r="R665" t="e">
        <f>VLOOKUP(L665,银行退!A:K,11,FALSE)</f>
        <v>#N/A</v>
      </c>
    </row>
    <row r="666" spans="1:18" customFormat="1" ht="14.25" hidden="1">
      <c r="A666" s="60">
        <v>42929.285856481481</v>
      </c>
      <c r="B666">
        <v>706022</v>
      </c>
      <c r="C666" t="s">
        <v>3012</v>
      </c>
      <c r="D666" t="s">
        <v>3013</v>
      </c>
      <c r="E666" t="s">
        <v>410</v>
      </c>
      <c r="F666" s="15">
        <v>150</v>
      </c>
      <c r="G666" t="s">
        <v>50</v>
      </c>
      <c r="H666" t="s">
        <v>50</v>
      </c>
      <c r="I666" t="s">
        <v>127</v>
      </c>
      <c r="J666" t="s">
        <v>127</v>
      </c>
      <c r="K666" t="s">
        <v>87</v>
      </c>
      <c r="L666" t="s">
        <v>1322</v>
      </c>
      <c r="M666" t="s">
        <v>1323</v>
      </c>
      <c r="N666" t="s">
        <v>3014</v>
      </c>
      <c r="O666">
        <f>VLOOKUP(B666,HIS退!B:F,5,FALSE)</f>
        <v>-150</v>
      </c>
      <c r="P666" s="43">
        <f>VLOOKUP(L666,银行退!A:G,7,FALSE)</f>
        <v>150</v>
      </c>
      <c r="Q666">
        <f>VLOOKUP(L666,银行退!A:J,10,FALSE)</f>
        <v>1</v>
      </c>
      <c r="R666" t="str">
        <f>VLOOKUP(L666,银行退!A:K,11,FALSE)</f>
        <v>2017-07-13</v>
      </c>
    </row>
    <row r="667" spans="1:18" customFormat="1" ht="14.25" hidden="1">
      <c r="A667" s="60">
        <v>42929.293356481481</v>
      </c>
      <c r="B667">
        <v>706051</v>
      </c>
      <c r="C667" t="s">
        <v>3015</v>
      </c>
      <c r="D667" t="s">
        <v>3016</v>
      </c>
      <c r="E667" t="s">
        <v>411</v>
      </c>
      <c r="F667" s="15">
        <v>880</v>
      </c>
      <c r="G667" t="s">
        <v>50</v>
      </c>
      <c r="H667" t="s">
        <v>50</v>
      </c>
      <c r="I667" t="s">
        <v>127</v>
      </c>
      <c r="J667" t="s">
        <v>127</v>
      </c>
      <c r="K667" t="s">
        <v>87</v>
      </c>
      <c r="L667" t="s">
        <v>1324</v>
      </c>
      <c r="M667" t="s">
        <v>1325</v>
      </c>
      <c r="N667" t="s">
        <v>3017</v>
      </c>
      <c r="O667">
        <f>VLOOKUP(B667,HIS退!B:F,5,FALSE)</f>
        <v>-880</v>
      </c>
      <c r="P667" s="43">
        <f>VLOOKUP(L667,银行退!A:G,7,FALSE)</f>
        <v>880</v>
      </c>
      <c r="Q667">
        <f>VLOOKUP(L667,银行退!A:J,10,FALSE)</f>
        <v>1</v>
      </c>
      <c r="R667" t="str">
        <f>VLOOKUP(L667,银行退!A:K,11,FALSE)</f>
        <v>2017-07-13</v>
      </c>
    </row>
    <row r="668" spans="1:18" customFormat="1" ht="14.25" hidden="1">
      <c r="A668" s="60">
        <v>42929.367361111108</v>
      </c>
      <c r="B668">
        <v>709111</v>
      </c>
      <c r="C668" t="s">
        <v>3018</v>
      </c>
      <c r="D668" t="s">
        <v>3019</v>
      </c>
      <c r="E668" t="s">
        <v>413</v>
      </c>
      <c r="F668" s="15">
        <v>759</v>
      </c>
      <c r="G668" t="s">
        <v>50</v>
      </c>
      <c r="H668" t="s">
        <v>50</v>
      </c>
      <c r="I668" t="s">
        <v>127</v>
      </c>
      <c r="J668" t="s">
        <v>127</v>
      </c>
      <c r="K668" t="s">
        <v>87</v>
      </c>
      <c r="L668" t="s">
        <v>1326</v>
      </c>
      <c r="M668" t="s">
        <v>1327</v>
      </c>
      <c r="N668" t="s">
        <v>3020</v>
      </c>
      <c r="O668">
        <f>VLOOKUP(B668,HIS退!B:F,5,FALSE)</f>
        <v>-759</v>
      </c>
      <c r="P668" s="43">
        <f>VLOOKUP(L668,银行退!A:G,7,FALSE)</f>
        <v>759</v>
      </c>
      <c r="Q668">
        <f>VLOOKUP(L668,银行退!A:J,10,FALSE)</f>
        <v>1</v>
      </c>
      <c r="R668" t="str">
        <f>VLOOKUP(L668,银行退!A:K,11,FALSE)</f>
        <v>2017-07-13</v>
      </c>
    </row>
    <row r="669" spans="1:18" customFormat="1" ht="14.25" hidden="1">
      <c r="A669" s="60">
        <v>42929.386504629627</v>
      </c>
      <c r="B669">
        <v>710795</v>
      </c>
      <c r="C669" t="s">
        <v>3021</v>
      </c>
      <c r="D669" t="s">
        <v>3022</v>
      </c>
      <c r="E669" t="s">
        <v>414</v>
      </c>
      <c r="F669" s="15">
        <v>44</v>
      </c>
      <c r="G669" t="s">
        <v>50</v>
      </c>
      <c r="H669" t="s">
        <v>50</v>
      </c>
      <c r="I669" t="s">
        <v>86</v>
      </c>
      <c r="J669" t="s">
        <v>46</v>
      </c>
      <c r="K669" t="s">
        <v>87</v>
      </c>
      <c r="L669" t="s">
        <v>1328</v>
      </c>
      <c r="M669" t="s">
        <v>1329</v>
      </c>
      <c r="N669" t="s">
        <v>3023</v>
      </c>
      <c r="O669">
        <f>VLOOKUP(B669,HIS退!B:F,5,FALSE)</f>
        <v>-44</v>
      </c>
      <c r="P669" s="43">
        <f>VLOOKUP(L669,银行退!A:G,7,FALSE)</f>
        <v>44</v>
      </c>
      <c r="Q669" t="e">
        <f>VLOOKUP(L669,银行退!A:J,10,FALSE)</f>
        <v>#N/A</v>
      </c>
      <c r="R669" t="e">
        <f>VLOOKUP(L669,银行退!A:K,11,FALSE)</f>
        <v>#N/A</v>
      </c>
    </row>
    <row r="670" spans="1:18" customFormat="1" ht="14.25" hidden="1">
      <c r="A670" s="60">
        <v>42929.389097222222</v>
      </c>
      <c r="B670">
        <v>711012</v>
      </c>
      <c r="C670" t="s">
        <v>3024</v>
      </c>
      <c r="D670" t="s">
        <v>3025</v>
      </c>
      <c r="E670" t="s">
        <v>415</v>
      </c>
      <c r="F670" s="15">
        <v>300</v>
      </c>
      <c r="G670" t="s">
        <v>50</v>
      </c>
      <c r="H670" t="s">
        <v>50</v>
      </c>
      <c r="I670" t="s">
        <v>86</v>
      </c>
      <c r="J670" t="s">
        <v>46</v>
      </c>
      <c r="K670" t="s">
        <v>87</v>
      </c>
      <c r="L670" t="s">
        <v>1330</v>
      </c>
      <c r="M670" t="s">
        <v>1331</v>
      </c>
      <c r="N670" t="s">
        <v>3026</v>
      </c>
      <c r="O670">
        <f>VLOOKUP(B670,HIS退!B:F,5,FALSE)</f>
        <v>-300</v>
      </c>
      <c r="P670" s="43">
        <f>VLOOKUP(L670,银行退!A:G,7,FALSE)</f>
        <v>300</v>
      </c>
      <c r="Q670" t="e">
        <f>VLOOKUP(L670,银行退!A:J,10,FALSE)</f>
        <v>#N/A</v>
      </c>
      <c r="R670" t="e">
        <f>VLOOKUP(L670,银行退!A:K,11,FALSE)</f>
        <v>#N/A</v>
      </c>
    </row>
    <row r="671" spans="1:18" customFormat="1" ht="14.25" hidden="1">
      <c r="A671" s="60">
        <v>42929.390115740738</v>
      </c>
      <c r="B671">
        <v>711173</v>
      </c>
      <c r="C671" t="s">
        <v>3027</v>
      </c>
      <c r="D671" t="s">
        <v>3028</v>
      </c>
      <c r="E671" t="s">
        <v>416</v>
      </c>
      <c r="F671" s="15">
        <v>89.09</v>
      </c>
      <c r="G671" t="s">
        <v>50</v>
      </c>
      <c r="H671" t="s">
        <v>50</v>
      </c>
      <c r="I671" t="s">
        <v>86</v>
      </c>
      <c r="J671" t="s">
        <v>46</v>
      </c>
      <c r="K671" t="s">
        <v>87</v>
      </c>
      <c r="L671" t="s">
        <v>1332</v>
      </c>
      <c r="M671" t="s">
        <v>1333</v>
      </c>
      <c r="N671" t="s">
        <v>3029</v>
      </c>
      <c r="O671">
        <f>VLOOKUP(B671,HIS退!B:F,5,FALSE)</f>
        <v>-89.09</v>
      </c>
      <c r="P671" s="43">
        <f>VLOOKUP(L671,银行退!A:G,7,FALSE)</f>
        <v>89.09</v>
      </c>
      <c r="Q671" t="e">
        <f>VLOOKUP(L671,银行退!A:J,10,FALSE)</f>
        <v>#N/A</v>
      </c>
      <c r="R671" t="e">
        <f>VLOOKUP(L671,银行退!A:K,11,FALSE)</f>
        <v>#N/A</v>
      </c>
    </row>
    <row r="672" spans="1:18" customFormat="1" ht="14.25" hidden="1">
      <c r="A672" s="60">
        <v>42929.39744212963</v>
      </c>
      <c r="B672">
        <v>711735</v>
      </c>
      <c r="C672" t="s">
        <v>3030</v>
      </c>
      <c r="D672" t="s">
        <v>3031</v>
      </c>
      <c r="E672" t="s">
        <v>417</v>
      </c>
      <c r="F672" s="15">
        <v>1753</v>
      </c>
      <c r="G672" t="s">
        <v>50</v>
      </c>
      <c r="H672" t="s">
        <v>50</v>
      </c>
      <c r="I672" t="s">
        <v>86</v>
      </c>
      <c r="J672" t="s">
        <v>46</v>
      </c>
      <c r="K672" t="s">
        <v>87</v>
      </c>
      <c r="L672" t="s">
        <v>1334</v>
      </c>
      <c r="M672" t="s">
        <v>1335</v>
      </c>
      <c r="N672" t="s">
        <v>3032</v>
      </c>
      <c r="O672">
        <f>VLOOKUP(B672,HIS退!B:F,5,FALSE)</f>
        <v>-1753</v>
      </c>
      <c r="P672" s="43">
        <f>VLOOKUP(L672,银行退!A:G,7,FALSE)</f>
        <v>1753</v>
      </c>
      <c r="Q672" t="e">
        <f>VLOOKUP(L672,银行退!A:J,10,FALSE)</f>
        <v>#N/A</v>
      </c>
      <c r="R672" t="e">
        <f>VLOOKUP(L672,银行退!A:K,11,FALSE)</f>
        <v>#N/A</v>
      </c>
    </row>
    <row r="673" spans="1:18" ht="14.25" hidden="1">
      <c r="A673" s="60">
        <v>42929.419363425928</v>
      </c>
      <c r="B673">
        <v>713652</v>
      </c>
      <c r="C673" t="s">
        <v>3033</v>
      </c>
      <c r="D673" t="s">
        <v>3034</v>
      </c>
      <c r="E673" t="s">
        <v>418</v>
      </c>
      <c r="F673" s="15">
        <v>151</v>
      </c>
      <c r="G673" t="s">
        <v>50</v>
      </c>
      <c r="H673" t="s">
        <v>50</v>
      </c>
      <c r="I673" t="s">
        <v>86</v>
      </c>
      <c r="J673" t="s">
        <v>46</v>
      </c>
      <c r="K673" t="s">
        <v>87</v>
      </c>
      <c r="L673" t="s">
        <v>1336</v>
      </c>
      <c r="M673" t="s">
        <v>1337</v>
      </c>
      <c r="N673" t="s">
        <v>3035</v>
      </c>
      <c r="O673">
        <f>VLOOKUP(B673,HIS退!B:F,5,FALSE)</f>
        <v>-151</v>
      </c>
      <c r="P673" s="43">
        <f>VLOOKUP(L673,银行退!A:G,7,FALSE)</f>
        <v>151</v>
      </c>
      <c r="Q673" t="e">
        <f>VLOOKUP(L673,银行退!A:J,10,FALSE)</f>
        <v>#N/A</v>
      </c>
      <c r="R673" t="e">
        <f>VLOOKUP(L673,银行退!A:K,11,FALSE)</f>
        <v>#N/A</v>
      </c>
    </row>
    <row r="674" spans="1:18" customFormat="1" ht="14.25" hidden="1">
      <c r="A674" s="60">
        <v>42929.423506944448</v>
      </c>
      <c r="B674">
        <v>713972</v>
      </c>
      <c r="C674" t="s">
        <v>3036</v>
      </c>
      <c r="D674" t="s">
        <v>3037</v>
      </c>
      <c r="E674" t="s">
        <v>419</v>
      </c>
      <c r="F674" s="15">
        <v>451</v>
      </c>
      <c r="G674" t="s">
        <v>50</v>
      </c>
      <c r="H674" t="s">
        <v>50</v>
      </c>
      <c r="I674" t="s">
        <v>86</v>
      </c>
      <c r="J674" t="s">
        <v>46</v>
      </c>
      <c r="K674" t="s">
        <v>87</v>
      </c>
      <c r="L674" t="s">
        <v>1338</v>
      </c>
      <c r="M674" t="s">
        <v>1339</v>
      </c>
      <c r="N674" t="s">
        <v>3038</v>
      </c>
      <c r="O674">
        <f>VLOOKUP(B674,HIS退!B:F,5,FALSE)</f>
        <v>-451</v>
      </c>
      <c r="P674" s="43">
        <f>VLOOKUP(L674,银行退!A:G,7,FALSE)</f>
        <v>451</v>
      </c>
      <c r="Q674" t="e">
        <f>VLOOKUP(L674,银行退!A:J,10,FALSE)</f>
        <v>#N/A</v>
      </c>
      <c r="R674" t="e">
        <f>VLOOKUP(L674,银行退!A:K,11,FALSE)</f>
        <v>#N/A</v>
      </c>
    </row>
    <row r="675" spans="1:18" customFormat="1" ht="14.25" hidden="1">
      <c r="A675" s="60">
        <v>42929.430439814816</v>
      </c>
      <c r="B675">
        <v>714592</v>
      </c>
      <c r="C675" t="s">
        <v>3039</v>
      </c>
      <c r="D675" t="s">
        <v>3040</v>
      </c>
      <c r="E675" t="s">
        <v>420</v>
      </c>
      <c r="F675" s="15">
        <v>92</v>
      </c>
      <c r="G675" t="s">
        <v>50</v>
      </c>
      <c r="H675" t="s">
        <v>50</v>
      </c>
      <c r="I675" t="s">
        <v>86</v>
      </c>
      <c r="J675" t="s">
        <v>46</v>
      </c>
      <c r="K675" t="s">
        <v>87</v>
      </c>
      <c r="L675" t="s">
        <v>1340</v>
      </c>
      <c r="M675" t="s">
        <v>1341</v>
      </c>
      <c r="N675" t="s">
        <v>3041</v>
      </c>
      <c r="O675">
        <f>VLOOKUP(B675,HIS退!B:F,5,FALSE)</f>
        <v>-92</v>
      </c>
      <c r="P675" s="43">
        <f>VLOOKUP(L675,银行退!A:G,7,FALSE)</f>
        <v>92</v>
      </c>
      <c r="Q675" t="e">
        <f>VLOOKUP(L675,银行退!A:J,10,FALSE)</f>
        <v>#N/A</v>
      </c>
      <c r="R675" t="e">
        <f>VLOOKUP(L675,银行退!A:K,11,FALSE)</f>
        <v>#N/A</v>
      </c>
    </row>
    <row r="676" spans="1:18" customFormat="1" ht="14.25" hidden="1">
      <c r="A676" s="60">
        <v>42929.431481481479</v>
      </c>
      <c r="B676">
        <v>714708</v>
      </c>
      <c r="C676" t="s">
        <v>3042</v>
      </c>
      <c r="D676" t="s">
        <v>3043</v>
      </c>
      <c r="E676" t="s">
        <v>421</v>
      </c>
      <c r="F676" s="15">
        <v>43</v>
      </c>
      <c r="G676" t="s">
        <v>50</v>
      </c>
      <c r="H676" t="s">
        <v>50</v>
      </c>
      <c r="I676" t="s">
        <v>127</v>
      </c>
      <c r="J676" t="s">
        <v>127</v>
      </c>
      <c r="K676" t="s">
        <v>87</v>
      </c>
      <c r="L676" t="s">
        <v>1342</v>
      </c>
      <c r="M676" t="s">
        <v>1343</v>
      </c>
      <c r="N676" t="s">
        <v>3044</v>
      </c>
      <c r="O676">
        <f>VLOOKUP(B676,HIS退!B:F,5,FALSE)</f>
        <v>-43</v>
      </c>
      <c r="P676" s="43">
        <f>VLOOKUP(L676,银行退!A:G,7,FALSE)</f>
        <v>43</v>
      </c>
      <c r="Q676">
        <f>VLOOKUP(L676,银行退!A:J,10,FALSE)</f>
        <v>1</v>
      </c>
      <c r="R676" t="str">
        <f>VLOOKUP(L676,银行退!A:K,11,FALSE)</f>
        <v>2017-07-13</v>
      </c>
    </row>
    <row r="677" spans="1:18" customFormat="1" ht="14.25" hidden="1">
      <c r="A677" s="60">
        <v>42929.433877314812</v>
      </c>
      <c r="B677">
        <v>714897</v>
      </c>
      <c r="C677" t="s">
        <v>3045</v>
      </c>
      <c r="D677" t="s">
        <v>3046</v>
      </c>
      <c r="E677" t="s">
        <v>422</v>
      </c>
      <c r="F677" s="15">
        <v>200</v>
      </c>
      <c r="G677" t="s">
        <v>50</v>
      </c>
      <c r="H677" t="s">
        <v>50</v>
      </c>
      <c r="I677" t="s">
        <v>127</v>
      </c>
      <c r="J677" t="s">
        <v>127</v>
      </c>
      <c r="K677" t="s">
        <v>87</v>
      </c>
      <c r="L677" t="s">
        <v>1344</v>
      </c>
      <c r="M677" t="s">
        <v>1345</v>
      </c>
      <c r="N677" t="s">
        <v>3047</v>
      </c>
      <c r="O677">
        <f>VLOOKUP(B677,HIS退!B:F,5,FALSE)</f>
        <v>-200</v>
      </c>
      <c r="P677" s="43">
        <f>VLOOKUP(L677,银行退!A:G,7,FALSE)</f>
        <v>200</v>
      </c>
      <c r="Q677">
        <f>VLOOKUP(L677,银行退!A:J,10,FALSE)</f>
        <v>1</v>
      </c>
      <c r="R677" t="str">
        <f>VLOOKUP(L677,银行退!A:K,11,FALSE)</f>
        <v>2017-07-14</v>
      </c>
    </row>
    <row r="678" spans="1:18" s="50" customFormat="1" ht="14.25" hidden="1">
      <c r="A678" s="60">
        <v>42929.445011574076</v>
      </c>
      <c r="B678">
        <v>715707</v>
      </c>
      <c r="C678" t="s">
        <v>3048</v>
      </c>
      <c r="D678" t="s">
        <v>3049</v>
      </c>
      <c r="E678" t="s">
        <v>424</v>
      </c>
      <c r="F678" s="15">
        <v>59</v>
      </c>
      <c r="G678" t="s">
        <v>50</v>
      </c>
      <c r="H678" t="s">
        <v>50</v>
      </c>
      <c r="I678" t="s">
        <v>127</v>
      </c>
      <c r="J678" t="s">
        <v>127</v>
      </c>
      <c r="K678" t="s">
        <v>87</v>
      </c>
      <c r="L678" t="s">
        <v>1346</v>
      </c>
      <c r="M678" t="s">
        <v>1347</v>
      </c>
      <c r="N678" t="s">
        <v>3050</v>
      </c>
      <c r="O678">
        <f>VLOOKUP(B678,HIS退!B:F,5,FALSE)</f>
        <v>-59</v>
      </c>
      <c r="P678" s="43">
        <f>VLOOKUP(L678,银行退!A:G,7,FALSE)</f>
        <v>59</v>
      </c>
      <c r="Q678">
        <f>VLOOKUP(L678,银行退!A:J,10,FALSE)</f>
        <v>1</v>
      </c>
      <c r="R678" t="str">
        <f>VLOOKUP(L678,银行退!A:K,11,FALSE)</f>
        <v>2017-07-14</v>
      </c>
    </row>
    <row r="679" spans="1:18" customFormat="1" ht="14.25" hidden="1">
      <c r="A679" s="60">
        <v>42929.445370370369</v>
      </c>
      <c r="B679">
        <v>715732</v>
      </c>
      <c r="C679" t="s">
        <v>3051</v>
      </c>
      <c r="D679" t="s">
        <v>425</v>
      </c>
      <c r="E679" t="s">
        <v>426</v>
      </c>
      <c r="F679" s="15">
        <v>2854</v>
      </c>
      <c r="G679" t="s">
        <v>50</v>
      </c>
      <c r="H679" t="s">
        <v>50</v>
      </c>
      <c r="I679" t="s">
        <v>86</v>
      </c>
      <c r="J679" t="s">
        <v>46</v>
      </c>
      <c r="K679" t="s">
        <v>87</v>
      </c>
      <c r="L679" t="s">
        <v>1348</v>
      </c>
      <c r="M679" t="s">
        <v>1349</v>
      </c>
      <c r="N679" t="s">
        <v>3052</v>
      </c>
      <c r="O679">
        <f>VLOOKUP(B679,HIS退!B:F,5,FALSE)</f>
        <v>-2854</v>
      </c>
      <c r="P679" s="43">
        <f>VLOOKUP(L679,银行退!A:G,7,FALSE)</f>
        <v>2854</v>
      </c>
      <c r="Q679" t="e">
        <f>VLOOKUP(L679,银行退!A:J,10,FALSE)</f>
        <v>#N/A</v>
      </c>
      <c r="R679" t="e">
        <f>VLOOKUP(L679,银行退!A:K,11,FALSE)</f>
        <v>#N/A</v>
      </c>
    </row>
    <row r="680" spans="1:18" customFormat="1" ht="14.25" hidden="1">
      <c r="A680" s="60">
        <v>42929.446504629632</v>
      </c>
      <c r="B680">
        <v>715821</v>
      </c>
      <c r="C680" t="s">
        <v>3053</v>
      </c>
      <c r="D680" t="s">
        <v>3054</v>
      </c>
      <c r="E680" t="s">
        <v>427</v>
      </c>
      <c r="F680" s="15">
        <v>84</v>
      </c>
      <c r="G680" t="s">
        <v>50</v>
      </c>
      <c r="H680" t="s">
        <v>50</v>
      </c>
      <c r="I680" t="s">
        <v>86</v>
      </c>
      <c r="J680" t="s">
        <v>46</v>
      </c>
      <c r="K680" t="s">
        <v>87</v>
      </c>
      <c r="L680" t="s">
        <v>1350</v>
      </c>
      <c r="M680" t="s">
        <v>1351</v>
      </c>
      <c r="N680" t="s">
        <v>3052</v>
      </c>
      <c r="O680">
        <f>VLOOKUP(B680,HIS退!B:F,5,FALSE)</f>
        <v>-84</v>
      </c>
      <c r="P680" s="43">
        <f>VLOOKUP(L680,银行退!A:G,7,FALSE)</f>
        <v>84</v>
      </c>
      <c r="Q680" t="e">
        <f>VLOOKUP(L680,银行退!A:J,10,FALSE)</f>
        <v>#N/A</v>
      </c>
      <c r="R680" t="e">
        <f>VLOOKUP(L680,银行退!A:K,11,FALSE)</f>
        <v>#N/A</v>
      </c>
    </row>
    <row r="681" spans="1:18" customFormat="1" ht="14.25" hidden="1">
      <c r="A681" s="60">
        <v>42929.447141203702</v>
      </c>
      <c r="B681">
        <v>715890</v>
      </c>
      <c r="C681" t="s">
        <v>3055</v>
      </c>
      <c r="D681" t="s">
        <v>3056</v>
      </c>
      <c r="E681" t="s">
        <v>428</v>
      </c>
      <c r="F681" s="15">
        <v>1490</v>
      </c>
      <c r="G681" t="s">
        <v>50</v>
      </c>
      <c r="H681" t="s">
        <v>50</v>
      </c>
      <c r="I681" t="s">
        <v>86</v>
      </c>
      <c r="J681" t="s">
        <v>46</v>
      </c>
      <c r="K681" t="s">
        <v>87</v>
      </c>
      <c r="L681" t="s">
        <v>1352</v>
      </c>
      <c r="M681" t="s">
        <v>1353</v>
      </c>
      <c r="N681" t="s">
        <v>3057</v>
      </c>
      <c r="O681">
        <f>VLOOKUP(B681,HIS退!B:F,5,FALSE)</f>
        <v>-1490</v>
      </c>
      <c r="P681" s="43">
        <f>VLOOKUP(L681,银行退!A:G,7,FALSE)</f>
        <v>1490</v>
      </c>
      <c r="Q681" t="e">
        <f>VLOOKUP(L681,银行退!A:J,10,FALSE)</f>
        <v>#N/A</v>
      </c>
      <c r="R681" t="e">
        <f>VLOOKUP(L681,银行退!A:K,11,FALSE)</f>
        <v>#N/A</v>
      </c>
    </row>
    <row r="682" spans="1:18" ht="14.25" hidden="1">
      <c r="A682" s="60">
        <v>42929.450937499998</v>
      </c>
      <c r="B682">
        <v>716165</v>
      </c>
      <c r="C682" t="s">
        <v>3058</v>
      </c>
      <c r="D682" t="s">
        <v>3059</v>
      </c>
      <c r="E682" t="s">
        <v>429</v>
      </c>
      <c r="F682" s="15">
        <v>122</v>
      </c>
      <c r="G682" t="s">
        <v>50</v>
      </c>
      <c r="H682" t="s">
        <v>50</v>
      </c>
      <c r="I682" t="s">
        <v>86</v>
      </c>
      <c r="J682" t="s">
        <v>46</v>
      </c>
      <c r="K682" t="s">
        <v>87</v>
      </c>
      <c r="L682" t="s">
        <v>1354</v>
      </c>
      <c r="M682" t="s">
        <v>1355</v>
      </c>
      <c r="N682" t="s">
        <v>3060</v>
      </c>
      <c r="O682">
        <f>VLOOKUP(B682,HIS退!B:F,5,FALSE)</f>
        <v>-122</v>
      </c>
      <c r="P682" s="43">
        <f>VLOOKUP(L682,银行退!A:G,7,FALSE)</f>
        <v>122</v>
      </c>
      <c r="Q682" t="e">
        <f>VLOOKUP(L682,银行退!A:J,10,FALSE)</f>
        <v>#N/A</v>
      </c>
      <c r="R682" t="e">
        <f>VLOOKUP(L682,银行退!A:K,11,FALSE)</f>
        <v>#N/A</v>
      </c>
    </row>
    <row r="683" spans="1:18" customFormat="1" ht="14.25" hidden="1">
      <c r="A683" s="60">
        <v>42929.45412037037</v>
      </c>
      <c r="B683">
        <v>716406</v>
      </c>
      <c r="C683" t="s">
        <v>3061</v>
      </c>
      <c r="D683" t="s">
        <v>3062</v>
      </c>
      <c r="E683" t="s">
        <v>430</v>
      </c>
      <c r="F683" s="15">
        <v>3000</v>
      </c>
      <c r="G683" t="s">
        <v>50</v>
      </c>
      <c r="H683" t="s">
        <v>50</v>
      </c>
      <c r="I683" t="s">
        <v>86</v>
      </c>
      <c r="J683" t="s">
        <v>46</v>
      </c>
      <c r="K683" t="s">
        <v>87</v>
      </c>
      <c r="L683" t="s">
        <v>1356</v>
      </c>
      <c r="M683" t="s">
        <v>1357</v>
      </c>
      <c r="N683" t="s">
        <v>3063</v>
      </c>
      <c r="O683">
        <f>VLOOKUP(B683,HIS退!B:F,5,FALSE)</f>
        <v>-3000</v>
      </c>
      <c r="P683" s="43">
        <f>VLOOKUP(L683,银行退!A:G,7,FALSE)</f>
        <v>3000</v>
      </c>
      <c r="Q683" t="e">
        <f>VLOOKUP(L683,银行退!A:J,10,FALSE)</f>
        <v>#N/A</v>
      </c>
      <c r="R683" t="e">
        <f>VLOOKUP(L683,银行退!A:K,11,FALSE)</f>
        <v>#N/A</v>
      </c>
    </row>
    <row r="684" spans="1:18" customFormat="1" ht="14.25" hidden="1">
      <c r="A684" s="60">
        <v>42929.45449074074</v>
      </c>
      <c r="B684">
        <v>716437</v>
      </c>
      <c r="C684" t="s">
        <v>3064</v>
      </c>
      <c r="D684" t="s">
        <v>3065</v>
      </c>
      <c r="E684" t="s">
        <v>431</v>
      </c>
      <c r="F684" s="15">
        <v>1452</v>
      </c>
      <c r="G684" t="s">
        <v>50</v>
      </c>
      <c r="H684" t="s">
        <v>50</v>
      </c>
      <c r="I684" t="s">
        <v>86</v>
      </c>
      <c r="J684" t="s">
        <v>46</v>
      </c>
      <c r="K684" t="s">
        <v>87</v>
      </c>
      <c r="L684" t="s">
        <v>1358</v>
      </c>
      <c r="M684" t="s">
        <v>1359</v>
      </c>
      <c r="N684" t="s">
        <v>3066</v>
      </c>
      <c r="O684">
        <f>VLOOKUP(B684,HIS退!B:F,5,FALSE)</f>
        <v>-1452</v>
      </c>
      <c r="P684" s="43">
        <f>VLOOKUP(L684,银行退!A:G,7,FALSE)</f>
        <v>1452</v>
      </c>
      <c r="Q684" t="e">
        <f>VLOOKUP(L684,银行退!A:J,10,FALSE)</f>
        <v>#N/A</v>
      </c>
      <c r="R684" t="e">
        <f>VLOOKUP(L684,银行退!A:K,11,FALSE)</f>
        <v>#N/A</v>
      </c>
    </row>
    <row r="685" spans="1:18" customFormat="1" ht="14.25" hidden="1">
      <c r="A685" s="60">
        <v>42929.454768518517</v>
      </c>
      <c r="B685">
        <v>716450</v>
      </c>
      <c r="C685" t="s">
        <v>3067</v>
      </c>
      <c r="D685" t="s">
        <v>3068</v>
      </c>
      <c r="E685" t="s">
        <v>432</v>
      </c>
      <c r="F685" s="15">
        <v>153</v>
      </c>
      <c r="G685" t="s">
        <v>50</v>
      </c>
      <c r="H685" t="s">
        <v>50</v>
      </c>
      <c r="I685" t="s">
        <v>86</v>
      </c>
      <c r="J685" t="s">
        <v>46</v>
      </c>
      <c r="K685" t="s">
        <v>87</v>
      </c>
      <c r="L685" t="s">
        <v>1360</v>
      </c>
      <c r="M685" t="s">
        <v>1361</v>
      </c>
      <c r="N685" t="s">
        <v>3069</v>
      </c>
      <c r="O685">
        <f>VLOOKUP(B685,HIS退!B:F,5,FALSE)</f>
        <v>-153</v>
      </c>
      <c r="P685" s="43">
        <f>VLOOKUP(L685,银行退!A:G,7,FALSE)</f>
        <v>153</v>
      </c>
      <c r="Q685" t="e">
        <f>VLOOKUP(L685,银行退!A:J,10,FALSE)</f>
        <v>#N/A</v>
      </c>
      <c r="R685" t="e">
        <f>VLOOKUP(L685,银行退!A:K,11,FALSE)</f>
        <v>#N/A</v>
      </c>
    </row>
    <row r="686" spans="1:18" customFormat="1" ht="14.25" hidden="1">
      <c r="A686" s="60">
        <v>42929.45511574074</v>
      </c>
      <c r="B686">
        <v>716476</v>
      </c>
      <c r="C686" t="s">
        <v>3070</v>
      </c>
      <c r="D686" t="s">
        <v>3071</v>
      </c>
      <c r="E686" t="s">
        <v>433</v>
      </c>
      <c r="F686" s="15">
        <v>479</v>
      </c>
      <c r="G686" t="s">
        <v>50</v>
      </c>
      <c r="H686" t="s">
        <v>50</v>
      </c>
      <c r="I686" t="s">
        <v>86</v>
      </c>
      <c r="J686" t="s">
        <v>46</v>
      </c>
      <c r="K686" t="s">
        <v>87</v>
      </c>
      <c r="L686" s="19" t="s">
        <v>10838</v>
      </c>
      <c r="M686" t="s">
        <v>1363</v>
      </c>
      <c r="N686" t="s">
        <v>3066</v>
      </c>
      <c r="O686">
        <f>VLOOKUP(B686,HIS退!B:F,5,FALSE)</f>
        <v>-479</v>
      </c>
      <c r="P686" s="43" t="str">
        <f>VLOOKUP(L686,银行退!A:G,7,FALSE)</f>
        <v>479</v>
      </c>
      <c r="Q686" t="e">
        <f>VLOOKUP(L686,银行退!A:J,10,FALSE)</f>
        <v>#N/A</v>
      </c>
      <c r="R686" t="str">
        <f>VLOOKUP(L686,银行退!A:K,11,FALSE)</f>
        <v>2017-07-14</v>
      </c>
    </row>
    <row r="687" spans="1:18" ht="14.25" hidden="1">
      <c r="A687" s="60">
        <v>42929.46025462963</v>
      </c>
      <c r="B687">
        <v>716880</v>
      </c>
      <c r="C687" t="s">
        <v>3072</v>
      </c>
      <c r="D687" t="s">
        <v>3073</v>
      </c>
      <c r="E687" t="s">
        <v>434</v>
      </c>
      <c r="F687" s="15">
        <v>501</v>
      </c>
      <c r="G687" t="s">
        <v>50</v>
      </c>
      <c r="H687" t="s">
        <v>50</v>
      </c>
      <c r="I687" t="s">
        <v>86</v>
      </c>
      <c r="J687" t="s">
        <v>46</v>
      </c>
      <c r="K687" t="s">
        <v>87</v>
      </c>
      <c r="L687" t="s">
        <v>1364</v>
      </c>
      <c r="M687" t="s">
        <v>1365</v>
      </c>
      <c r="N687" t="s">
        <v>3074</v>
      </c>
      <c r="O687">
        <f>VLOOKUP(B687,HIS退!B:F,5,FALSE)</f>
        <v>-501</v>
      </c>
      <c r="P687" s="43">
        <f>VLOOKUP(L687,银行退!A:G,7,FALSE)</f>
        <v>501</v>
      </c>
      <c r="Q687" t="e">
        <f>VLOOKUP(L687,银行退!A:J,10,FALSE)</f>
        <v>#N/A</v>
      </c>
      <c r="R687" t="e">
        <f>VLOOKUP(L687,银行退!A:K,11,FALSE)</f>
        <v>#N/A</v>
      </c>
    </row>
    <row r="688" spans="1:18" customFormat="1" ht="14.25" hidden="1">
      <c r="A688" s="60">
        <v>42929.466215277775</v>
      </c>
      <c r="B688">
        <v>717354</v>
      </c>
      <c r="C688" t="s">
        <v>3075</v>
      </c>
      <c r="D688" t="s">
        <v>3076</v>
      </c>
      <c r="E688" t="s">
        <v>435</v>
      </c>
      <c r="F688" s="15">
        <v>490</v>
      </c>
      <c r="G688" t="s">
        <v>50</v>
      </c>
      <c r="H688" t="s">
        <v>50</v>
      </c>
      <c r="I688" t="s">
        <v>86</v>
      </c>
      <c r="J688" t="s">
        <v>46</v>
      </c>
      <c r="K688" t="s">
        <v>87</v>
      </c>
      <c r="L688" t="s">
        <v>1366</v>
      </c>
      <c r="M688" t="s">
        <v>1367</v>
      </c>
      <c r="N688" t="s">
        <v>3077</v>
      </c>
      <c r="O688">
        <f>VLOOKUP(B688,HIS退!B:F,5,FALSE)</f>
        <v>-490</v>
      </c>
      <c r="P688" s="43">
        <f>VLOOKUP(L688,银行退!A:G,7,FALSE)</f>
        <v>490</v>
      </c>
      <c r="Q688" t="e">
        <f>VLOOKUP(L688,银行退!A:J,10,FALSE)</f>
        <v>#N/A</v>
      </c>
      <c r="R688" t="e">
        <f>VLOOKUP(L688,银行退!A:K,11,FALSE)</f>
        <v>#N/A</v>
      </c>
    </row>
    <row r="689" spans="1:18" customFormat="1" ht="14.25" hidden="1">
      <c r="A689" s="60">
        <v>42929.475428240738</v>
      </c>
      <c r="B689">
        <v>717915</v>
      </c>
      <c r="C689" t="s">
        <v>3078</v>
      </c>
      <c r="D689" t="s">
        <v>3079</v>
      </c>
      <c r="E689" t="s">
        <v>436</v>
      </c>
      <c r="F689" s="15">
        <v>976</v>
      </c>
      <c r="G689" t="s">
        <v>50</v>
      </c>
      <c r="H689" t="s">
        <v>50</v>
      </c>
      <c r="I689" t="s">
        <v>86</v>
      </c>
      <c r="J689" t="s">
        <v>46</v>
      </c>
      <c r="K689" t="s">
        <v>87</v>
      </c>
      <c r="L689" t="s">
        <v>1368</v>
      </c>
      <c r="M689" t="s">
        <v>1369</v>
      </c>
      <c r="N689" t="s">
        <v>3080</v>
      </c>
      <c r="O689">
        <f>VLOOKUP(B689,HIS退!B:F,5,FALSE)</f>
        <v>-976</v>
      </c>
      <c r="P689" s="43">
        <f>VLOOKUP(L689,银行退!A:G,7,FALSE)</f>
        <v>976</v>
      </c>
      <c r="Q689" t="e">
        <f>VLOOKUP(L689,银行退!A:J,10,FALSE)</f>
        <v>#N/A</v>
      </c>
      <c r="R689" t="e">
        <f>VLOOKUP(L689,银行退!A:K,11,FALSE)</f>
        <v>#N/A</v>
      </c>
    </row>
    <row r="690" spans="1:18" ht="14.25" hidden="1">
      <c r="A690" s="60">
        <v>42929.481631944444</v>
      </c>
      <c r="B690">
        <v>718281</v>
      </c>
      <c r="C690" t="s">
        <v>3081</v>
      </c>
      <c r="D690" t="s">
        <v>3082</v>
      </c>
      <c r="E690" t="s">
        <v>437</v>
      </c>
      <c r="F690" s="15">
        <v>100</v>
      </c>
      <c r="G690" t="s">
        <v>50</v>
      </c>
      <c r="H690" t="s">
        <v>50</v>
      </c>
      <c r="I690" t="s">
        <v>86</v>
      </c>
      <c r="J690" t="s">
        <v>46</v>
      </c>
      <c r="K690" t="s">
        <v>87</v>
      </c>
      <c r="L690" t="s">
        <v>1370</v>
      </c>
      <c r="M690" t="s">
        <v>1371</v>
      </c>
      <c r="N690" t="s">
        <v>3083</v>
      </c>
      <c r="O690">
        <f>VLOOKUP(B690,HIS退!B:F,5,FALSE)</f>
        <v>-100</v>
      </c>
      <c r="P690" s="43">
        <f>VLOOKUP(L690,银行退!A:G,7,FALSE)</f>
        <v>100</v>
      </c>
      <c r="Q690" t="e">
        <f>VLOOKUP(L690,银行退!A:J,10,FALSE)</f>
        <v>#N/A</v>
      </c>
      <c r="R690" t="e">
        <f>VLOOKUP(L690,银行退!A:K,11,FALSE)</f>
        <v>#N/A</v>
      </c>
    </row>
    <row r="691" spans="1:18" customFormat="1" ht="14.25" hidden="1">
      <c r="A691" s="60">
        <v>42929.482361111113</v>
      </c>
      <c r="B691">
        <v>718320</v>
      </c>
      <c r="C691" t="s">
        <v>3084</v>
      </c>
      <c r="D691" t="s">
        <v>3082</v>
      </c>
      <c r="E691" t="s">
        <v>437</v>
      </c>
      <c r="F691" s="15">
        <v>451</v>
      </c>
      <c r="G691" t="s">
        <v>50</v>
      </c>
      <c r="H691" t="s">
        <v>50</v>
      </c>
      <c r="I691" t="s">
        <v>86</v>
      </c>
      <c r="J691" t="s">
        <v>46</v>
      </c>
      <c r="K691" t="s">
        <v>87</v>
      </c>
      <c r="L691" t="s">
        <v>1372</v>
      </c>
      <c r="M691" t="s">
        <v>1373</v>
      </c>
      <c r="N691" t="s">
        <v>3083</v>
      </c>
      <c r="O691">
        <f>VLOOKUP(B691,HIS退!B:F,5,FALSE)</f>
        <v>-451</v>
      </c>
      <c r="P691" s="43">
        <f>VLOOKUP(L691,银行退!A:G,7,FALSE)</f>
        <v>451</v>
      </c>
      <c r="Q691" t="e">
        <f>VLOOKUP(L691,银行退!A:J,10,FALSE)</f>
        <v>#N/A</v>
      </c>
      <c r="R691" t="e">
        <f>VLOOKUP(L691,银行退!A:K,11,FALSE)</f>
        <v>#N/A</v>
      </c>
    </row>
    <row r="692" spans="1:18" customFormat="1" ht="14.25" hidden="1">
      <c r="A692" s="60">
        <v>42929.483738425923</v>
      </c>
      <c r="B692">
        <v>718397</v>
      </c>
      <c r="C692" t="s">
        <v>3085</v>
      </c>
      <c r="D692" t="s">
        <v>3086</v>
      </c>
      <c r="E692" t="s">
        <v>438</v>
      </c>
      <c r="F692" s="15">
        <v>22</v>
      </c>
      <c r="G692" t="s">
        <v>50</v>
      </c>
      <c r="H692" t="s">
        <v>50</v>
      </c>
      <c r="I692" t="s">
        <v>86</v>
      </c>
      <c r="J692" t="s">
        <v>46</v>
      </c>
      <c r="K692" t="s">
        <v>87</v>
      </c>
      <c r="L692" t="s">
        <v>1374</v>
      </c>
      <c r="M692" t="s">
        <v>1375</v>
      </c>
      <c r="N692" t="s">
        <v>3087</v>
      </c>
      <c r="O692">
        <f>VLOOKUP(B692,HIS退!B:F,5,FALSE)</f>
        <v>-22</v>
      </c>
      <c r="P692" s="43">
        <f>VLOOKUP(L692,银行退!A:G,7,FALSE)</f>
        <v>22</v>
      </c>
      <c r="Q692" t="e">
        <f>VLOOKUP(L692,银行退!A:J,10,FALSE)</f>
        <v>#N/A</v>
      </c>
      <c r="R692" t="e">
        <f>VLOOKUP(L692,银行退!A:K,11,FALSE)</f>
        <v>#N/A</v>
      </c>
    </row>
    <row r="693" spans="1:18" ht="14.25" hidden="1">
      <c r="A693" s="60">
        <v>42929.489594907405</v>
      </c>
      <c r="B693">
        <v>718675</v>
      </c>
      <c r="C693" t="s">
        <v>3088</v>
      </c>
      <c r="D693" t="s">
        <v>439</v>
      </c>
      <c r="E693" t="s">
        <v>440</v>
      </c>
      <c r="F693" s="15">
        <v>923</v>
      </c>
      <c r="G693" t="s">
        <v>50</v>
      </c>
      <c r="H693" t="s">
        <v>50</v>
      </c>
      <c r="I693" t="s">
        <v>86</v>
      </c>
      <c r="J693" t="s">
        <v>46</v>
      </c>
      <c r="K693" t="s">
        <v>87</v>
      </c>
      <c r="L693" t="s">
        <v>1376</v>
      </c>
      <c r="M693" t="s">
        <v>1377</v>
      </c>
      <c r="N693" t="s">
        <v>3089</v>
      </c>
      <c r="O693">
        <f>VLOOKUP(B693,HIS退!B:F,5,FALSE)</f>
        <v>-923</v>
      </c>
      <c r="P693" s="43">
        <f>VLOOKUP(L693,银行退!A:G,7,FALSE)</f>
        <v>923</v>
      </c>
      <c r="Q693" t="e">
        <f>VLOOKUP(L693,银行退!A:J,10,FALSE)</f>
        <v>#N/A</v>
      </c>
      <c r="R693" t="e">
        <f>VLOOKUP(L693,银行退!A:K,11,FALSE)</f>
        <v>#N/A</v>
      </c>
    </row>
    <row r="694" spans="1:18" customFormat="1" ht="14.25" hidden="1">
      <c r="A694" s="60">
        <v>42929.491678240738</v>
      </c>
      <c r="B694">
        <v>718746</v>
      </c>
      <c r="C694" t="s">
        <v>3090</v>
      </c>
      <c r="D694" t="s">
        <v>3091</v>
      </c>
      <c r="E694" t="s">
        <v>441</v>
      </c>
      <c r="F694" s="15">
        <v>45</v>
      </c>
      <c r="G694" t="s">
        <v>50</v>
      </c>
      <c r="H694" t="s">
        <v>50</v>
      </c>
      <c r="I694" t="s">
        <v>86</v>
      </c>
      <c r="J694" t="s">
        <v>46</v>
      </c>
      <c r="K694" t="s">
        <v>87</v>
      </c>
      <c r="L694" t="s">
        <v>1378</v>
      </c>
      <c r="M694" t="s">
        <v>1379</v>
      </c>
      <c r="N694" t="s">
        <v>3092</v>
      </c>
      <c r="O694">
        <f>VLOOKUP(B694,HIS退!B:F,5,FALSE)</f>
        <v>-45</v>
      </c>
      <c r="P694" s="43">
        <f>VLOOKUP(L694,银行退!A:G,7,FALSE)</f>
        <v>45</v>
      </c>
      <c r="Q694" t="e">
        <f>VLOOKUP(L694,银行退!A:J,10,FALSE)</f>
        <v>#N/A</v>
      </c>
      <c r="R694" t="e">
        <f>VLOOKUP(L694,银行退!A:K,11,FALSE)</f>
        <v>#N/A</v>
      </c>
    </row>
    <row r="695" spans="1:18" customFormat="1" ht="14.25" hidden="1">
      <c r="A695" s="60">
        <v>42929.492337962962</v>
      </c>
      <c r="B695">
        <v>718763</v>
      </c>
      <c r="C695" t="s">
        <v>3093</v>
      </c>
      <c r="D695" t="s">
        <v>3094</v>
      </c>
      <c r="E695" t="s">
        <v>442</v>
      </c>
      <c r="F695" s="15">
        <v>916</v>
      </c>
      <c r="G695" t="s">
        <v>50</v>
      </c>
      <c r="H695" t="s">
        <v>50</v>
      </c>
      <c r="I695" t="s">
        <v>127</v>
      </c>
      <c r="J695" t="s">
        <v>127</v>
      </c>
      <c r="K695" t="s">
        <v>87</v>
      </c>
      <c r="L695" t="s">
        <v>1380</v>
      </c>
      <c r="M695" t="s">
        <v>1381</v>
      </c>
      <c r="N695" t="s">
        <v>3095</v>
      </c>
      <c r="O695">
        <f>VLOOKUP(B695,HIS退!B:F,5,FALSE)</f>
        <v>-916</v>
      </c>
      <c r="P695" s="43">
        <f>VLOOKUP(L695,银行退!A:G,7,FALSE)</f>
        <v>916</v>
      </c>
      <c r="Q695">
        <f>VLOOKUP(L695,银行退!A:J,10,FALSE)</f>
        <v>1</v>
      </c>
      <c r="R695" t="str">
        <f>VLOOKUP(L695,银行退!A:K,11,FALSE)</f>
        <v>2017-07-14</v>
      </c>
    </row>
    <row r="696" spans="1:18" customFormat="1" ht="14.25" hidden="1">
      <c r="A696" s="60">
        <v>42929.496539351851</v>
      </c>
      <c r="B696">
        <v>718915</v>
      </c>
      <c r="C696" t="s">
        <v>3096</v>
      </c>
      <c r="D696" t="s">
        <v>443</v>
      </c>
      <c r="E696" t="s">
        <v>444</v>
      </c>
      <c r="F696" s="15">
        <v>1650</v>
      </c>
      <c r="G696" t="s">
        <v>50</v>
      </c>
      <c r="H696" t="s">
        <v>50</v>
      </c>
      <c r="I696" t="s">
        <v>86</v>
      </c>
      <c r="J696" t="s">
        <v>46</v>
      </c>
      <c r="K696" t="s">
        <v>87</v>
      </c>
      <c r="L696" t="s">
        <v>1382</v>
      </c>
      <c r="M696" t="s">
        <v>1383</v>
      </c>
      <c r="N696" t="s">
        <v>3097</v>
      </c>
      <c r="O696">
        <f>VLOOKUP(B696,HIS退!B:F,5,FALSE)</f>
        <v>-1650</v>
      </c>
      <c r="P696" s="43">
        <f>VLOOKUP(L696,银行退!A:G,7,FALSE)</f>
        <v>1650</v>
      </c>
      <c r="Q696" t="e">
        <f>VLOOKUP(L696,银行退!A:J,10,FALSE)</f>
        <v>#N/A</v>
      </c>
      <c r="R696" t="e">
        <f>VLOOKUP(L696,银行退!A:K,11,FALSE)</f>
        <v>#N/A</v>
      </c>
    </row>
    <row r="697" spans="1:18" customFormat="1" ht="14.25" hidden="1">
      <c r="A697" s="60">
        <v>42929.50240740741</v>
      </c>
      <c r="B697">
        <v>719092</v>
      </c>
      <c r="C697" t="s">
        <v>3098</v>
      </c>
      <c r="D697" t="s">
        <v>3099</v>
      </c>
      <c r="E697" t="s">
        <v>445</v>
      </c>
      <c r="F697" s="15">
        <v>87</v>
      </c>
      <c r="G697" t="s">
        <v>50</v>
      </c>
      <c r="H697" t="s">
        <v>50</v>
      </c>
      <c r="I697" t="s">
        <v>86</v>
      </c>
      <c r="J697" t="s">
        <v>46</v>
      </c>
      <c r="K697" t="s">
        <v>87</v>
      </c>
      <c r="L697" t="s">
        <v>1384</v>
      </c>
      <c r="M697" t="s">
        <v>1385</v>
      </c>
      <c r="N697" t="s">
        <v>3100</v>
      </c>
      <c r="O697">
        <f>VLOOKUP(B697,HIS退!B:F,5,FALSE)</f>
        <v>-87</v>
      </c>
      <c r="P697" s="43">
        <f>VLOOKUP(L697,银行退!A:G,7,FALSE)</f>
        <v>87</v>
      </c>
      <c r="Q697" t="e">
        <f>VLOOKUP(L697,银行退!A:J,10,FALSE)</f>
        <v>#N/A</v>
      </c>
      <c r="R697" t="e">
        <f>VLOOKUP(L697,银行退!A:K,11,FALSE)</f>
        <v>#N/A</v>
      </c>
    </row>
    <row r="698" spans="1:18" s="50" customFormat="1" ht="14.25" hidden="1">
      <c r="A698" s="60">
        <v>42929.502615740741</v>
      </c>
      <c r="B698">
        <v>719099</v>
      </c>
      <c r="C698" t="s">
        <v>3101</v>
      </c>
      <c r="D698" t="s">
        <v>3102</v>
      </c>
      <c r="E698" t="s">
        <v>446</v>
      </c>
      <c r="F698" s="15">
        <v>948</v>
      </c>
      <c r="G698" t="s">
        <v>50</v>
      </c>
      <c r="H698" t="s">
        <v>50</v>
      </c>
      <c r="I698" t="s">
        <v>86</v>
      </c>
      <c r="J698" t="s">
        <v>46</v>
      </c>
      <c r="K698" t="s">
        <v>87</v>
      </c>
      <c r="L698" t="s">
        <v>1386</v>
      </c>
      <c r="M698" t="s">
        <v>1387</v>
      </c>
      <c r="N698" t="s">
        <v>3103</v>
      </c>
      <c r="O698">
        <f>VLOOKUP(B698,HIS退!B:F,5,FALSE)</f>
        <v>-948</v>
      </c>
      <c r="P698" s="43">
        <f>VLOOKUP(L698,银行退!A:G,7,FALSE)</f>
        <v>948</v>
      </c>
      <c r="Q698" t="e">
        <f>VLOOKUP(L698,银行退!A:J,10,FALSE)</f>
        <v>#N/A</v>
      </c>
      <c r="R698" t="e">
        <f>VLOOKUP(L698,银行退!A:K,11,FALSE)</f>
        <v>#N/A</v>
      </c>
    </row>
    <row r="699" spans="1:18" customFormat="1" ht="14.25" hidden="1">
      <c r="A699" s="60">
        <v>42929.503252314818</v>
      </c>
      <c r="B699">
        <v>719115</v>
      </c>
      <c r="C699" t="s">
        <v>3104</v>
      </c>
      <c r="D699" t="s">
        <v>3105</v>
      </c>
      <c r="E699" t="s">
        <v>447</v>
      </c>
      <c r="F699" s="15">
        <v>250</v>
      </c>
      <c r="G699" t="s">
        <v>50</v>
      </c>
      <c r="H699" t="s">
        <v>50</v>
      </c>
      <c r="I699" t="s">
        <v>86</v>
      </c>
      <c r="J699" t="s">
        <v>46</v>
      </c>
      <c r="K699" t="s">
        <v>87</v>
      </c>
      <c r="L699" t="s">
        <v>1388</v>
      </c>
      <c r="M699" t="s">
        <v>1389</v>
      </c>
      <c r="N699" t="s">
        <v>3106</v>
      </c>
      <c r="O699">
        <f>VLOOKUP(B699,HIS退!B:F,5,FALSE)</f>
        <v>-250</v>
      </c>
      <c r="P699" s="43">
        <f>VLOOKUP(L699,银行退!A:G,7,FALSE)</f>
        <v>250</v>
      </c>
      <c r="Q699" t="e">
        <f>VLOOKUP(L699,银行退!A:J,10,FALSE)</f>
        <v>#N/A</v>
      </c>
      <c r="R699" t="e">
        <f>VLOOKUP(L699,银行退!A:K,11,FALSE)</f>
        <v>#N/A</v>
      </c>
    </row>
    <row r="700" spans="1:18" ht="14.25" hidden="1">
      <c r="A700" s="60">
        <v>42929.503379629627</v>
      </c>
      <c r="B700">
        <v>719118</v>
      </c>
      <c r="C700" t="s">
        <v>3108</v>
      </c>
      <c r="D700" t="s">
        <v>3109</v>
      </c>
      <c r="E700" t="s">
        <v>448</v>
      </c>
      <c r="F700" s="15">
        <v>482</v>
      </c>
      <c r="G700" t="s">
        <v>50</v>
      </c>
      <c r="H700" t="s">
        <v>50</v>
      </c>
      <c r="I700" t="s">
        <v>127</v>
      </c>
      <c r="J700" t="s">
        <v>127</v>
      </c>
      <c r="K700" t="s">
        <v>87</v>
      </c>
      <c r="L700" t="s">
        <v>1390</v>
      </c>
      <c r="M700" t="s">
        <v>1391</v>
      </c>
      <c r="N700" t="s">
        <v>3103</v>
      </c>
      <c r="O700">
        <f>VLOOKUP(B700,HIS退!B:F,5,FALSE)</f>
        <v>-482</v>
      </c>
      <c r="P700" s="43">
        <f>VLOOKUP(L700,银行退!A:G,7,FALSE)</f>
        <v>482</v>
      </c>
      <c r="Q700">
        <f>VLOOKUP(L700,银行退!A:J,10,FALSE)</f>
        <v>1</v>
      </c>
      <c r="R700" t="str">
        <f>VLOOKUP(L700,银行退!A:K,11,FALSE)</f>
        <v>2017-07-14</v>
      </c>
    </row>
    <row r="701" spans="1:18" ht="14.25" hidden="1">
      <c r="A701" s="60">
        <v>42929.503703703704</v>
      </c>
      <c r="B701">
        <v>719129</v>
      </c>
      <c r="C701" t="s">
        <v>3110</v>
      </c>
      <c r="D701" t="s">
        <v>3111</v>
      </c>
      <c r="E701" t="s">
        <v>449</v>
      </c>
      <c r="F701" s="15">
        <v>250</v>
      </c>
      <c r="G701" t="s">
        <v>50</v>
      </c>
      <c r="H701" t="s">
        <v>50</v>
      </c>
      <c r="I701" t="s">
        <v>86</v>
      </c>
      <c r="J701" t="s">
        <v>46</v>
      </c>
      <c r="K701" t="s">
        <v>87</v>
      </c>
      <c r="L701" t="s">
        <v>1392</v>
      </c>
      <c r="M701" t="s">
        <v>1393</v>
      </c>
      <c r="N701" t="s">
        <v>3106</v>
      </c>
      <c r="O701">
        <f>VLOOKUP(B701,HIS退!B:F,5,FALSE)</f>
        <v>-250</v>
      </c>
      <c r="P701" s="43">
        <f>VLOOKUP(L701,银行退!A:G,7,FALSE)</f>
        <v>250</v>
      </c>
      <c r="Q701" t="e">
        <f>VLOOKUP(L701,银行退!A:J,10,FALSE)</f>
        <v>#N/A</v>
      </c>
      <c r="R701" t="e">
        <f>VLOOKUP(L701,银行退!A:K,11,FALSE)</f>
        <v>#N/A</v>
      </c>
    </row>
    <row r="702" spans="1:18" customFormat="1" ht="14.25" hidden="1">
      <c r="A702" s="60">
        <v>42929.507557870369</v>
      </c>
      <c r="B702">
        <v>719241</v>
      </c>
      <c r="C702" t="s">
        <v>3112</v>
      </c>
      <c r="D702" t="s">
        <v>3086</v>
      </c>
      <c r="E702" t="s">
        <v>438</v>
      </c>
      <c r="F702" s="15">
        <v>178</v>
      </c>
      <c r="G702" t="s">
        <v>50</v>
      </c>
      <c r="H702" t="s">
        <v>50</v>
      </c>
      <c r="I702" t="s">
        <v>86</v>
      </c>
      <c r="J702" t="s">
        <v>46</v>
      </c>
      <c r="K702" t="s">
        <v>87</v>
      </c>
      <c r="L702" t="s">
        <v>1394</v>
      </c>
      <c r="M702" t="s">
        <v>1395</v>
      </c>
      <c r="N702" t="s">
        <v>3087</v>
      </c>
      <c r="O702">
        <f>VLOOKUP(B702,HIS退!B:F,5,FALSE)</f>
        <v>-178</v>
      </c>
      <c r="P702" s="43">
        <f>VLOOKUP(L702,银行退!A:G,7,FALSE)</f>
        <v>178</v>
      </c>
      <c r="Q702" t="e">
        <f>VLOOKUP(L702,银行退!A:J,10,FALSE)</f>
        <v>#N/A</v>
      </c>
      <c r="R702" t="e">
        <f>VLOOKUP(L702,银行退!A:K,11,FALSE)</f>
        <v>#N/A</v>
      </c>
    </row>
    <row r="703" spans="1:18" ht="14.25" hidden="1">
      <c r="A703" s="60">
        <v>42929.534722222219</v>
      </c>
      <c r="B703">
        <v>719560</v>
      </c>
      <c r="C703" t="s">
        <v>3113</v>
      </c>
      <c r="D703" t="s">
        <v>450</v>
      </c>
      <c r="E703" t="s">
        <v>451</v>
      </c>
      <c r="F703" s="15">
        <v>620</v>
      </c>
      <c r="G703" t="s">
        <v>50</v>
      </c>
      <c r="H703" t="s">
        <v>50</v>
      </c>
      <c r="I703" t="s">
        <v>86</v>
      </c>
      <c r="J703" t="s">
        <v>46</v>
      </c>
      <c r="K703" t="s">
        <v>87</v>
      </c>
      <c r="L703" t="s">
        <v>1396</v>
      </c>
      <c r="M703" t="s">
        <v>1397</v>
      </c>
      <c r="N703" t="s">
        <v>3114</v>
      </c>
      <c r="O703">
        <f>VLOOKUP(B703,HIS退!B:F,5,FALSE)</f>
        <v>-620</v>
      </c>
      <c r="P703" s="43">
        <f>VLOOKUP(L703,银行退!A:G,7,FALSE)</f>
        <v>620</v>
      </c>
      <c r="Q703" t="e">
        <f>VLOOKUP(L703,银行退!A:J,10,FALSE)</f>
        <v>#N/A</v>
      </c>
      <c r="R703" t="e">
        <f>VLOOKUP(L703,银行退!A:K,11,FALSE)</f>
        <v>#N/A</v>
      </c>
    </row>
    <row r="704" spans="1:18" ht="14.25" hidden="1">
      <c r="A704" s="60">
        <v>42929.558900462966</v>
      </c>
      <c r="B704">
        <v>719752</v>
      </c>
      <c r="C704" t="s">
        <v>3115</v>
      </c>
      <c r="D704" t="s">
        <v>3116</v>
      </c>
      <c r="E704" t="s">
        <v>452</v>
      </c>
      <c r="F704" s="15">
        <v>480</v>
      </c>
      <c r="G704" t="s">
        <v>50</v>
      </c>
      <c r="H704" t="s">
        <v>50</v>
      </c>
      <c r="I704" t="s">
        <v>86</v>
      </c>
      <c r="J704" t="s">
        <v>46</v>
      </c>
      <c r="K704" t="s">
        <v>87</v>
      </c>
      <c r="L704" t="s">
        <v>1398</v>
      </c>
      <c r="M704" t="s">
        <v>1399</v>
      </c>
      <c r="N704" t="s">
        <v>3117</v>
      </c>
      <c r="O704">
        <f>VLOOKUP(B704,HIS退!B:F,5,FALSE)</f>
        <v>-480</v>
      </c>
      <c r="P704" s="43">
        <f>VLOOKUP(L704,银行退!A:G,7,FALSE)</f>
        <v>480</v>
      </c>
      <c r="Q704" t="e">
        <f>VLOOKUP(L704,银行退!A:J,10,FALSE)</f>
        <v>#N/A</v>
      </c>
      <c r="R704" t="e">
        <f>VLOOKUP(L704,银行退!A:K,11,FALSE)</f>
        <v>#N/A</v>
      </c>
    </row>
    <row r="705" spans="1:18" customFormat="1" ht="14.25" hidden="1">
      <c r="A705" s="60">
        <v>42929.595775462964</v>
      </c>
      <c r="B705">
        <v>720646</v>
      </c>
      <c r="C705" t="s">
        <v>3118</v>
      </c>
      <c r="D705" t="s">
        <v>3119</v>
      </c>
      <c r="E705" t="s">
        <v>453</v>
      </c>
      <c r="F705" s="15">
        <v>849</v>
      </c>
      <c r="G705" t="s">
        <v>50</v>
      </c>
      <c r="H705" t="s">
        <v>50</v>
      </c>
      <c r="I705" t="s">
        <v>86</v>
      </c>
      <c r="J705" t="s">
        <v>46</v>
      </c>
      <c r="K705" t="s">
        <v>87</v>
      </c>
      <c r="L705" t="s">
        <v>1400</v>
      </c>
      <c r="M705" t="s">
        <v>1401</v>
      </c>
      <c r="N705" t="s">
        <v>3120</v>
      </c>
      <c r="O705">
        <f>VLOOKUP(B705,HIS退!B:F,5,FALSE)</f>
        <v>-849</v>
      </c>
      <c r="P705" s="43">
        <f>VLOOKUP(L705,银行退!A:G,7,FALSE)</f>
        <v>849</v>
      </c>
      <c r="Q705" t="e">
        <f>VLOOKUP(L705,银行退!A:J,10,FALSE)</f>
        <v>#N/A</v>
      </c>
      <c r="R705" t="e">
        <f>VLOOKUP(L705,银行退!A:K,11,FALSE)</f>
        <v>#N/A</v>
      </c>
    </row>
    <row r="706" spans="1:18" ht="14.25" hidden="1">
      <c r="A706" s="60">
        <v>42929.602094907408</v>
      </c>
      <c r="B706">
        <v>721016</v>
      </c>
      <c r="C706" t="s">
        <v>3121</v>
      </c>
      <c r="D706" t="s">
        <v>3122</v>
      </c>
      <c r="E706" t="s">
        <v>454</v>
      </c>
      <c r="F706" s="15">
        <v>96</v>
      </c>
      <c r="G706" t="s">
        <v>50</v>
      </c>
      <c r="H706" t="s">
        <v>50</v>
      </c>
      <c r="I706" t="s">
        <v>86</v>
      </c>
      <c r="J706" t="s">
        <v>46</v>
      </c>
      <c r="K706" t="s">
        <v>87</v>
      </c>
      <c r="L706" t="s">
        <v>1402</v>
      </c>
      <c r="M706" t="s">
        <v>1403</v>
      </c>
      <c r="N706" t="s">
        <v>3123</v>
      </c>
      <c r="O706">
        <f>VLOOKUP(B706,HIS退!B:F,5,FALSE)</f>
        <v>-96</v>
      </c>
      <c r="P706" s="43">
        <f>VLOOKUP(L706,银行退!A:G,7,FALSE)</f>
        <v>96</v>
      </c>
      <c r="Q706" t="e">
        <f>VLOOKUP(L706,银行退!A:J,10,FALSE)</f>
        <v>#N/A</v>
      </c>
      <c r="R706" t="e">
        <f>VLOOKUP(L706,银行退!A:K,11,FALSE)</f>
        <v>#N/A</v>
      </c>
    </row>
    <row r="707" spans="1:18" customFormat="1" ht="14.25" hidden="1">
      <c r="A707" s="60">
        <v>42929.603472222225</v>
      </c>
      <c r="B707">
        <v>721091</v>
      </c>
      <c r="C707" t="s">
        <v>3124</v>
      </c>
      <c r="D707" t="s">
        <v>3125</v>
      </c>
      <c r="E707" t="s">
        <v>455</v>
      </c>
      <c r="F707" s="15">
        <v>592</v>
      </c>
      <c r="G707" t="s">
        <v>50</v>
      </c>
      <c r="H707" t="s">
        <v>50</v>
      </c>
      <c r="I707" t="s">
        <v>86</v>
      </c>
      <c r="J707" t="s">
        <v>46</v>
      </c>
      <c r="K707" t="s">
        <v>87</v>
      </c>
      <c r="L707" t="s">
        <v>1404</v>
      </c>
      <c r="M707" t="s">
        <v>1405</v>
      </c>
      <c r="N707" t="s">
        <v>3126</v>
      </c>
      <c r="O707">
        <f>VLOOKUP(B707,HIS退!B:F,5,FALSE)</f>
        <v>-592</v>
      </c>
      <c r="P707" s="43">
        <f>VLOOKUP(L707,银行退!A:G,7,FALSE)</f>
        <v>592</v>
      </c>
      <c r="Q707" t="e">
        <f>VLOOKUP(L707,银行退!A:J,10,FALSE)</f>
        <v>#N/A</v>
      </c>
      <c r="R707" t="e">
        <f>VLOOKUP(L707,银行退!A:K,11,FALSE)</f>
        <v>#N/A</v>
      </c>
    </row>
    <row r="708" spans="1:18" customFormat="1" ht="14.25" hidden="1">
      <c r="A708" s="60">
        <v>42929.611226851855</v>
      </c>
      <c r="B708">
        <v>721628</v>
      </c>
      <c r="C708" t="s">
        <v>3127</v>
      </c>
      <c r="D708" t="s">
        <v>3128</v>
      </c>
      <c r="E708" t="s">
        <v>456</v>
      </c>
      <c r="F708" s="15">
        <v>4691</v>
      </c>
      <c r="G708" t="s">
        <v>50</v>
      </c>
      <c r="H708" t="s">
        <v>50</v>
      </c>
      <c r="I708" t="s">
        <v>86</v>
      </c>
      <c r="J708" t="s">
        <v>46</v>
      </c>
      <c r="K708" t="s">
        <v>87</v>
      </c>
      <c r="L708" t="s">
        <v>1406</v>
      </c>
      <c r="M708" t="s">
        <v>1407</v>
      </c>
      <c r="N708" t="s">
        <v>3129</v>
      </c>
      <c r="O708">
        <f>VLOOKUP(B708,HIS退!B:F,5,FALSE)</f>
        <v>-4691</v>
      </c>
      <c r="P708" s="43">
        <f>VLOOKUP(L708,银行退!A:G,7,FALSE)</f>
        <v>4691</v>
      </c>
      <c r="Q708" t="e">
        <f>VLOOKUP(L708,银行退!A:J,10,FALSE)</f>
        <v>#N/A</v>
      </c>
      <c r="R708" t="e">
        <f>VLOOKUP(L708,银行退!A:K,11,FALSE)</f>
        <v>#N/A</v>
      </c>
    </row>
    <row r="709" spans="1:18" s="50" customFormat="1" ht="14.25" hidden="1">
      <c r="A709" s="60">
        <v>42929.613877314812</v>
      </c>
      <c r="B709">
        <v>721816</v>
      </c>
      <c r="C709" t="s">
        <v>3130</v>
      </c>
      <c r="D709" t="s">
        <v>3131</v>
      </c>
      <c r="E709" t="s">
        <v>457</v>
      </c>
      <c r="F709" s="15">
        <v>96</v>
      </c>
      <c r="G709" t="s">
        <v>50</v>
      </c>
      <c r="H709" t="s">
        <v>50</v>
      </c>
      <c r="I709" t="s">
        <v>86</v>
      </c>
      <c r="J709" t="s">
        <v>46</v>
      </c>
      <c r="K709" t="s">
        <v>87</v>
      </c>
      <c r="L709" t="s">
        <v>1408</v>
      </c>
      <c r="M709" t="s">
        <v>1409</v>
      </c>
      <c r="N709" t="s">
        <v>3132</v>
      </c>
      <c r="O709">
        <f>VLOOKUP(B709,HIS退!B:F,5,FALSE)</f>
        <v>-96</v>
      </c>
      <c r="P709" s="43">
        <f>VLOOKUP(L709,银行退!A:G,7,FALSE)</f>
        <v>96</v>
      </c>
      <c r="Q709" t="e">
        <f>VLOOKUP(L709,银行退!A:J,10,FALSE)</f>
        <v>#N/A</v>
      </c>
      <c r="R709" t="e">
        <f>VLOOKUP(L709,银行退!A:K,11,FALSE)</f>
        <v>#N/A</v>
      </c>
    </row>
    <row r="710" spans="1:18" customFormat="1" ht="14.25" hidden="1">
      <c r="A710" s="60">
        <v>42929.614363425928</v>
      </c>
      <c r="B710">
        <v>721845</v>
      </c>
      <c r="C710" t="s">
        <v>3133</v>
      </c>
      <c r="D710" t="s">
        <v>176</v>
      </c>
      <c r="E710" t="s">
        <v>177</v>
      </c>
      <c r="F710" s="15">
        <v>686</v>
      </c>
      <c r="G710" t="s">
        <v>50</v>
      </c>
      <c r="H710" t="s">
        <v>50</v>
      </c>
      <c r="I710" t="s">
        <v>86</v>
      </c>
      <c r="J710" t="s">
        <v>46</v>
      </c>
      <c r="K710" t="s">
        <v>87</v>
      </c>
      <c r="L710" t="s">
        <v>1410</v>
      </c>
      <c r="M710" t="s">
        <v>1411</v>
      </c>
      <c r="N710" t="s">
        <v>3134</v>
      </c>
      <c r="O710">
        <f>VLOOKUP(B710,HIS退!B:F,5,FALSE)</f>
        <v>-686</v>
      </c>
      <c r="P710" s="43">
        <f>VLOOKUP(L710,银行退!A:G,7,FALSE)</f>
        <v>686</v>
      </c>
      <c r="Q710" t="e">
        <f>VLOOKUP(L710,银行退!A:J,10,FALSE)</f>
        <v>#N/A</v>
      </c>
      <c r="R710" t="e">
        <f>VLOOKUP(L710,银行退!A:K,11,FALSE)</f>
        <v>#N/A</v>
      </c>
    </row>
    <row r="711" spans="1:18" customFormat="1" ht="14.25" hidden="1">
      <c r="A711" s="60">
        <v>42929.617569444446</v>
      </c>
      <c r="B711">
        <v>722067</v>
      </c>
      <c r="C711" t="s">
        <v>3135</v>
      </c>
      <c r="D711" t="s">
        <v>3136</v>
      </c>
      <c r="E711" t="s">
        <v>458</v>
      </c>
      <c r="F711" s="15">
        <v>1000</v>
      </c>
      <c r="G711" t="s">
        <v>50</v>
      </c>
      <c r="H711" t="s">
        <v>50</v>
      </c>
      <c r="I711" t="s">
        <v>86</v>
      </c>
      <c r="J711" t="s">
        <v>46</v>
      </c>
      <c r="K711" t="s">
        <v>87</v>
      </c>
      <c r="L711" t="s">
        <v>1412</v>
      </c>
      <c r="M711" t="s">
        <v>1413</v>
      </c>
      <c r="N711" t="s">
        <v>3137</v>
      </c>
      <c r="O711">
        <f>VLOOKUP(B711,HIS退!B:F,5,FALSE)</f>
        <v>-1000</v>
      </c>
      <c r="P711" s="43">
        <f>VLOOKUP(L711,银行退!A:G,7,FALSE)</f>
        <v>1000</v>
      </c>
      <c r="Q711" t="e">
        <f>VLOOKUP(L711,银行退!A:J,10,FALSE)</f>
        <v>#N/A</v>
      </c>
      <c r="R711" t="e">
        <f>VLOOKUP(L711,银行退!A:K,11,FALSE)</f>
        <v>#N/A</v>
      </c>
    </row>
    <row r="712" spans="1:18" customFormat="1" ht="14.25" hidden="1">
      <c r="A712" s="60">
        <v>42929.617743055554</v>
      </c>
      <c r="B712">
        <v>722078</v>
      </c>
      <c r="C712" t="s">
        <v>3138</v>
      </c>
      <c r="D712" t="s">
        <v>3139</v>
      </c>
      <c r="E712" t="s">
        <v>249</v>
      </c>
      <c r="F712" s="15">
        <v>328</v>
      </c>
      <c r="G712" t="s">
        <v>50</v>
      </c>
      <c r="H712" t="s">
        <v>50</v>
      </c>
      <c r="I712" t="s">
        <v>86</v>
      </c>
      <c r="J712" t="s">
        <v>46</v>
      </c>
      <c r="K712" t="s">
        <v>87</v>
      </c>
      <c r="L712" t="s">
        <v>1414</v>
      </c>
      <c r="M712" t="s">
        <v>1415</v>
      </c>
      <c r="N712" t="s">
        <v>3140</v>
      </c>
      <c r="O712">
        <f>VLOOKUP(B712,HIS退!B:F,5,FALSE)</f>
        <v>-328</v>
      </c>
      <c r="P712" s="43">
        <f>VLOOKUP(L712,银行退!A:G,7,FALSE)</f>
        <v>328</v>
      </c>
      <c r="Q712" t="e">
        <f>VLOOKUP(L712,银行退!A:J,10,FALSE)</f>
        <v>#N/A</v>
      </c>
      <c r="R712" t="e">
        <f>VLOOKUP(L712,银行退!A:K,11,FALSE)</f>
        <v>#N/A</v>
      </c>
    </row>
    <row r="713" spans="1:18" customFormat="1" ht="14.25" hidden="1">
      <c r="A713" s="60">
        <v>42929.623576388891</v>
      </c>
      <c r="B713">
        <v>722481</v>
      </c>
      <c r="C713" t="s">
        <v>3141</v>
      </c>
      <c r="D713" t="s">
        <v>3142</v>
      </c>
      <c r="E713" t="s">
        <v>459</v>
      </c>
      <c r="F713" s="15">
        <v>4984</v>
      </c>
      <c r="G713" t="s">
        <v>50</v>
      </c>
      <c r="H713" t="s">
        <v>50</v>
      </c>
      <c r="I713" t="s">
        <v>86</v>
      </c>
      <c r="J713" t="s">
        <v>46</v>
      </c>
      <c r="K713" t="s">
        <v>87</v>
      </c>
      <c r="L713" t="s">
        <v>1416</v>
      </c>
      <c r="M713" t="s">
        <v>1417</v>
      </c>
      <c r="N713" t="s">
        <v>3143</v>
      </c>
      <c r="O713">
        <f>VLOOKUP(B713,HIS退!B:F,5,FALSE)</f>
        <v>-4984</v>
      </c>
      <c r="P713" s="43">
        <f>VLOOKUP(L713,银行退!A:G,7,FALSE)</f>
        <v>4984</v>
      </c>
      <c r="Q713" t="e">
        <f>VLOOKUP(L713,银行退!A:J,10,FALSE)</f>
        <v>#N/A</v>
      </c>
      <c r="R713" t="e">
        <f>VLOOKUP(L713,银行退!A:K,11,FALSE)</f>
        <v>#N/A</v>
      </c>
    </row>
    <row r="714" spans="1:18" customFormat="1" ht="14.25" hidden="1">
      <c r="A714" s="60">
        <v>42929.626504629632</v>
      </c>
      <c r="B714">
        <v>722708</v>
      </c>
      <c r="C714" t="s">
        <v>3144</v>
      </c>
      <c r="D714" t="s">
        <v>3145</v>
      </c>
      <c r="E714" t="s">
        <v>462</v>
      </c>
      <c r="F714" s="15">
        <v>37.72</v>
      </c>
      <c r="G714" t="s">
        <v>50</v>
      </c>
      <c r="H714" t="s">
        <v>50</v>
      </c>
      <c r="I714" t="s">
        <v>86</v>
      </c>
      <c r="J714" t="s">
        <v>46</v>
      </c>
      <c r="K714" t="s">
        <v>87</v>
      </c>
      <c r="L714" t="s">
        <v>1418</v>
      </c>
      <c r="M714" t="s">
        <v>1419</v>
      </c>
      <c r="N714" t="s">
        <v>3146</v>
      </c>
      <c r="O714">
        <f>VLOOKUP(B714,HIS退!B:F,5,FALSE)</f>
        <v>-37.72</v>
      </c>
      <c r="P714" s="43">
        <f>VLOOKUP(L714,银行退!A:G,7,FALSE)</f>
        <v>37.72</v>
      </c>
      <c r="Q714" t="e">
        <f>VLOOKUP(L714,银行退!A:J,10,FALSE)</f>
        <v>#N/A</v>
      </c>
      <c r="R714" t="e">
        <f>VLOOKUP(L714,银行退!A:K,11,FALSE)</f>
        <v>#N/A</v>
      </c>
    </row>
    <row r="715" spans="1:18" customFormat="1" ht="14.25" hidden="1">
      <c r="A715" s="60">
        <v>42929.628148148149</v>
      </c>
      <c r="B715">
        <v>722813</v>
      </c>
      <c r="C715" t="s">
        <v>3147</v>
      </c>
      <c r="D715" t="s">
        <v>3148</v>
      </c>
      <c r="E715" t="s">
        <v>463</v>
      </c>
      <c r="F715" s="15">
        <v>370</v>
      </c>
      <c r="G715" t="s">
        <v>50</v>
      </c>
      <c r="H715" t="s">
        <v>50</v>
      </c>
      <c r="I715" t="s">
        <v>86</v>
      </c>
      <c r="J715" t="s">
        <v>46</v>
      </c>
      <c r="K715" t="s">
        <v>87</v>
      </c>
      <c r="L715" t="s">
        <v>1420</v>
      </c>
      <c r="M715" t="s">
        <v>1421</v>
      </c>
      <c r="N715" t="s">
        <v>3149</v>
      </c>
      <c r="O715">
        <f>VLOOKUP(B715,HIS退!B:F,5,FALSE)</f>
        <v>-370</v>
      </c>
      <c r="P715" s="43">
        <f>VLOOKUP(L715,银行退!A:G,7,FALSE)</f>
        <v>370</v>
      </c>
      <c r="Q715" t="e">
        <f>VLOOKUP(L715,银行退!A:J,10,FALSE)</f>
        <v>#N/A</v>
      </c>
      <c r="R715" t="e">
        <f>VLOOKUP(L715,银行退!A:K,11,FALSE)</f>
        <v>#N/A</v>
      </c>
    </row>
    <row r="716" spans="1:18" customFormat="1" ht="14.25" hidden="1">
      <c r="A716" s="60">
        <v>42929.63354166667</v>
      </c>
      <c r="B716">
        <v>723173</v>
      </c>
      <c r="C716" t="s">
        <v>3150</v>
      </c>
      <c r="D716" t="s">
        <v>3151</v>
      </c>
      <c r="E716" t="s">
        <v>464</v>
      </c>
      <c r="F716" s="15">
        <v>1000</v>
      </c>
      <c r="G716" t="s">
        <v>50</v>
      </c>
      <c r="H716" t="s">
        <v>50</v>
      </c>
      <c r="I716" t="s">
        <v>127</v>
      </c>
      <c r="J716" t="s">
        <v>127</v>
      </c>
      <c r="K716" t="s">
        <v>87</v>
      </c>
      <c r="L716" t="s">
        <v>1422</v>
      </c>
      <c r="M716" t="s">
        <v>1423</v>
      </c>
      <c r="N716" t="s">
        <v>3152</v>
      </c>
      <c r="O716">
        <f>VLOOKUP(B716,HIS退!B:F,5,FALSE)</f>
        <v>-1000</v>
      </c>
      <c r="P716" s="43">
        <f>VLOOKUP(L716,银行退!A:G,7,FALSE)</f>
        <v>1000</v>
      </c>
      <c r="Q716">
        <f>VLOOKUP(L716,银行退!A:J,10,FALSE)</f>
        <v>1</v>
      </c>
      <c r="R716" t="str">
        <f>VLOOKUP(L716,银行退!A:K,11,FALSE)</f>
        <v>2017-07-14</v>
      </c>
    </row>
    <row r="717" spans="1:18" customFormat="1" ht="14.25" hidden="1">
      <c r="A717" s="60">
        <v>42929.634097222224</v>
      </c>
      <c r="B717">
        <v>723221</v>
      </c>
      <c r="C717" t="s">
        <v>3153</v>
      </c>
      <c r="D717" t="s">
        <v>3151</v>
      </c>
      <c r="E717" t="s">
        <v>464</v>
      </c>
      <c r="F717" s="15">
        <v>2805</v>
      </c>
      <c r="G717" t="s">
        <v>50</v>
      </c>
      <c r="H717" t="s">
        <v>50</v>
      </c>
      <c r="I717" t="s">
        <v>127</v>
      </c>
      <c r="J717" t="s">
        <v>127</v>
      </c>
      <c r="K717" t="s">
        <v>87</v>
      </c>
      <c r="L717" t="s">
        <v>1424</v>
      </c>
      <c r="M717" t="s">
        <v>1425</v>
      </c>
      <c r="N717" t="s">
        <v>3152</v>
      </c>
      <c r="O717">
        <f>VLOOKUP(B717,HIS退!B:F,5,FALSE)</f>
        <v>-2805</v>
      </c>
      <c r="P717" s="43">
        <f>VLOOKUP(L717,银行退!A:G,7,FALSE)</f>
        <v>2805</v>
      </c>
      <c r="Q717">
        <f>VLOOKUP(L717,银行退!A:J,10,FALSE)</f>
        <v>1</v>
      </c>
      <c r="R717" t="str">
        <f>VLOOKUP(L717,银行退!A:K,11,FALSE)</f>
        <v>2017-07-14</v>
      </c>
    </row>
    <row r="718" spans="1:18" customFormat="1" ht="14.25" hidden="1">
      <c r="A718" s="60">
        <v>42929.634780092594</v>
      </c>
      <c r="B718">
        <v>723272</v>
      </c>
      <c r="C718" t="s">
        <v>3154</v>
      </c>
      <c r="D718" t="s">
        <v>3155</v>
      </c>
      <c r="E718" t="s">
        <v>465</v>
      </c>
      <c r="F718" s="15">
        <v>1000</v>
      </c>
      <c r="G718" t="s">
        <v>50</v>
      </c>
      <c r="H718" t="s">
        <v>50</v>
      </c>
      <c r="I718" t="s">
        <v>127</v>
      </c>
      <c r="J718" t="s">
        <v>127</v>
      </c>
      <c r="K718" t="s">
        <v>87</v>
      </c>
      <c r="L718" t="s">
        <v>1426</v>
      </c>
      <c r="M718" t="s">
        <v>1427</v>
      </c>
      <c r="N718" t="s">
        <v>3152</v>
      </c>
      <c r="O718">
        <f>VLOOKUP(B718,HIS退!B:F,5,FALSE)</f>
        <v>-1000</v>
      </c>
      <c r="P718" s="43">
        <f>VLOOKUP(L718,银行退!A:G,7,FALSE)</f>
        <v>1000</v>
      </c>
      <c r="Q718">
        <f>VLOOKUP(L718,银行退!A:J,10,FALSE)</f>
        <v>1</v>
      </c>
      <c r="R718" t="str">
        <f>VLOOKUP(L718,银行退!A:K,11,FALSE)</f>
        <v>2017-07-14</v>
      </c>
    </row>
    <row r="719" spans="1:18" ht="14.25" hidden="1">
      <c r="A719" s="60">
        <v>42929.638368055559</v>
      </c>
      <c r="B719">
        <v>723508</v>
      </c>
      <c r="C719" t="s">
        <v>3156</v>
      </c>
      <c r="D719" t="s">
        <v>3157</v>
      </c>
      <c r="E719" t="s">
        <v>466</v>
      </c>
      <c r="F719" s="15">
        <v>100</v>
      </c>
      <c r="G719" t="s">
        <v>50</v>
      </c>
      <c r="H719" t="s">
        <v>50</v>
      </c>
      <c r="I719" t="s">
        <v>86</v>
      </c>
      <c r="J719" t="s">
        <v>46</v>
      </c>
      <c r="K719" t="s">
        <v>87</v>
      </c>
      <c r="L719" t="s">
        <v>1428</v>
      </c>
      <c r="M719" t="s">
        <v>1429</v>
      </c>
      <c r="N719" t="s">
        <v>3158</v>
      </c>
      <c r="O719">
        <f>VLOOKUP(B719,HIS退!B:F,5,FALSE)</f>
        <v>-100</v>
      </c>
      <c r="P719" s="43">
        <f>VLOOKUP(L719,银行退!A:G,7,FALSE)</f>
        <v>100</v>
      </c>
      <c r="Q719" t="e">
        <f>VLOOKUP(L719,银行退!A:J,10,FALSE)</f>
        <v>#N/A</v>
      </c>
      <c r="R719" t="e">
        <f>VLOOKUP(L719,银行退!A:K,11,FALSE)</f>
        <v>#N/A</v>
      </c>
    </row>
    <row r="720" spans="1:18" ht="14.25" hidden="1">
      <c r="A720" s="60">
        <v>42929.640219907407</v>
      </c>
      <c r="B720">
        <v>723614</v>
      </c>
      <c r="C720" t="s">
        <v>3159</v>
      </c>
      <c r="D720" t="s">
        <v>3160</v>
      </c>
      <c r="E720" t="s">
        <v>467</v>
      </c>
      <c r="F720" s="15">
        <v>20</v>
      </c>
      <c r="G720" t="s">
        <v>50</v>
      </c>
      <c r="H720" t="s">
        <v>50</v>
      </c>
      <c r="I720" t="s">
        <v>86</v>
      </c>
      <c r="J720" t="s">
        <v>46</v>
      </c>
      <c r="K720" t="s">
        <v>87</v>
      </c>
      <c r="L720" t="s">
        <v>1430</v>
      </c>
      <c r="M720" t="s">
        <v>1431</v>
      </c>
      <c r="N720" t="s">
        <v>3161</v>
      </c>
      <c r="O720">
        <f>VLOOKUP(B720,HIS退!B:F,5,FALSE)</f>
        <v>-20</v>
      </c>
      <c r="P720" s="43">
        <f>VLOOKUP(L720,银行退!A:G,7,FALSE)</f>
        <v>20</v>
      </c>
      <c r="Q720" t="e">
        <f>VLOOKUP(L720,银行退!A:J,10,FALSE)</f>
        <v>#N/A</v>
      </c>
      <c r="R720" t="e">
        <f>VLOOKUP(L720,银行退!A:K,11,FALSE)</f>
        <v>#N/A</v>
      </c>
    </row>
    <row r="721" spans="1:18" customFormat="1" ht="14.25" hidden="1">
      <c r="A721" s="60">
        <v>42929.653761574074</v>
      </c>
      <c r="B721">
        <v>724499</v>
      </c>
      <c r="C721" t="s">
        <v>3162</v>
      </c>
      <c r="D721" t="s">
        <v>3163</v>
      </c>
      <c r="E721" t="s">
        <v>469</v>
      </c>
      <c r="F721" s="15">
        <v>27</v>
      </c>
      <c r="G721" t="s">
        <v>50</v>
      </c>
      <c r="H721" t="s">
        <v>50</v>
      </c>
      <c r="I721" t="s">
        <v>127</v>
      </c>
      <c r="J721" t="s">
        <v>127</v>
      </c>
      <c r="K721" t="s">
        <v>87</v>
      </c>
      <c r="L721" t="s">
        <v>1432</v>
      </c>
      <c r="M721" t="s">
        <v>1433</v>
      </c>
      <c r="N721" t="s">
        <v>3164</v>
      </c>
      <c r="O721">
        <f>VLOOKUP(B721,HIS退!B:F,5,FALSE)</f>
        <v>-27</v>
      </c>
      <c r="P721" s="43">
        <f>VLOOKUP(L721,银行退!A:G,7,FALSE)</f>
        <v>27</v>
      </c>
      <c r="Q721">
        <f>VLOOKUP(L721,银行退!A:J,10,FALSE)</f>
        <v>1</v>
      </c>
      <c r="R721" t="str">
        <f>VLOOKUP(L721,银行退!A:K,11,FALSE)</f>
        <v>2017-07-14</v>
      </c>
    </row>
    <row r="722" spans="1:18" customFormat="1" ht="14.25" hidden="1">
      <c r="A722" s="60">
        <v>42929.655474537038</v>
      </c>
      <c r="B722">
        <v>724625</v>
      </c>
      <c r="C722" t="s">
        <v>3165</v>
      </c>
      <c r="D722" t="s">
        <v>3166</v>
      </c>
      <c r="E722" t="s">
        <v>470</v>
      </c>
      <c r="F722" s="15">
        <v>992.5</v>
      </c>
      <c r="G722" t="s">
        <v>50</v>
      </c>
      <c r="H722" t="s">
        <v>50</v>
      </c>
      <c r="I722" t="s">
        <v>86</v>
      </c>
      <c r="J722" t="s">
        <v>46</v>
      </c>
      <c r="K722" t="s">
        <v>87</v>
      </c>
      <c r="L722" t="s">
        <v>1434</v>
      </c>
      <c r="M722" t="s">
        <v>1435</v>
      </c>
      <c r="N722" t="s">
        <v>3167</v>
      </c>
      <c r="O722">
        <f>VLOOKUP(B722,HIS退!B:F,5,FALSE)</f>
        <v>-992.5</v>
      </c>
      <c r="P722" s="43">
        <f>VLOOKUP(L722,银行退!A:G,7,FALSE)</f>
        <v>992.5</v>
      </c>
      <c r="Q722" t="e">
        <f>VLOOKUP(L722,银行退!A:J,10,FALSE)</f>
        <v>#N/A</v>
      </c>
      <c r="R722" t="e">
        <f>VLOOKUP(L722,银行退!A:K,11,FALSE)</f>
        <v>#N/A</v>
      </c>
    </row>
    <row r="723" spans="1:18" customFormat="1" ht="14.25" hidden="1">
      <c r="A723" s="60">
        <v>42929.658206018517</v>
      </c>
      <c r="B723">
        <v>724790</v>
      </c>
      <c r="C723" t="s">
        <v>3168</v>
      </c>
      <c r="D723" t="s">
        <v>3169</v>
      </c>
      <c r="E723" t="s">
        <v>471</v>
      </c>
      <c r="F723" s="15">
        <v>30</v>
      </c>
      <c r="G723" t="s">
        <v>50</v>
      </c>
      <c r="H723" t="s">
        <v>50</v>
      </c>
      <c r="I723" t="s">
        <v>86</v>
      </c>
      <c r="J723" t="s">
        <v>46</v>
      </c>
      <c r="K723" t="s">
        <v>87</v>
      </c>
      <c r="L723" t="s">
        <v>1436</v>
      </c>
      <c r="M723" t="s">
        <v>1437</v>
      </c>
      <c r="N723" t="s">
        <v>3092</v>
      </c>
      <c r="O723">
        <f>VLOOKUP(B723,HIS退!B:F,5,FALSE)</f>
        <v>-30</v>
      </c>
      <c r="P723" s="43">
        <f>VLOOKUP(L723,银行退!A:G,7,FALSE)</f>
        <v>30</v>
      </c>
      <c r="Q723" t="e">
        <f>VLOOKUP(L723,银行退!A:J,10,FALSE)</f>
        <v>#N/A</v>
      </c>
      <c r="R723" t="e">
        <f>VLOOKUP(L723,银行退!A:K,11,FALSE)</f>
        <v>#N/A</v>
      </c>
    </row>
    <row r="724" spans="1:18" customFormat="1" ht="14.25" hidden="1">
      <c r="A724" s="60">
        <v>42929.660104166665</v>
      </c>
      <c r="B724">
        <v>724911</v>
      </c>
      <c r="C724" t="s">
        <v>3170</v>
      </c>
      <c r="D724" t="s">
        <v>3171</v>
      </c>
      <c r="E724" t="s">
        <v>472</v>
      </c>
      <c r="F724" s="15">
        <v>451</v>
      </c>
      <c r="G724" t="s">
        <v>193</v>
      </c>
      <c r="H724" t="s">
        <v>50</v>
      </c>
      <c r="I724" t="s">
        <v>86</v>
      </c>
      <c r="J724" t="s">
        <v>46</v>
      </c>
      <c r="K724" t="s">
        <v>87</v>
      </c>
      <c r="L724" t="s">
        <v>1438</v>
      </c>
      <c r="M724" t="s">
        <v>1439</v>
      </c>
      <c r="N724" t="s">
        <v>3172</v>
      </c>
      <c r="O724">
        <f>VLOOKUP(B724,HIS退!B:F,5,FALSE)</f>
        <v>-451</v>
      </c>
      <c r="P724" s="43">
        <f>VLOOKUP(L724,银行退!A:G,7,FALSE)</f>
        <v>451</v>
      </c>
      <c r="Q724" t="e">
        <f>VLOOKUP(L724,银行退!A:J,10,FALSE)</f>
        <v>#N/A</v>
      </c>
      <c r="R724" t="e">
        <f>VLOOKUP(L724,银行退!A:K,11,FALSE)</f>
        <v>#N/A</v>
      </c>
    </row>
    <row r="725" spans="1:18" customFormat="1" ht="14.25" hidden="1">
      <c r="A725" s="60">
        <v>42929.663217592592</v>
      </c>
      <c r="B725">
        <v>725090</v>
      </c>
      <c r="C725" t="s">
        <v>3173</v>
      </c>
      <c r="D725" t="s">
        <v>3174</v>
      </c>
      <c r="E725" t="s">
        <v>473</v>
      </c>
      <c r="F725" s="15">
        <v>1100</v>
      </c>
      <c r="G725" t="s">
        <v>50</v>
      </c>
      <c r="H725" t="s">
        <v>50</v>
      </c>
      <c r="I725" t="s">
        <v>86</v>
      </c>
      <c r="J725" t="s">
        <v>46</v>
      </c>
      <c r="K725" t="s">
        <v>87</v>
      </c>
      <c r="L725" t="s">
        <v>1440</v>
      </c>
      <c r="M725" t="s">
        <v>1441</v>
      </c>
      <c r="N725" t="s">
        <v>3175</v>
      </c>
      <c r="O725">
        <f>VLOOKUP(B725,HIS退!B:F,5,FALSE)</f>
        <v>-1100</v>
      </c>
      <c r="P725" s="43">
        <f>VLOOKUP(L725,银行退!A:G,7,FALSE)</f>
        <v>1100</v>
      </c>
      <c r="Q725" t="e">
        <f>VLOOKUP(L725,银行退!A:J,10,FALSE)</f>
        <v>#N/A</v>
      </c>
      <c r="R725" t="e">
        <f>VLOOKUP(L725,银行退!A:K,11,FALSE)</f>
        <v>#N/A</v>
      </c>
    </row>
    <row r="726" spans="1:18" customFormat="1" ht="14.25" hidden="1">
      <c r="A726" s="60">
        <v>42929.671643518515</v>
      </c>
      <c r="B726">
        <v>725548</v>
      </c>
      <c r="C726" t="s">
        <v>3176</v>
      </c>
      <c r="D726" t="s">
        <v>3177</v>
      </c>
      <c r="E726" t="s">
        <v>474</v>
      </c>
      <c r="F726" s="15">
        <v>450</v>
      </c>
      <c r="G726" t="s">
        <v>50</v>
      </c>
      <c r="H726" t="s">
        <v>50</v>
      </c>
      <c r="I726" t="s">
        <v>86</v>
      </c>
      <c r="J726" t="s">
        <v>46</v>
      </c>
      <c r="K726" t="s">
        <v>87</v>
      </c>
      <c r="L726" t="s">
        <v>1442</v>
      </c>
      <c r="M726" t="s">
        <v>1443</v>
      </c>
      <c r="N726" t="s">
        <v>3178</v>
      </c>
      <c r="O726">
        <f>VLOOKUP(B726,HIS退!B:F,5,FALSE)</f>
        <v>-450</v>
      </c>
      <c r="P726" s="43">
        <f>VLOOKUP(L726,银行退!A:G,7,FALSE)</f>
        <v>450</v>
      </c>
      <c r="Q726" t="e">
        <f>VLOOKUP(L726,银行退!A:J,10,FALSE)</f>
        <v>#N/A</v>
      </c>
      <c r="R726" t="e">
        <f>VLOOKUP(L726,银行退!A:K,11,FALSE)</f>
        <v>#N/A</v>
      </c>
    </row>
    <row r="727" spans="1:18" s="50" customFormat="1" ht="14.25" hidden="1">
      <c r="A727" s="60">
        <v>42929.676990740743</v>
      </c>
      <c r="B727">
        <v>725850</v>
      </c>
      <c r="C727" t="s">
        <v>3179</v>
      </c>
      <c r="D727" t="s">
        <v>3180</v>
      </c>
      <c r="E727" t="s">
        <v>475</v>
      </c>
      <c r="F727" s="15">
        <v>44</v>
      </c>
      <c r="G727" t="s">
        <v>50</v>
      </c>
      <c r="H727" t="s">
        <v>50</v>
      </c>
      <c r="I727" t="s">
        <v>86</v>
      </c>
      <c r="J727" t="s">
        <v>46</v>
      </c>
      <c r="K727" t="s">
        <v>87</v>
      </c>
      <c r="L727" t="s">
        <v>1444</v>
      </c>
      <c r="M727" t="s">
        <v>1445</v>
      </c>
      <c r="N727" t="s">
        <v>3181</v>
      </c>
      <c r="O727">
        <f>VLOOKUP(B727,HIS退!B:F,5,FALSE)</f>
        <v>-44</v>
      </c>
      <c r="P727" s="43">
        <f>VLOOKUP(L727,银行退!A:G,7,FALSE)</f>
        <v>44</v>
      </c>
      <c r="Q727" t="e">
        <f>VLOOKUP(L727,银行退!A:J,10,FALSE)</f>
        <v>#N/A</v>
      </c>
      <c r="R727" t="e">
        <f>VLOOKUP(L727,银行退!A:K,11,FALSE)</f>
        <v>#N/A</v>
      </c>
    </row>
    <row r="728" spans="1:18" customFormat="1" ht="14.25" hidden="1">
      <c r="A728" s="60">
        <v>42929.690937500003</v>
      </c>
      <c r="B728">
        <v>726557</v>
      </c>
      <c r="C728" t="s">
        <v>3182</v>
      </c>
      <c r="D728" t="s">
        <v>476</v>
      </c>
      <c r="E728" t="s">
        <v>477</v>
      </c>
      <c r="F728" s="15">
        <v>8</v>
      </c>
      <c r="G728" t="s">
        <v>50</v>
      </c>
      <c r="H728" t="s">
        <v>50</v>
      </c>
      <c r="I728" t="s">
        <v>86</v>
      </c>
      <c r="J728" t="s">
        <v>46</v>
      </c>
      <c r="K728" t="s">
        <v>87</v>
      </c>
      <c r="L728" t="s">
        <v>1446</v>
      </c>
      <c r="M728" t="s">
        <v>1447</v>
      </c>
      <c r="N728" t="s">
        <v>3183</v>
      </c>
      <c r="O728">
        <f>VLOOKUP(B728,HIS退!B:F,5,FALSE)</f>
        <v>-8</v>
      </c>
      <c r="P728" s="43">
        <f>VLOOKUP(L728,银行退!A:G,7,FALSE)</f>
        <v>8</v>
      </c>
      <c r="Q728" t="e">
        <f>VLOOKUP(L728,银行退!A:J,10,FALSE)</f>
        <v>#N/A</v>
      </c>
      <c r="R728" t="e">
        <f>VLOOKUP(L728,银行退!A:K,11,FALSE)</f>
        <v>#N/A</v>
      </c>
    </row>
    <row r="729" spans="1:18" ht="14.25" hidden="1">
      <c r="A729" s="60">
        <v>42929.706354166665</v>
      </c>
      <c r="B729">
        <v>727235</v>
      </c>
      <c r="C729" t="s">
        <v>3184</v>
      </c>
      <c r="D729" t="s">
        <v>3185</v>
      </c>
      <c r="E729" t="s">
        <v>478</v>
      </c>
      <c r="F729" s="15">
        <v>868</v>
      </c>
      <c r="G729" t="s">
        <v>50</v>
      </c>
      <c r="H729" t="s">
        <v>50</v>
      </c>
      <c r="I729" t="s">
        <v>86</v>
      </c>
      <c r="J729" t="s">
        <v>46</v>
      </c>
      <c r="K729" t="s">
        <v>87</v>
      </c>
      <c r="L729" t="s">
        <v>1448</v>
      </c>
      <c r="M729" t="s">
        <v>1449</v>
      </c>
      <c r="N729" t="s">
        <v>3186</v>
      </c>
      <c r="O729">
        <f>VLOOKUP(B729,HIS退!B:F,5,FALSE)</f>
        <v>-868</v>
      </c>
      <c r="P729" s="43">
        <f>VLOOKUP(L729,银行退!A:G,7,FALSE)</f>
        <v>868</v>
      </c>
      <c r="Q729" t="e">
        <f>VLOOKUP(L729,银行退!A:J,10,FALSE)</f>
        <v>#N/A</v>
      </c>
      <c r="R729" t="e">
        <f>VLOOKUP(L729,银行退!A:K,11,FALSE)</f>
        <v>#N/A</v>
      </c>
    </row>
    <row r="730" spans="1:18" customFormat="1" ht="14.25" hidden="1">
      <c r="A730" s="60">
        <v>42929.707662037035</v>
      </c>
      <c r="B730">
        <v>727273</v>
      </c>
      <c r="C730" t="s">
        <v>3187</v>
      </c>
      <c r="D730" t="s">
        <v>3188</v>
      </c>
      <c r="E730" t="s">
        <v>479</v>
      </c>
      <c r="F730" s="15">
        <v>1000</v>
      </c>
      <c r="G730" t="s">
        <v>50</v>
      </c>
      <c r="H730" t="s">
        <v>50</v>
      </c>
      <c r="I730" t="s">
        <v>86</v>
      </c>
      <c r="J730" t="s">
        <v>46</v>
      </c>
      <c r="K730" t="s">
        <v>87</v>
      </c>
      <c r="L730" t="s">
        <v>1450</v>
      </c>
      <c r="M730" t="s">
        <v>1451</v>
      </c>
      <c r="N730" t="s">
        <v>3189</v>
      </c>
      <c r="O730">
        <f>VLOOKUP(B730,HIS退!B:F,5,FALSE)</f>
        <v>-1000</v>
      </c>
      <c r="P730" s="43">
        <f>VLOOKUP(L730,银行退!A:G,7,FALSE)</f>
        <v>1000</v>
      </c>
      <c r="Q730" t="e">
        <f>VLOOKUP(L730,银行退!A:J,10,FALSE)</f>
        <v>#N/A</v>
      </c>
      <c r="R730" t="e">
        <f>VLOOKUP(L730,银行退!A:K,11,FALSE)</f>
        <v>#N/A</v>
      </c>
    </row>
    <row r="731" spans="1:18" customFormat="1" ht="14.25" hidden="1">
      <c r="A731" s="60">
        <v>42929.716041666667</v>
      </c>
      <c r="B731">
        <v>727550</v>
      </c>
      <c r="C731" t="s">
        <v>3190</v>
      </c>
      <c r="D731" t="s">
        <v>3191</v>
      </c>
      <c r="E731" t="s">
        <v>480</v>
      </c>
      <c r="F731" s="15">
        <v>5000</v>
      </c>
      <c r="G731" t="s">
        <v>50</v>
      </c>
      <c r="H731" t="s">
        <v>50</v>
      </c>
      <c r="I731" t="s">
        <v>127</v>
      </c>
      <c r="J731" t="s">
        <v>127</v>
      </c>
      <c r="K731" t="s">
        <v>87</v>
      </c>
      <c r="L731" t="s">
        <v>1452</v>
      </c>
      <c r="M731" t="s">
        <v>1453</v>
      </c>
      <c r="N731" t="s">
        <v>3192</v>
      </c>
      <c r="O731">
        <f>VLOOKUP(B731,HIS退!B:F,5,FALSE)</f>
        <v>-5000</v>
      </c>
      <c r="P731" s="43">
        <f>VLOOKUP(L731,银行退!A:G,7,FALSE)</f>
        <v>5000</v>
      </c>
      <c r="Q731">
        <f>VLOOKUP(L731,银行退!A:J,10,FALSE)</f>
        <v>1</v>
      </c>
      <c r="R731" t="str">
        <f>VLOOKUP(L731,银行退!A:K,11,FALSE)</f>
        <v>2017-07-14</v>
      </c>
    </row>
    <row r="732" spans="1:18" customFormat="1" ht="14.25" hidden="1">
      <c r="A732" s="60">
        <v>42929.716527777775</v>
      </c>
      <c r="B732">
        <v>727553</v>
      </c>
      <c r="C732" t="s">
        <v>3193</v>
      </c>
      <c r="D732" t="s">
        <v>3191</v>
      </c>
      <c r="E732" t="s">
        <v>480</v>
      </c>
      <c r="F732" s="15">
        <v>3000</v>
      </c>
      <c r="G732" t="s">
        <v>50</v>
      </c>
      <c r="H732" t="s">
        <v>50</v>
      </c>
      <c r="I732" t="s">
        <v>127</v>
      </c>
      <c r="J732" t="s">
        <v>127</v>
      </c>
      <c r="K732" t="s">
        <v>87</v>
      </c>
      <c r="L732" t="s">
        <v>1454</v>
      </c>
      <c r="M732" t="s">
        <v>1455</v>
      </c>
      <c r="N732" t="s">
        <v>3192</v>
      </c>
      <c r="O732">
        <f>VLOOKUP(B732,HIS退!B:F,5,FALSE)</f>
        <v>-3000</v>
      </c>
      <c r="P732" s="43">
        <f>VLOOKUP(L732,银行退!A:G,7,FALSE)</f>
        <v>3000</v>
      </c>
      <c r="Q732">
        <f>VLOOKUP(L732,银行退!A:J,10,FALSE)</f>
        <v>1</v>
      </c>
      <c r="R732" t="str">
        <f>VLOOKUP(L732,银行退!A:K,11,FALSE)</f>
        <v>2017-07-14</v>
      </c>
    </row>
    <row r="733" spans="1:18" customFormat="1" ht="14.25" hidden="1">
      <c r="A733" s="60">
        <v>42929.716736111113</v>
      </c>
      <c r="B733">
        <v>727580</v>
      </c>
      <c r="C733" t="s">
        <v>3194</v>
      </c>
      <c r="D733" t="s">
        <v>3195</v>
      </c>
      <c r="E733" t="s">
        <v>481</v>
      </c>
      <c r="F733" s="15">
        <v>143.72999999999999</v>
      </c>
      <c r="G733" t="s">
        <v>50</v>
      </c>
      <c r="H733" t="s">
        <v>50</v>
      </c>
      <c r="I733" t="s">
        <v>86</v>
      </c>
      <c r="J733" t="s">
        <v>46</v>
      </c>
      <c r="K733" t="s">
        <v>87</v>
      </c>
      <c r="L733" t="s">
        <v>1456</v>
      </c>
      <c r="M733" t="s">
        <v>1457</v>
      </c>
      <c r="N733" t="s">
        <v>3196</v>
      </c>
      <c r="O733">
        <f>VLOOKUP(B733,HIS退!B:F,5,FALSE)</f>
        <v>-143.72999999999999</v>
      </c>
      <c r="P733" s="43">
        <f>VLOOKUP(L733,银行退!A:G,7,FALSE)</f>
        <v>143.72999999999999</v>
      </c>
      <c r="Q733" t="e">
        <f>VLOOKUP(L733,银行退!A:J,10,FALSE)</f>
        <v>#N/A</v>
      </c>
      <c r="R733" t="e">
        <f>VLOOKUP(L733,银行退!A:K,11,FALSE)</f>
        <v>#N/A</v>
      </c>
    </row>
    <row r="734" spans="1:18" customFormat="1" ht="14.25" hidden="1">
      <c r="A734" s="60">
        <v>42929.727696759262</v>
      </c>
      <c r="B734">
        <v>727867</v>
      </c>
      <c r="C734" t="s">
        <v>3197</v>
      </c>
      <c r="D734" t="s">
        <v>3198</v>
      </c>
      <c r="E734" t="s">
        <v>482</v>
      </c>
      <c r="F734" s="15">
        <v>500</v>
      </c>
      <c r="G734" t="s">
        <v>50</v>
      </c>
      <c r="H734" t="s">
        <v>50</v>
      </c>
      <c r="I734" t="s">
        <v>86</v>
      </c>
      <c r="J734" t="s">
        <v>46</v>
      </c>
      <c r="K734" t="s">
        <v>87</v>
      </c>
      <c r="L734" t="s">
        <v>1458</v>
      </c>
      <c r="M734" t="s">
        <v>1459</v>
      </c>
      <c r="N734" t="s">
        <v>3199</v>
      </c>
      <c r="O734">
        <f>VLOOKUP(B734,HIS退!B:F,5,FALSE)</f>
        <v>-500</v>
      </c>
      <c r="P734" s="43">
        <f>VLOOKUP(L734,银行退!A:G,7,FALSE)</f>
        <v>500</v>
      </c>
      <c r="Q734" t="e">
        <f>VLOOKUP(L734,银行退!A:J,10,FALSE)</f>
        <v>#N/A</v>
      </c>
      <c r="R734" t="e">
        <f>VLOOKUP(L734,银行退!A:K,11,FALSE)</f>
        <v>#N/A</v>
      </c>
    </row>
    <row r="735" spans="1:18" customFormat="1" ht="14.25" hidden="1">
      <c r="A735" s="60">
        <v>42929.740729166668</v>
      </c>
      <c r="B735">
        <v>728113</v>
      </c>
      <c r="C735" t="s">
        <v>3200</v>
      </c>
      <c r="D735" t="s">
        <v>3201</v>
      </c>
      <c r="E735" t="s">
        <v>483</v>
      </c>
      <c r="F735" s="15">
        <v>400</v>
      </c>
      <c r="G735" t="s">
        <v>50</v>
      </c>
      <c r="H735" t="s">
        <v>50</v>
      </c>
      <c r="I735" t="s">
        <v>127</v>
      </c>
      <c r="J735" t="s">
        <v>127</v>
      </c>
      <c r="K735" t="s">
        <v>87</v>
      </c>
      <c r="L735" t="s">
        <v>1460</v>
      </c>
      <c r="M735" t="s">
        <v>1461</v>
      </c>
      <c r="N735" t="s">
        <v>3202</v>
      </c>
      <c r="O735">
        <f>VLOOKUP(B735,HIS退!B:F,5,FALSE)</f>
        <v>-400</v>
      </c>
      <c r="P735" s="43">
        <f>VLOOKUP(L735,银行退!A:G,7,FALSE)</f>
        <v>400</v>
      </c>
      <c r="Q735">
        <f>VLOOKUP(L735,银行退!A:J,10,FALSE)</f>
        <v>1</v>
      </c>
      <c r="R735" t="str">
        <f>VLOOKUP(L735,银行退!A:K,11,FALSE)</f>
        <v>2017-07-14</v>
      </c>
    </row>
    <row r="736" spans="1:18" ht="14.25" hidden="1">
      <c r="A736" s="60">
        <v>42929.769756944443</v>
      </c>
      <c r="B736">
        <v>728296</v>
      </c>
      <c r="C736" t="s">
        <v>3203</v>
      </c>
      <c r="D736" t="s">
        <v>3204</v>
      </c>
      <c r="E736" t="s">
        <v>484</v>
      </c>
      <c r="F736" s="15">
        <v>288</v>
      </c>
      <c r="G736" t="s">
        <v>193</v>
      </c>
      <c r="H736" t="s">
        <v>50</v>
      </c>
      <c r="I736" t="s">
        <v>86</v>
      </c>
      <c r="J736" t="s">
        <v>46</v>
      </c>
      <c r="K736" t="s">
        <v>87</v>
      </c>
      <c r="L736" t="s">
        <v>1462</v>
      </c>
      <c r="M736" t="s">
        <v>1463</v>
      </c>
      <c r="N736" t="s">
        <v>3205</v>
      </c>
      <c r="O736">
        <f>VLOOKUP(B736,HIS退!B:F,5,FALSE)</f>
        <v>-288</v>
      </c>
      <c r="P736" s="43">
        <f>VLOOKUP(L736,银行退!A:G,7,FALSE)</f>
        <v>288</v>
      </c>
      <c r="Q736" t="e">
        <f>VLOOKUP(L736,银行退!A:J,10,FALSE)</f>
        <v>#N/A</v>
      </c>
      <c r="R736" t="e">
        <f>VLOOKUP(L736,银行退!A:K,11,FALSE)</f>
        <v>#N/A</v>
      </c>
    </row>
    <row r="737" spans="1:18" customFormat="1" ht="14.25" hidden="1">
      <c r="A737" s="60">
        <v>42929.770613425928</v>
      </c>
      <c r="B737">
        <v>728298</v>
      </c>
      <c r="C737" t="s">
        <v>3206</v>
      </c>
      <c r="D737" t="s">
        <v>3207</v>
      </c>
      <c r="E737" t="s">
        <v>485</v>
      </c>
      <c r="F737" s="15">
        <v>73</v>
      </c>
      <c r="G737" t="s">
        <v>50</v>
      </c>
      <c r="H737" t="s">
        <v>50</v>
      </c>
      <c r="I737" t="s">
        <v>86</v>
      </c>
      <c r="J737" t="s">
        <v>46</v>
      </c>
      <c r="K737" t="s">
        <v>87</v>
      </c>
      <c r="L737" t="s">
        <v>1464</v>
      </c>
      <c r="M737" t="s">
        <v>1465</v>
      </c>
      <c r="N737" t="s">
        <v>3208</v>
      </c>
      <c r="O737">
        <f>VLOOKUP(B737,HIS退!B:F,5,FALSE)</f>
        <v>-73</v>
      </c>
      <c r="P737" s="43">
        <f>VLOOKUP(L737,银行退!A:G,7,FALSE)</f>
        <v>73</v>
      </c>
      <c r="Q737" t="e">
        <f>VLOOKUP(L737,银行退!A:J,10,FALSE)</f>
        <v>#N/A</v>
      </c>
      <c r="R737" t="e">
        <f>VLOOKUP(L737,银行退!A:K,11,FALSE)</f>
        <v>#N/A</v>
      </c>
    </row>
    <row r="738" spans="1:18" customFormat="1" ht="14.25" hidden="1">
      <c r="A738" s="60">
        <v>42929.787881944445</v>
      </c>
      <c r="B738">
        <v>728347</v>
      </c>
      <c r="C738" t="s">
        <v>3209</v>
      </c>
      <c r="D738" t="s">
        <v>3210</v>
      </c>
      <c r="E738" t="s">
        <v>486</v>
      </c>
      <c r="F738" s="15">
        <v>6000</v>
      </c>
      <c r="G738" t="s">
        <v>193</v>
      </c>
      <c r="H738" t="s">
        <v>50</v>
      </c>
      <c r="I738" t="s">
        <v>86</v>
      </c>
      <c r="J738" t="s">
        <v>46</v>
      </c>
      <c r="K738" t="s">
        <v>87</v>
      </c>
      <c r="L738" t="s">
        <v>1466</v>
      </c>
      <c r="M738" t="s">
        <v>1467</v>
      </c>
      <c r="N738" t="s">
        <v>3211</v>
      </c>
      <c r="O738">
        <f>VLOOKUP(B738,HIS退!B:F,5,FALSE)</f>
        <v>-6000</v>
      </c>
      <c r="P738" s="43">
        <f>VLOOKUP(L738,银行退!A:G,7,FALSE)</f>
        <v>6000</v>
      </c>
      <c r="Q738" t="e">
        <f>VLOOKUP(L738,银行退!A:J,10,FALSE)</f>
        <v>#N/A</v>
      </c>
      <c r="R738" t="e">
        <f>VLOOKUP(L738,银行退!A:K,11,FALSE)</f>
        <v>#N/A</v>
      </c>
    </row>
    <row r="739" spans="1:18" s="50" customFormat="1" ht="14.25" hidden="1">
      <c r="A739" s="60">
        <v>42930.334872685184</v>
      </c>
      <c r="B739">
        <v>729865</v>
      </c>
      <c r="C739" t="s">
        <v>3212</v>
      </c>
      <c r="D739" t="s">
        <v>3213</v>
      </c>
      <c r="E739" t="s">
        <v>487</v>
      </c>
      <c r="F739" s="15">
        <v>400</v>
      </c>
      <c r="G739" t="s">
        <v>50</v>
      </c>
      <c r="H739" t="s">
        <v>50</v>
      </c>
      <c r="I739" t="s">
        <v>86</v>
      </c>
      <c r="J739" t="s">
        <v>46</v>
      </c>
      <c r="K739" t="s">
        <v>87</v>
      </c>
      <c r="L739" t="s">
        <v>1468</v>
      </c>
      <c r="M739" t="s">
        <v>1469</v>
      </c>
      <c r="N739" t="s">
        <v>3214</v>
      </c>
      <c r="O739">
        <f>VLOOKUP(B739,HIS退!B:F,5,FALSE)</f>
        <v>-400</v>
      </c>
      <c r="P739" s="43">
        <f>VLOOKUP(L739,银行退!A:G,7,FALSE)</f>
        <v>400</v>
      </c>
      <c r="Q739" t="e">
        <f>VLOOKUP(L739,银行退!A:J,10,FALSE)</f>
        <v>#N/A</v>
      </c>
      <c r="R739" t="e">
        <f>VLOOKUP(L739,银行退!A:K,11,FALSE)</f>
        <v>#N/A</v>
      </c>
    </row>
    <row r="740" spans="1:18" customFormat="1" ht="14.25" hidden="1">
      <c r="A740" s="60">
        <v>42930.339236111111</v>
      </c>
      <c r="B740">
        <v>730049</v>
      </c>
      <c r="C740" t="s">
        <v>3215</v>
      </c>
      <c r="D740" t="s">
        <v>3216</v>
      </c>
      <c r="E740" t="s">
        <v>488</v>
      </c>
      <c r="F740" s="15">
        <v>100</v>
      </c>
      <c r="G740" t="s">
        <v>50</v>
      </c>
      <c r="H740" t="s">
        <v>50</v>
      </c>
      <c r="I740" t="s">
        <v>127</v>
      </c>
      <c r="J740" t="s">
        <v>127</v>
      </c>
      <c r="K740" t="s">
        <v>87</v>
      </c>
      <c r="L740" t="s">
        <v>1470</v>
      </c>
      <c r="M740" t="s">
        <v>1471</v>
      </c>
      <c r="N740" t="s">
        <v>3217</v>
      </c>
      <c r="O740">
        <f>VLOOKUP(B740,HIS退!B:F,5,FALSE)</f>
        <v>-100</v>
      </c>
      <c r="P740" s="43">
        <f>VLOOKUP(L740,银行退!A:G,7,FALSE)</f>
        <v>100</v>
      </c>
      <c r="Q740">
        <f>VLOOKUP(L740,银行退!A:J,10,FALSE)</f>
        <v>1</v>
      </c>
      <c r="R740" t="str">
        <f>VLOOKUP(L740,银行退!A:K,11,FALSE)</f>
        <v>2017-07-14</v>
      </c>
    </row>
    <row r="741" spans="1:18" customFormat="1" ht="14.25" hidden="1">
      <c r="A741" s="60">
        <v>42930.34746527778</v>
      </c>
      <c r="B741">
        <v>730484</v>
      </c>
      <c r="C741" t="s">
        <v>3218</v>
      </c>
      <c r="D741" t="s">
        <v>3219</v>
      </c>
      <c r="E741" t="s">
        <v>489</v>
      </c>
      <c r="F741" s="15">
        <v>100</v>
      </c>
      <c r="G741" t="s">
        <v>50</v>
      </c>
      <c r="H741" t="s">
        <v>50</v>
      </c>
      <c r="I741" t="s">
        <v>86</v>
      </c>
      <c r="J741" t="s">
        <v>46</v>
      </c>
      <c r="K741" t="s">
        <v>87</v>
      </c>
      <c r="L741" t="s">
        <v>1472</v>
      </c>
      <c r="M741" t="s">
        <v>1473</v>
      </c>
      <c r="N741" t="s">
        <v>3220</v>
      </c>
      <c r="O741">
        <f>VLOOKUP(B741,HIS退!B:F,5,FALSE)</f>
        <v>-100</v>
      </c>
      <c r="P741" s="43">
        <f>VLOOKUP(L741,银行退!A:G,7,FALSE)</f>
        <v>100</v>
      </c>
      <c r="Q741" t="e">
        <f>VLOOKUP(L741,银行退!A:J,10,FALSE)</f>
        <v>#N/A</v>
      </c>
      <c r="R741" t="e">
        <f>VLOOKUP(L741,银行退!A:K,11,FALSE)</f>
        <v>#N/A</v>
      </c>
    </row>
    <row r="742" spans="1:18" ht="14.25" hidden="1">
      <c r="A742" s="60">
        <v>42930.366400462961</v>
      </c>
      <c r="B742">
        <v>731989</v>
      </c>
      <c r="C742" t="s">
        <v>3221</v>
      </c>
      <c r="D742" t="s">
        <v>2834</v>
      </c>
      <c r="E742" t="s">
        <v>346</v>
      </c>
      <c r="F742" s="15">
        <v>125.31</v>
      </c>
      <c r="G742" t="s">
        <v>50</v>
      </c>
      <c r="H742" t="s">
        <v>50</v>
      </c>
      <c r="I742" t="s">
        <v>86</v>
      </c>
      <c r="J742" t="s">
        <v>46</v>
      </c>
      <c r="K742" t="s">
        <v>87</v>
      </c>
      <c r="L742" t="s">
        <v>1474</v>
      </c>
      <c r="M742" t="s">
        <v>1475</v>
      </c>
      <c r="N742" t="s">
        <v>2835</v>
      </c>
      <c r="O742">
        <f>VLOOKUP(B742,HIS退!B:F,5,FALSE)</f>
        <v>-125.31</v>
      </c>
      <c r="P742" s="43">
        <f>VLOOKUP(L742,银行退!A:G,7,FALSE)</f>
        <v>125.31</v>
      </c>
      <c r="Q742" t="e">
        <f>VLOOKUP(L742,银行退!A:J,10,FALSE)</f>
        <v>#N/A</v>
      </c>
      <c r="R742" t="e">
        <f>VLOOKUP(L742,银行退!A:K,11,FALSE)</f>
        <v>#N/A</v>
      </c>
    </row>
    <row r="743" spans="1:18" ht="14.25" hidden="1">
      <c r="A743" s="60">
        <v>42930.387800925928</v>
      </c>
      <c r="B743">
        <v>733605</v>
      </c>
      <c r="C743" t="s">
        <v>3222</v>
      </c>
      <c r="D743" t="s">
        <v>3223</v>
      </c>
      <c r="E743" t="s">
        <v>490</v>
      </c>
      <c r="F743" s="15">
        <v>500</v>
      </c>
      <c r="G743" t="s">
        <v>50</v>
      </c>
      <c r="H743" t="s">
        <v>50</v>
      </c>
      <c r="I743" t="s">
        <v>127</v>
      </c>
      <c r="J743" t="s">
        <v>127</v>
      </c>
      <c r="K743" t="s">
        <v>87</v>
      </c>
      <c r="L743" t="s">
        <v>1476</v>
      </c>
      <c r="M743" t="s">
        <v>1477</v>
      </c>
      <c r="N743" t="s">
        <v>3224</v>
      </c>
      <c r="O743">
        <f>VLOOKUP(B743,HIS退!B:F,5,FALSE)</f>
        <v>-500</v>
      </c>
      <c r="P743" s="43">
        <f>VLOOKUP(L743,银行退!A:G,7,FALSE)</f>
        <v>500</v>
      </c>
      <c r="Q743">
        <f>VLOOKUP(L743,银行退!A:J,10,FALSE)</f>
        <v>1</v>
      </c>
      <c r="R743" t="str">
        <f>VLOOKUP(L743,银行退!A:K,11,FALSE)</f>
        <v>2017-07-14</v>
      </c>
    </row>
    <row r="744" spans="1:18" customFormat="1" ht="14.25" hidden="1">
      <c r="A744" s="60">
        <v>42930.390196759261</v>
      </c>
      <c r="B744">
        <v>733772</v>
      </c>
      <c r="C744" t="s">
        <v>3225</v>
      </c>
      <c r="D744" t="s">
        <v>3226</v>
      </c>
      <c r="E744" t="s">
        <v>491</v>
      </c>
      <c r="F744" s="15">
        <v>1000</v>
      </c>
      <c r="G744" t="s">
        <v>50</v>
      </c>
      <c r="H744" t="s">
        <v>50</v>
      </c>
      <c r="I744" t="s">
        <v>86</v>
      </c>
      <c r="J744" t="s">
        <v>46</v>
      </c>
      <c r="K744" t="s">
        <v>87</v>
      </c>
      <c r="L744" t="s">
        <v>1478</v>
      </c>
      <c r="M744" t="s">
        <v>1479</v>
      </c>
      <c r="N744" t="s">
        <v>3227</v>
      </c>
      <c r="O744">
        <f>VLOOKUP(B744,HIS退!B:F,5,FALSE)</f>
        <v>-1000</v>
      </c>
      <c r="P744" s="43">
        <f>VLOOKUP(L744,银行退!A:G,7,FALSE)</f>
        <v>1000</v>
      </c>
      <c r="Q744" t="e">
        <f>VLOOKUP(L744,银行退!A:J,10,FALSE)</f>
        <v>#N/A</v>
      </c>
      <c r="R744" t="e">
        <f>VLOOKUP(L744,银行退!A:K,11,FALSE)</f>
        <v>#N/A</v>
      </c>
    </row>
    <row r="745" spans="1:18" customFormat="1" ht="14.25" hidden="1">
      <c r="A745" s="60">
        <v>42930.394305555557</v>
      </c>
      <c r="B745">
        <v>734112</v>
      </c>
      <c r="C745" t="s">
        <v>3228</v>
      </c>
      <c r="D745" t="s">
        <v>493</v>
      </c>
      <c r="E745" t="s">
        <v>494</v>
      </c>
      <c r="F745" s="15">
        <v>200</v>
      </c>
      <c r="G745" t="s">
        <v>50</v>
      </c>
      <c r="H745" t="s">
        <v>50</v>
      </c>
      <c r="I745" t="s">
        <v>86</v>
      </c>
      <c r="J745" t="s">
        <v>46</v>
      </c>
      <c r="K745" t="s">
        <v>87</v>
      </c>
      <c r="L745" t="s">
        <v>1480</v>
      </c>
      <c r="M745" t="s">
        <v>1481</v>
      </c>
      <c r="N745" t="s">
        <v>3229</v>
      </c>
      <c r="O745">
        <f>VLOOKUP(B745,HIS退!B:F,5,FALSE)</f>
        <v>-200</v>
      </c>
      <c r="P745" s="43">
        <f>VLOOKUP(L745,银行退!A:G,7,FALSE)</f>
        <v>200</v>
      </c>
      <c r="Q745" t="e">
        <f>VLOOKUP(L745,银行退!A:J,10,FALSE)</f>
        <v>#N/A</v>
      </c>
      <c r="R745" t="e">
        <f>VLOOKUP(L745,银行退!A:K,11,FALSE)</f>
        <v>#N/A</v>
      </c>
    </row>
    <row r="746" spans="1:18" customFormat="1" ht="14.25" hidden="1">
      <c r="A746" s="60">
        <v>42930.395613425928</v>
      </c>
      <c r="B746">
        <v>734189</v>
      </c>
      <c r="C746" t="s">
        <v>3230</v>
      </c>
      <c r="D746" t="s">
        <v>3231</v>
      </c>
      <c r="E746" t="s">
        <v>495</v>
      </c>
      <c r="F746" s="15">
        <v>275</v>
      </c>
      <c r="G746" t="s">
        <v>50</v>
      </c>
      <c r="H746" t="s">
        <v>50</v>
      </c>
      <c r="I746" t="s">
        <v>86</v>
      </c>
      <c r="J746" t="s">
        <v>46</v>
      </c>
      <c r="K746" t="s">
        <v>87</v>
      </c>
      <c r="L746" t="s">
        <v>1482</v>
      </c>
      <c r="M746" t="s">
        <v>1483</v>
      </c>
      <c r="N746" t="s">
        <v>3232</v>
      </c>
      <c r="O746">
        <f>VLOOKUP(B746,HIS退!B:F,5,FALSE)</f>
        <v>-275</v>
      </c>
      <c r="P746" s="43">
        <f>VLOOKUP(L746,银行退!A:G,7,FALSE)</f>
        <v>275</v>
      </c>
      <c r="Q746" t="e">
        <f>VLOOKUP(L746,银行退!A:J,10,FALSE)</f>
        <v>#N/A</v>
      </c>
      <c r="R746" t="e">
        <f>VLOOKUP(L746,银行退!A:K,11,FALSE)</f>
        <v>#N/A</v>
      </c>
    </row>
    <row r="747" spans="1:18" customFormat="1" ht="14.25" hidden="1">
      <c r="A747" s="60">
        <v>42930.396284722221</v>
      </c>
      <c r="B747">
        <v>734235</v>
      </c>
      <c r="C747" t="s">
        <v>3233</v>
      </c>
      <c r="D747" t="s">
        <v>3234</v>
      </c>
      <c r="E747" t="s">
        <v>496</v>
      </c>
      <c r="F747" s="15">
        <v>700</v>
      </c>
      <c r="G747" t="s">
        <v>50</v>
      </c>
      <c r="H747" t="s">
        <v>50</v>
      </c>
      <c r="I747" t="s">
        <v>86</v>
      </c>
      <c r="J747" t="s">
        <v>46</v>
      </c>
      <c r="K747" t="s">
        <v>87</v>
      </c>
      <c r="L747" t="s">
        <v>1484</v>
      </c>
      <c r="M747" t="s">
        <v>1485</v>
      </c>
      <c r="N747" t="s">
        <v>3235</v>
      </c>
      <c r="O747">
        <f>VLOOKUP(B747,HIS退!B:F,5,FALSE)</f>
        <v>-700</v>
      </c>
      <c r="P747" s="43">
        <f>VLOOKUP(L747,银行退!A:G,7,FALSE)</f>
        <v>700</v>
      </c>
      <c r="Q747" t="e">
        <f>VLOOKUP(L747,银行退!A:J,10,FALSE)</f>
        <v>#N/A</v>
      </c>
      <c r="R747" t="e">
        <f>VLOOKUP(L747,银行退!A:K,11,FALSE)</f>
        <v>#N/A</v>
      </c>
    </row>
    <row r="748" spans="1:18" customFormat="1" ht="14.25" hidden="1">
      <c r="A748" s="60">
        <v>42930.398530092592</v>
      </c>
      <c r="B748">
        <v>734429</v>
      </c>
      <c r="C748" t="s">
        <v>3236</v>
      </c>
      <c r="D748" t="s">
        <v>3237</v>
      </c>
      <c r="E748" t="s">
        <v>261</v>
      </c>
      <c r="F748" s="15">
        <v>1000</v>
      </c>
      <c r="G748" t="s">
        <v>50</v>
      </c>
      <c r="H748" t="s">
        <v>50</v>
      </c>
      <c r="I748" t="s">
        <v>86</v>
      </c>
      <c r="J748" t="s">
        <v>46</v>
      </c>
      <c r="K748" t="s">
        <v>87</v>
      </c>
      <c r="L748" t="s">
        <v>1486</v>
      </c>
      <c r="M748" t="s">
        <v>1487</v>
      </c>
      <c r="N748" t="s">
        <v>3238</v>
      </c>
      <c r="O748">
        <f>VLOOKUP(B748,HIS退!B:F,5,FALSE)</f>
        <v>-1000</v>
      </c>
      <c r="P748" s="43">
        <f>VLOOKUP(L748,银行退!A:G,7,FALSE)</f>
        <v>1000</v>
      </c>
      <c r="Q748" t="e">
        <f>VLOOKUP(L748,银行退!A:J,10,FALSE)</f>
        <v>#N/A</v>
      </c>
      <c r="R748" t="e">
        <f>VLOOKUP(L748,银行退!A:K,11,FALSE)</f>
        <v>#N/A</v>
      </c>
    </row>
    <row r="749" spans="1:18" customFormat="1" ht="14.25" hidden="1">
      <c r="A749" s="60">
        <v>42930.404027777775</v>
      </c>
      <c r="B749">
        <v>734912</v>
      </c>
      <c r="C749" t="s">
        <v>3239</v>
      </c>
      <c r="D749" t="s">
        <v>3240</v>
      </c>
      <c r="E749" t="s">
        <v>497</v>
      </c>
      <c r="F749" s="15">
        <v>208.99</v>
      </c>
      <c r="G749" t="s">
        <v>50</v>
      </c>
      <c r="H749" t="s">
        <v>50</v>
      </c>
      <c r="I749" t="s">
        <v>86</v>
      </c>
      <c r="J749" t="s">
        <v>46</v>
      </c>
      <c r="K749" t="s">
        <v>87</v>
      </c>
      <c r="L749" t="s">
        <v>1488</v>
      </c>
      <c r="M749" t="s">
        <v>1489</v>
      </c>
      <c r="N749" t="s">
        <v>3241</v>
      </c>
      <c r="O749">
        <f>VLOOKUP(B749,HIS退!B:F,5,FALSE)</f>
        <v>-208.99</v>
      </c>
      <c r="P749" s="43">
        <f>VLOOKUP(L749,银行退!A:G,7,FALSE)</f>
        <v>208.99</v>
      </c>
      <c r="Q749" t="e">
        <f>VLOOKUP(L749,银行退!A:J,10,FALSE)</f>
        <v>#N/A</v>
      </c>
      <c r="R749" t="e">
        <f>VLOOKUP(L749,银行退!A:K,11,FALSE)</f>
        <v>#N/A</v>
      </c>
    </row>
    <row r="750" spans="1:18" customFormat="1" ht="14.25" hidden="1">
      <c r="A750" s="60">
        <v>42930.405428240738</v>
      </c>
      <c r="B750">
        <v>735048</v>
      </c>
      <c r="C750" t="s">
        <v>3242</v>
      </c>
      <c r="D750" t="s">
        <v>3243</v>
      </c>
      <c r="E750" t="s">
        <v>498</v>
      </c>
      <c r="F750" s="15">
        <v>208.49</v>
      </c>
      <c r="G750" t="s">
        <v>50</v>
      </c>
      <c r="H750" t="s">
        <v>50</v>
      </c>
      <c r="I750" t="s">
        <v>86</v>
      </c>
      <c r="J750" t="s">
        <v>46</v>
      </c>
      <c r="K750" t="s">
        <v>87</v>
      </c>
      <c r="L750" t="s">
        <v>1490</v>
      </c>
      <c r="M750" t="s">
        <v>1491</v>
      </c>
      <c r="N750" t="s">
        <v>3241</v>
      </c>
      <c r="O750">
        <f>VLOOKUP(B750,HIS退!B:F,5,FALSE)</f>
        <v>-208.49</v>
      </c>
      <c r="P750" s="43">
        <f>VLOOKUP(L750,银行退!A:G,7,FALSE)</f>
        <v>208.49</v>
      </c>
      <c r="Q750" t="e">
        <f>VLOOKUP(L750,银行退!A:J,10,FALSE)</f>
        <v>#N/A</v>
      </c>
      <c r="R750" t="e">
        <f>VLOOKUP(L750,银行退!A:K,11,FALSE)</f>
        <v>#N/A</v>
      </c>
    </row>
    <row r="751" spans="1:18" customFormat="1" ht="14.25" hidden="1">
      <c r="A751" s="60">
        <v>42930.407094907408</v>
      </c>
      <c r="B751">
        <v>735206</v>
      </c>
      <c r="C751" t="s">
        <v>3244</v>
      </c>
      <c r="D751" t="s">
        <v>3245</v>
      </c>
      <c r="E751" t="s">
        <v>499</v>
      </c>
      <c r="F751" s="15">
        <v>188.61</v>
      </c>
      <c r="G751" t="s">
        <v>50</v>
      </c>
      <c r="H751" t="s">
        <v>50</v>
      </c>
      <c r="I751" t="s">
        <v>86</v>
      </c>
      <c r="J751" t="s">
        <v>46</v>
      </c>
      <c r="K751" t="s">
        <v>87</v>
      </c>
      <c r="L751" t="s">
        <v>1492</v>
      </c>
      <c r="M751" t="s">
        <v>1493</v>
      </c>
      <c r="N751" t="s">
        <v>3246</v>
      </c>
      <c r="O751">
        <f>VLOOKUP(B751,HIS退!B:F,5,FALSE)</f>
        <v>-188.61</v>
      </c>
      <c r="P751" s="43">
        <f>VLOOKUP(L751,银行退!A:G,7,FALSE)</f>
        <v>188.61</v>
      </c>
      <c r="Q751" t="e">
        <f>VLOOKUP(L751,银行退!A:J,10,FALSE)</f>
        <v>#N/A</v>
      </c>
      <c r="R751" t="e">
        <f>VLOOKUP(L751,银行退!A:K,11,FALSE)</f>
        <v>#N/A</v>
      </c>
    </row>
    <row r="752" spans="1:18" customFormat="1" ht="14.25" hidden="1">
      <c r="A752" s="60">
        <v>42930.408958333333</v>
      </c>
      <c r="B752">
        <v>735299</v>
      </c>
      <c r="C752" t="s">
        <v>3247</v>
      </c>
      <c r="D752" t="s">
        <v>3248</v>
      </c>
      <c r="E752" t="s">
        <v>500</v>
      </c>
      <c r="F752" s="15">
        <v>192</v>
      </c>
      <c r="G752" t="s">
        <v>193</v>
      </c>
      <c r="H752" t="s">
        <v>50</v>
      </c>
      <c r="I752" t="s">
        <v>86</v>
      </c>
      <c r="J752" t="s">
        <v>46</v>
      </c>
      <c r="K752" t="s">
        <v>87</v>
      </c>
      <c r="L752" t="s">
        <v>1494</v>
      </c>
      <c r="M752" t="s">
        <v>1495</v>
      </c>
      <c r="N752" t="s">
        <v>3249</v>
      </c>
      <c r="O752">
        <f>VLOOKUP(B752,HIS退!B:F,5,FALSE)</f>
        <v>-192</v>
      </c>
      <c r="P752" s="43">
        <f>VLOOKUP(L752,银行退!A:G,7,FALSE)</f>
        <v>192</v>
      </c>
      <c r="Q752" t="e">
        <f>VLOOKUP(L752,银行退!A:J,10,FALSE)</f>
        <v>#N/A</v>
      </c>
      <c r="R752" t="e">
        <f>VLOOKUP(L752,银行退!A:K,11,FALSE)</f>
        <v>#N/A</v>
      </c>
    </row>
    <row r="753" spans="1:18" customFormat="1" ht="14.25" hidden="1">
      <c r="A753" s="60">
        <v>42930.410243055558</v>
      </c>
      <c r="B753">
        <v>735448</v>
      </c>
      <c r="C753" t="s">
        <v>3250</v>
      </c>
      <c r="D753" t="s">
        <v>3251</v>
      </c>
      <c r="E753" t="s">
        <v>501</v>
      </c>
      <c r="F753" s="15">
        <v>942</v>
      </c>
      <c r="G753" t="s">
        <v>50</v>
      </c>
      <c r="H753" t="s">
        <v>50</v>
      </c>
      <c r="I753" t="s">
        <v>86</v>
      </c>
      <c r="J753" t="s">
        <v>46</v>
      </c>
      <c r="K753" t="s">
        <v>87</v>
      </c>
      <c r="L753" t="s">
        <v>1496</v>
      </c>
      <c r="M753" t="s">
        <v>1497</v>
      </c>
      <c r="N753" t="s">
        <v>3252</v>
      </c>
      <c r="O753">
        <f>VLOOKUP(B753,HIS退!B:F,5,FALSE)</f>
        <v>-942</v>
      </c>
      <c r="P753" s="43">
        <f>VLOOKUP(L753,银行退!A:G,7,FALSE)</f>
        <v>942</v>
      </c>
      <c r="Q753" t="e">
        <f>VLOOKUP(L753,银行退!A:J,10,FALSE)</f>
        <v>#N/A</v>
      </c>
      <c r="R753" t="e">
        <f>VLOOKUP(L753,银行退!A:K,11,FALSE)</f>
        <v>#N/A</v>
      </c>
    </row>
    <row r="754" spans="1:18" customFormat="1" ht="14.25" hidden="1">
      <c r="A754" s="60">
        <v>42930.412291666667</v>
      </c>
      <c r="B754">
        <v>735562</v>
      </c>
      <c r="C754" t="s">
        <v>3253</v>
      </c>
      <c r="D754" t="s">
        <v>3254</v>
      </c>
      <c r="E754" t="s">
        <v>502</v>
      </c>
      <c r="F754" s="15">
        <v>873</v>
      </c>
      <c r="G754" t="s">
        <v>50</v>
      </c>
      <c r="H754" t="s">
        <v>50</v>
      </c>
      <c r="I754" t="s">
        <v>86</v>
      </c>
      <c r="J754" t="s">
        <v>46</v>
      </c>
      <c r="K754" t="s">
        <v>87</v>
      </c>
      <c r="L754" t="s">
        <v>1498</v>
      </c>
      <c r="M754" t="s">
        <v>1499</v>
      </c>
      <c r="N754" t="s">
        <v>3255</v>
      </c>
      <c r="O754">
        <f>VLOOKUP(B754,HIS退!B:F,5,FALSE)</f>
        <v>-873</v>
      </c>
      <c r="P754" s="43">
        <f>VLOOKUP(L754,银行退!A:G,7,FALSE)</f>
        <v>873</v>
      </c>
      <c r="Q754" t="e">
        <f>VLOOKUP(L754,银行退!A:J,10,FALSE)</f>
        <v>#N/A</v>
      </c>
      <c r="R754" t="e">
        <f>VLOOKUP(L754,银行退!A:K,11,FALSE)</f>
        <v>#N/A</v>
      </c>
    </row>
    <row r="755" spans="1:18" customFormat="1" ht="14.25" hidden="1">
      <c r="A755" s="60">
        <v>42930.412708333337</v>
      </c>
      <c r="B755">
        <v>735597</v>
      </c>
      <c r="C755" t="s">
        <v>3256</v>
      </c>
      <c r="D755" t="s">
        <v>3257</v>
      </c>
      <c r="E755" t="s">
        <v>503</v>
      </c>
      <c r="F755" s="15">
        <v>23</v>
      </c>
      <c r="G755" t="s">
        <v>50</v>
      </c>
      <c r="H755" t="s">
        <v>50</v>
      </c>
      <c r="I755" t="s">
        <v>86</v>
      </c>
      <c r="J755" t="s">
        <v>46</v>
      </c>
      <c r="K755" t="s">
        <v>87</v>
      </c>
      <c r="L755" t="s">
        <v>1500</v>
      </c>
      <c r="M755" t="s">
        <v>1501</v>
      </c>
      <c r="N755" t="s">
        <v>3258</v>
      </c>
      <c r="O755">
        <f>VLOOKUP(B755,HIS退!B:F,5,FALSE)</f>
        <v>-23</v>
      </c>
      <c r="P755" s="43">
        <f>VLOOKUP(L755,银行退!A:G,7,FALSE)</f>
        <v>23</v>
      </c>
      <c r="Q755" t="e">
        <f>VLOOKUP(L755,银行退!A:J,10,FALSE)</f>
        <v>#N/A</v>
      </c>
      <c r="R755" t="e">
        <f>VLOOKUP(L755,银行退!A:K,11,FALSE)</f>
        <v>#N/A</v>
      </c>
    </row>
    <row r="756" spans="1:18" customFormat="1" ht="14.25" hidden="1">
      <c r="A756" s="60">
        <v>42930.417256944442</v>
      </c>
      <c r="B756">
        <v>735950</v>
      </c>
      <c r="C756" t="s">
        <v>3259</v>
      </c>
      <c r="D756" t="s">
        <v>3260</v>
      </c>
      <c r="E756" t="s">
        <v>505</v>
      </c>
      <c r="F756" s="15">
        <v>171</v>
      </c>
      <c r="G756" t="s">
        <v>50</v>
      </c>
      <c r="H756" t="s">
        <v>50</v>
      </c>
      <c r="I756" t="s">
        <v>86</v>
      </c>
      <c r="J756" t="s">
        <v>46</v>
      </c>
      <c r="K756" t="s">
        <v>87</v>
      </c>
      <c r="L756" t="s">
        <v>1502</v>
      </c>
      <c r="M756" t="s">
        <v>1503</v>
      </c>
      <c r="N756" t="s">
        <v>3261</v>
      </c>
      <c r="O756">
        <f>VLOOKUP(B756,HIS退!B:F,5,FALSE)</f>
        <v>-171</v>
      </c>
      <c r="P756" s="43">
        <f>VLOOKUP(L756,银行退!A:G,7,FALSE)</f>
        <v>171</v>
      </c>
      <c r="Q756" t="e">
        <f>VLOOKUP(L756,银行退!A:J,10,FALSE)</f>
        <v>#N/A</v>
      </c>
      <c r="R756" t="e">
        <f>VLOOKUP(L756,银行退!A:K,11,FALSE)</f>
        <v>#N/A</v>
      </c>
    </row>
    <row r="757" spans="1:18" customFormat="1" ht="14.25" hidden="1">
      <c r="A757" s="60">
        <v>42930.417650462965</v>
      </c>
      <c r="B757">
        <v>735938</v>
      </c>
      <c r="C757" t="s">
        <v>3262</v>
      </c>
      <c r="D757" t="s">
        <v>3263</v>
      </c>
      <c r="E757" t="s">
        <v>504</v>
      </c>
      <c r="F757" s="15">
        <v>363</v>
      </c>
      <c r="G757" t="s">
        <v>50</v>
      </c>
      <c r="H757" t="s">
        <v>50</v>
      </c>
      <c r="I757" t="s">
        <v>86</v>
      </c>
      <c r="J757" t="s">
        <v>46</v>
      </c>
      <c r="K757" t="s">
        <v>87</v>
      </c>
      <c r="L757" t="s">
        <v>1504</v>
      </c>
      <c r="M757" t="s">
        <v>1505</v>
      </c>
      <c r="N757" t="s">
        <v>3264</v>
      </c>
      <c r="O757">
        <f>VLOOKUP(B757,HIS退!B:F,5,FALSE)</f>
        <v>-363</v>
      </c>
      <c r="P757" s="43">
        <f>VLOOKUP(L757,银行退!A:G,7,FALSE)</f>
        <v>363</v>
      </c>
      <c r="Q757" t="e">
        <f>VLOOKUP(L757,银行退!A:J,10,FALSE)</f>
        <v>#N/A</v>
      </c>
      <c r="R757" t="e">
        <f>VLOOKUP(L757,银行退!A:K,11,FALSE)</f>
        <v>#N/A</v>
      </c>
    </row>
    <row r="758" spans="1:18" ht="14.25" hidden="1">
      <c r="A758" s="60">
        <v>42930.419548611113</v>
      </c>
      <c r="B758">
        <v>736084</v>
      </c>
      <c r="C758" t="s">
        <v>3265</v>
      </c>
      <c r="D758" t="s">
        <v>3266</v>
      </c>
      <c r="E758" t="s">
        <v>506</v>
      </c>
      <c r="F758" s="15">
        <v>92</v>
      </c>
      <c r="G758" t="s">
        <v>50</v>
      </c>
      <c r="H758" t="s">
        <v>50</v>
      </c>
      <c r="I758" t="s">
        <v>86</v>
      </c>
      <c r="J758" t="s">
        <v>46</v>
      </c>
      <c r="K758" t="s">
        <v>87</v>
      </c>
      <c r="L758" t="s">
        <v>1506</v>
      </c>
      <c r="M758" t="s">
        <v>1507</v>
      </c>
      <c r="N758" t="s">
        <v>3267</v>
      </c>
      <c r="O758">
        <f>VLOOKUP(B758,HIS退!B:F,5,FALSE)</f>
        <v>-92</v>
      </c>
      <c r="P758" s="43">
        <f>VLOOKUP(L758,银行退!A:G,7,FALSE)</f>
        <v>92</v>
      </c>
      <c r="Q758" t="e">
        <f>VLOOKUP(L758,银行退!A:J,10,FALSE)</f>
        <v>#N/A</v>
      </c>
      <c r="R758" t="e">
        <f>VLOOKUP(L758,银行退!A:K,11,FALSE)</f>
        <v>#N/A</v>
      </c>
    </row>
    <row r="759" spans="1:18" customFormat="1" ht="14.25" hidden="1">
      <c r="A759" s="60">
        <v>42930.422222222223</v>
      </c>
      <c r="B759">
        <v>736307</v>
      </c>
      <c r="C759" t="s">
        <v>3268</v>
      </c>
      <c r="D759" t="s">
        <v>3269</v>
      </c>
      <c r="E759" t="s">
        <v>507</v>
      </c>
      <c r="F759" s="15">
        <v>1015</v>
      </c>
      <c r="G759" t="s">
        <v>50</v>
      </c>
      <c r="H759" t="s">
        <v>50</v>
      </c>
      <c r="I759" t="s">
        <v>86</v>
      </c>
      <c r="J759" t="s">
        <v>46</v>
      </c>
      <c r="K759" t="s">
        <v>87</v>
      </c>
      <c r="L759" t="s">
        <v>1508</v>
      </c>
      <c r="M759" t="s">
        <v>1509</v>
      </c>
      <c r="N759" t="s">
        <v>3270</v>
      </c>
      <c r="O759">
        <f>VLOOKUP(B759,HIS退!B:F,5,FALSE)</f>
        <v>-1015</v>
      </c>
      <c r="P759" s="43">
        <f>VLOOKUP(L759,银行退!A:G,7,FALSE)</f>
        <v>1015</v>
      </c>
      <c r="Q759" t="e">
        <f>VLOOKUP(L759,银行退!A:J,10,FALSE)</f>
        <v>#N/A</v>
      </c>
      <c r="R759" t="e">
        <f>VLOOKUP(L759,银行退!A:K,11,FALSE)</f>
        <v>#N/A</v>
      </c>
    </row>
    <row r="760" spans="1:18" ht="14.25" hidden="1">
      <c r="A760" s="60">
        <v>42930.422638888886</v>
      </c>
      <c r="B760">
        <v>736333</v>
      </c>
      <c r="C760" t="s">
        <v>3271</v>
      </c>
      <c r="D760" t="s">
        <v>3272</v>
      </c>
      <c r="E760" t="s">
        <v>508</v>
      </c>
      <c r="F760" s="15">
        <v>285</v>
      </c>
      <c r="G760" t="s">
        <v>50</v>
      </c>
      <c r="H760" t="s">
        <v>50</v>
      </c>
      <c r="I760" t="s">
        <v>127</v>
      </c>
      <c r="J760" t="s">
        <v>127</v>
      </c>
      <c r="K760" t="s">
        <v>87</v>
      </c>
      <c r="L760" t="s">
        <v>1510</v>
      </c>
      <c r="M760" t="s">
        <v>1511</v>
      </c>
      <c r="N760" t="s">
        <v>3273</v>
      </c>
      <c r="O760">
        <f>VLOOKUP(B760,HIS退!B:F,5,FALSE)</f>
        <v>-285</v>
      </c>
      <c r="P760" s="43">
        <f>VLOOKUP(L760,银行退!A:G,7,FALSE)</f>
        <v>285</v>
      </c>
      <c r="Q760">
        <f>VLOOKUP(L760,银行退!A:J,10,FALSE)</f>
        <v>1</v>
      </c>
      <c r="R760" t="str">
        <f>VLOOKUP(L760,银行退!A:K,11,FALSE)</f>
        <v>2017-07-14</v>
      </c>
    </row>
    <row r="761" spans="1:18" ht="14.25" hidden="1">
      <c r="A761" s="60">
        <v>42930.426261574074</v>
      </c>
      <c r="B761">
        <v>736603</v>
      </c>
      <c r="C761" t="s">
        <v>3274</v>
      </c>
      <c r="D761" t="s">
        <v>3275</v>
      </c>
      <c r="E761" t="s">
        <v>509</v>
      </c>
      <c r="F761" s="15">
        <v>47</v>
      </c>
      <c r="G761" t="s">
        <v>50</v>
      </c>
      <c r="H761" t="s">
        <v>50</v>
      </c>
      <c r="I761" t="s">
        <v>127</v>
      </c>
      <c r="J761" t="s">
        <v>127</v>
      </c>
      <c r="K761" t="s">
        <v>87</v>
      </c>
      <c r="L761" t="s">
        <v>1512</v>
      </c>
      <c r="M761" t="s">
        <v>1513</v>
      </c>
      <c r="N761" t="s">
        <v>3276</v>
      </c>
      <c r="O761">
        <f>VLOOKUP(B761,HIS退!B:F,5,FALSE)</f>
        <v>-47</v>
      </c>
      <c r="P761" s="43">
        <f>VLOOKUP(L761,银行退!A:G,7,FALSE)</f>
        <v>47</v>
      </c>
      <c r="Q761">
        <f>VLOOKUP(L761,银行退!A:J,10,FALSE)</f>
        <v>1</v>
      </c>
      <c r="R761" t="str">
        <f>VLOOKUP(L761,银行退!A:K,11,FALSE)</f>
        <v>2017-07-14</v>
      </c>
    </row>
    <row r="762" spans="1:18" ht="14.25" hidden="1">
      <c r="A762" s="60">
        <v>42930.429803240739</v>
      </c>
      <c r="B762">
        <v>736863</v>
      </c>
      <c r="C762" t="s">
        <v>3277</v>
      </c>
      <c r="D762" t="s">
        <v>3278</v>
      </c>
      <c r="E762" t="s">
        <v>510</v>
      </c>
      <c r="F762" s="15">
        <v>4996</v>
      </c>
      <c r="G762" t="s">
        <v>50</v>
      </c>
      <c r="H762" t="s">
        <v>50</v>
      </c>
      <c r="I762" t="s">
        <v>86</v>
      </c>
      <c r="J762" t="s">
        <v>46</v>
      </c>
      <c r="K762" t="s">
        <v>87</v>
      </c>
      <c r="L762" t="s">
        <v>1514</v>
      </c>
      <c r="M762" t="s">
        <v>1515</v>
      </c>
      <c r="N762" t="s">
        <v>3279</v>
      </c>
      <c r="O762">
        <f>VLOOKUP(B762,HIS退!B:F,5,FALSE)</f>
        <v>-4996</v>
      </c>
      <c r="P762" s="43">
        <f>VLOOKUP(L762,银行退!A:G,7,FALSE)</f>
        <v>4996</v>
      </c>
      <c r="Q762" t="e">
        <f>VLOOKUP(L762,银行退!A:J,10,FALSE)</f>
        <v>#N/A</v>
      </c>
      <c r="R762" t="e">
        <f>VLOOKUP(L762,银行退!A:K,11,FALSE)</f>
        <v>#N/A</v>
      </c>
    </row>
    <row r="763" spans="1:18" ht="14.25" hidden="1">
      <c r="A763" s="60">
        <v>42930.43408564815</v>
      </c>
      <c r="B763">
        <v>737192</v>
      </c>
      <c r="C763" t="s">
        <v>3280</v>
      </c>
      <c r="D763" t="s">
        <v>3281</v>
      </c>
      <c r="E763" t="s">
        <v>512</v>
      </c>
      <c r="F763" s="15">
        <v>55</v>
      </c>
      <c r="G763" t="s">
        <v>50</v>
      </c>
      <c r="H763" t="s">
        <v>50</v>
      </c>
      <c r="I763" t="s">
        <v>86</v>
      </c>
      <c r="J763" t="s">
        <v>46</v>
      </c>
      <c r="K763" t="s">
        <v>87</v>
      </c>
      <c r="L763" t="s">
        <v>1516</v>
      </c>
      <c r="M763" t="s">
        <v>1517</v>
      </c>
      <c r="N763" t="s">
        <v>3282</v>
      </c>
      <c r="O763">
        <f>VLOOKUP(B763,HIS退!B:F,5,FALSE)</f>
        <v>-55</v>
      </c>
      <c r="P763" s="43">
        <f>VLOOKUP(L763,银行退!A:G,7,FALSE)</f>
        <v>55</v>
      </c>
      <c r="Q763" t="e">
        <f>VLOOKUP(L763,银行退!A:J,10,FALSE)</f>
        <v>#N/A</v>
      </c>
      <c r="R763" t="e">
        <f>VLOOKUP(L763,银行退!A:K,11,FALSE)</f>
        <v>#N/A</v>
      </c>
    </row>
    <row r="764" spans="1:18" ht="14.25" hidden="1">
      <c r="A764" s="60">
        <v>42930.43482638889</v>
      </c>
      <c r="B764">
        <v>737242</v>
      </c>
      <c r="C764" t="s">
        <v>3283</v>
      </c>
      <c r="D764" t="s">
        <v>3284</v>
      </c>
      <c r="E764" t="s">
        <v>513</v>
      </c>
      <c r="F764" s="15">
        <v>48</v>
      </c>
      <c r="G764" t="s">
        <v>50</v>
      </c>
      <c r="H764" t="s">
        <v>50</v>
      </c>
      <c r="I764" t="s">
        <v>127</v>
      </c>
      <c r="J764" t="s">
        <v>127</v>
      </c>
      <c r="K764" t="s">
        <v>87</v>
      </c>
      <c r="L764" t="s">
        <v>1518</v>
      </c>
      <c r="M764" t="s">
        <v>1519</v>
      </c>
      <c r="N764" t="s">
        <v>3285</v>
      </c>
      <c r="O764">
        <f>VLOOKUP(B764,HIS退!B:F,5,FALSE)</f>
        <v>-48</v>
      </c>
      <c r="P764" s="43">
        <f>VLOOKUP(L764,银行退!A:G,7,FALSE)</f>
        <v>48</v>
      </c>
      <c r="Q764">
        <f>VLOOKUP(L764,银行退!A:J,10,FALSE)</f>
        <v>1</v>
      </c>
      <c r="R764" t="str">
        <f>VLOOKUP(L764,银行退!A:K,11,FALSE)</f>
        <v>2017-07-14</v>
      </c>
    </row>
    <row r="765" spans="1:18" ht="14.25" hidden="1">
      <c r="A765" s="60">
        <v>42930.441168981481</v>
      </c>
      <c r="B765">
        <v>737656</v>
      </c>
      <c r="C765" t="s">
        <v>3286</v>
      </c>
      <c r="D765" t="s">
        <v>3287</v>
      </c>
      <c r="E765" t="s">
        <v>515</v>
      </c>
      <c r="F765" s="15">
        <v>136</v>
      </c>
      <c r="G765" t="s">
        <v>50</v>
      </c>
      <c r="H765" t="s">
        <v>50</v>
      </c>
      <c r="I765" t="s">
        <v>86</v>
      </c>
      <c r="J765" t="s">
        <v>46</v>
      </c>
      <c r="K765" t="s">
        <v>87</v>
      </c>
      <c r="L765" t="s">
        <v>1520</v>
      </c>
      <c r="M765" t="s">
        <v>1521</v>
      </c>
      <c r="N765" t="s">
        <v>3288</v>
      </c>
      <c r="O765">
        <f>VLOOKUP(B765,HIS退!B:F,5,FALSE)</f>
        <v>-136</v>
      </c>
      <c r="P765" s="43">
        <f>VLOOKUP(L765,银行退!A:G,7,FALSE)</f>
        <v>136</v>
      </c>
      <c r="Q765" t="e">
        <f>VLOOKUP(L765,银行退!A:J,10,FALSE)</f>
        <v>#N/A</v>
      </c>
      <c r="R765" t="e">
        <f>VLOOKUP(L765,银行退!A:K,11,FALSE)</f>
        <v>#N/A</v>
      </c>
    </row>
    <row r="766" spans="1:18" ht="14.25" hidden="1">
      <c r="A766" s="60">
        <v>42930.44158564815</v>
      </c>
      <c r="B766">
        <v>737688</v>
      </c>
      <c r="C766" t="s">
        <v>3289</v>
      </c>
      <c r="D766" t="s">
        <v>3290</v>
      </c>
      <c r="E766" t="s">
        <v>516</v>
      </c>
      <c r="F766" s="15">
        <v>537</v>
      </c>
      <c r="G766" t="s">
        <v>50</v>
      </c>
      <c r="H766" t="s">
        <v>50</v>
      </c>
      <c r="I766" t="s">
        <v>86</v>
      </c>
      <c r="J766" t="s">
        <v>46</v>
      </c>
      <c r="K766" t="s">
        <v>87</v>
      </c>
      <c r="L766" t="s">
        <v>1522</v>
      </c>
      <c r="M766" t="s">
        <v>1523</v>
      </c>
      <c r="N766" t="s">
        <v>3291</v>
      </c>
      <c r="O766">
        <f>VLOOKUP(B766,HIS退!B:F,5,FALSE)</f>
        <v>-537</v>
      </c>
      <c r="P766" s="43">
        <f>VLOOKUP(L766,银行退!A:G,7,FALSE)</f>
        <v>537</v>
      </c>
      <c r="Q766" t="e">
        <f>VLOOKUP(L766,银行退!A:J,10,FALSE)</f>
        <v>#N/A</v>
      </c>
      <c r="R766" t="e">
        <f>VLOOKUP(L766,银行退!A:K,11,FALSE)</f>
        <v>#N/A</v>
      </c>
    </row>
    <row r="767" spans="1:18" ht="14.25" hidden="1">
      <c r="A767" s="60">
        <v>42930.443657407406</v>
      </c>
      <c r="B767">
        <v>737824</v>
      </c>
      <c r="C767" t="s">
        <v>3292</v>
      </c>
      <c r="D767" t="s">
        <v>3293</v>
      </c>
      <c r="E767" t="s">
        <v>517</v>
      </c>
      <c r="F767" s="15">
        <v>47</v>
      </c>
      <c r="G767" t="s">
        <v>50</v>
      </c>
      <c r="H767" t="s">
        <v>50</v>
      </c>
      <c r="I767" t="s">
        <v>86</v>
      </c>
      <c r="J767" t="s">
        <v>46</v>
      </c>
      <c r="K767" t="s">
        <v>87</v>
      </c>
      <c r="L767" t="s">
        <v>1524</v>
      </c>
      <c r="M767" t="s">
        <v>1525</v>
      </c>
      <c r="N767" t="s">
        <v>3294</v>
      </c>
      <c r="O767">
        <f>VLOOKUP(B767,HIS退!B:F,5,FALSE)</f>
        <v>-47</v>
      </c>
      <c r="P767" s="43">
        <f>VLOOKUP(L767,银行退!A:G,7,FALSE)</f>
        <v>47</v>
      </c>
      <c r="Q767" t="e">
        <f>VLOOKUP(L767,银行退!A:J,10,FALSE)</f>
        <v>#N/A</v>
      </c>
      <c r="R767" t="e">
        <f>VLOOKUP(L767,银行退!A:K,11,FALSE)</f>
        <v>#N/A</v>
      </c>
    </row>
    <row r="768" spans="1:18" ht="14.25" hidden="1">
      <c r="A768" s="60">
        <v>42930.448969907404</v>
      </c>
      <c r="B768">
        <v>738165</v>
      </c>
      <c r="C768" t="s">
        <v>3295</v>
      </c>
      <c r="D768" t="s">
        <v>3296</v>
      </c>
      <c r="E768" t="s">
        <v>518</v>
      </c>
      <c r="F768" s="15">
        <v>147</v>
      </c>
      <c r="G768" t="s">
        <v>50</v>
      </c>
      <c r="H768" t="s">
        <v>50</v>
      </c>
      <c r="I768" t="s">
        <v>127</v>
      </c>
      <c r="J768" t="s">
        <v>127</v>
      </c>
      <c r="K768" t="s">
        <v>87</v>
      </c>
      <c r="L768" t="s">
        <v>1526</v>
      </c>
      <c r="M768" t="s">
        <v>1527</v>
      </c>
      <c r="N768" t="s">
        <v>3297</v>
      </c>
      <c r="O768">
        <f>VLOOKUP(B768,HIS退!B:F,5,FALSE)</f>
        <v>-147</v>
      </c>
      <c r="P768" s="43">
        <f>VLOOKUP(L768,银行退!A:G,7,FALSE)</f>
        <v>147</v>
      </c>
      <c r="Q768">
        <f>VLOOKUP(L768,银行退!A:J,10,FALSE)</f>
        <v>1</v>
      </c>
      <c r="R768" t="str">
        <f>VLOOKUP(L768,银行退!A:K,11,FALSE)</f>
        <v>2017-07-14</v>
      </c>
    </row>
    <row r="769" spans="1:18" ht="14.25" hidden="1">
      <c r="A769" s="60">
        <v>42930.44939814815</v>
      </c>
      <c r="B769">
        <v>738191</v>
      </c>
      <c r="C769" t="s">
        <v>3298</v>
      </c>
      <c r="D769" t="s">
        <v>3299</v>
      </c>
      <c r="E769" t="s">
        <v>519</v>
      </c>
      <c r="F769" s="15">
        <v>65</v>
      </c>
      <c r="G769" t="s">
        <v>50</v>
      </c>
      <c r="H769" t="s">
        <v>50</v>
      </c>
      <c r="I769" t="s">
        <v>127</v>
      </c>
      <c r="J769" t="s">
        <v>127</v>
      </c>
      <c r="K769" t="s">
        <v>87</v>
      </c>
      <c r="L769" t="s">
        <v>1528</v>
      </c>
      <c r="M769" t="s">
        <v>1529</v>
      </c>
      <c r="N769" t="s">
        <v>3297</v>
      </c>
      <c r="O769">
        <f>VLOOKUP(B769,HIS退!B:F,5,FALSE)</f>
        <v>-65</v>
      </c>
      <c r="P769" s="43">
        <f>VLOOKUP(L769,银行退!A:G,7,FALSE)</f>
        <v>65</v>
      </c>
      <c r="Q769">
        <f>VLOOKUP(L769,银行退!A:J,10,FALSE)</f>
        <v>1</v>
      </c>
      <c r="R769" t="str">
        <f>VLOOKUP(L769,银行退!A:K,11,FALSE)</f>
        <v>2017-07-14</v>
      </c>
    </row>
    <row r="770" spans="1:18" ht="14.25">
      <c r="A770" s="60">
        <v>42930.451180555552</v>
      </c>
      <c r="B770">
        <v>738322</v>
      </c>
      <c r="D770" t="s">
        <v>3300</v>
      </c>
      <c r="E770" t="s">
        <v>520</v>
      </c>
      <c r="F770" s="15">
        <v>100</v>
      </c>
      <c r="G770" t="s">
        <v>50</v>
      </c>
      <c r="H770" t="s">
        <v>50</v>
      </c>
      <c r="I770" t="s">
        <v>1530</v>
      </c>
      <c r="J770" t="s">
        <v>1530</v>
      </c>
      <c r="K770" t="s">
        <v>87</v>
      </c>
      <c r="L770" t="s">
        <v>1531</v>
      </c>
      <c r="M770" t="s">
        <v>1532</v>
      </c>
      <c r="N770" t="s">
        <v>3301</v>
      </c>
      <c r="O770">
        <f>VLOOKUP(B770,HIS退!B:F,5,FALSE)</f>
        <v>-100</v>
      </c>
      <c r="P770" s="43" t="e">
        <f>VLOOKUP(L770,银行退!A:G,7,FALSE)</f>
        <v>#N/A</v>
      </c>
      <c r="Q770" t="e">
        <f>VLOOKUP(L770,银行退!A:J,10,FALSE)</f>
        <v>#N/A</v>
      </c>
      <c r="R770" t="e">
        <f>VLOOKUP(L770,银行退!A:K,11,FALSE)</f>
        <v>#N/A</v>
      </c>
    </row>
    <row r="771" spans="1:18" ht="14.25" hidden="1">
      <c r="A771" s="60">
        <v>42930.451655092591</v>
      </c>
      <c r="B771">
        <v>0</v>
      </c>
      <c r="D771" t="s">
        <v>3300</v>
      </c>
      <c r="E771" t="s">
        <v>520</v>
      </c>
      <c r="F771" s="15">
        <v>100</v>
      </c>
      <c r="G771" t="s">
        <v>50</v>
      </c>
      <c r="H771" t="s">
        <v>50</v>
      </c>
      <c r="I771" t="s">
        <v>88</v>
      </c>
      <c r="J771" t="s">
        <v>85</v>
      </c>
      <c r="K771" t="s">
        <v>87</v>
      </c>
      <c r="L771" t="s">
        <v>1533</v>
      </c>
      <c r="M771" t="s">
        <v>1534</v>
      </c>
      <c r="N771" t="s">
        <v>3301</v>
      </c>
      <c r="O771" t="e">
        <f>VLOOKUP(B771,HIS退!B:F,5,FALSE)</f>
        <v>#N/A</v>
      </c>
      <c r="P771" s="43" t="e">
        <f>VLOOKUP(L771,银行退!A:G,7,FALSE)</f>
        <v>#N/A</v>
      </c>
      <c r="Q771" t="e">
        <f>VLOOKUP(L771,银行退!A:J,10,FALSE)</f>
        <v>#N/A</v>
      </c>
      <c r="R771" t="e">
        <f>VLOOKUP(L771,银行退!A:K,11,FALSE)</f>
        <v>#N/A</v>
      </c>
    </row>
    <row r="772" spans="1:18" ht="14.25" hidden="1">
      <c r="A772" s="60">
        <v>42930.458506944444</v>
      </c>
      <c r="B772">
        <v>738831</v>
      </c>
      <c r="C772" t="s">
        <v>3302</v>
      </c>
      <c r="D772" t="s">
        <v>3303</v>
      </c>
      <c r="E772" t="s">
        <v>521</v>
      </c>
      <c r="F772" s="15">
        <v>5019</v>
      </c>
      <c r="G772" t="s">
        <v>50</v>
      </c>
      <c r="H772" t="s">
        <v>50</v>
      </c>
      <c r="I772" t="s">
        <v>86</v>
      </c>
      <c r="J772" t="s">
        <v>46</v>
      </c>
      <c r="K772" t="s">
        <v>87</v>
      </c>
      <c r="L772" t="s">
        <v>1535</v>
      </c>
      <c r="M772" t="s">
        <v>1536</v>
      </c>
      <c r="N772" t="s">
        <v>3304</v>
      </c>
      <c r="O772">
        <f>VLOOKUP(B772,HIS退!B:F,5,FALSE)</f>
        <v>-5019</v>
      </c>
      <c r="P772" s="43">
        <f>VLOOKUP(L772,银行退!A:G,7,FALSE)</f>
        <v>5019</v>
      </c>
      <c r="Q772" t="e">
        <f>VLOOKUP(L772,银行退!A:J,10,FALSE)</f>
        <v>#N/A</v>
      </c>
      <c r="R772" t="e">
        <f>VLOOKUP(L772,银行退!A:K,11,FALSE)</f>
        <v>#N/A</v>
      </c>
    </row>
    <row r="773" spans="1:18" ht="14.25" hidden="1">
      <c r="A773" s="60">
        <v>42930.459282407406</v>
      </c>
      <c r="B773">
        <v>738892</v>
      </c>
      <c r="C773" t="s">
        <v>3305</v>
      </c>
      <c r="D773" t="s">
        <v>3306</v>
      </c>
      <c r="E773" t="s">
        <v>522</v>
      </c>
      <c r="F773" s="15">
        <v>88</v>
      </c>
      <c r="G773" t="s">
        <v>50</v>
      </c>
      <c r="H773" t="s">
        <v>50</v>
      </c>
      <c r="I773" t="s">
        <v>86</v>
      </c>
      <c r="J773" t="s">
        <v>46</v>
      </c>
      <c r="K773" t="s">
        <v>87</v>
      </c>
      <c r="L773" t="s">
        <v>1537</v>
      </c>
      <c r="M773" t="s">
        <v>1538</v>
      </c>
      <c r="N773" t="s">
        <v>3307</v>
      </c>
      <c r="O773">
        <f>VLOOKUP(B773,HIS退!B:F,5,FALSE)</f>
        <v>-88</v>
      </c>
      <c r="P773" s="43">
        <f>VLOOKUP(L773,银行退!A:G,7,FALSE)</f>
        <v>88</v>
      </c>
      <c r="Q773" t="e">
        <f>VLOOKUP(L773,银行退!A:J,10,FALSE)</f>
        <v>#N/A</v>
      </c>
      <c r="R773" t="e">
        <f>VLOOKUP(L773,银行退!A:K,11,FALSE)</f>
        <v>#N/A</v>
      </c>
    </row>
    <row r="774" spans="1:18" ht="14.25" hidden="1">
      <c r="A774" s="60">
        <v>42930.461157407408</v>
      </c>
      <c r="B774">
        <v>739024</v>
      </c>
      <c r="C774" t="s">
        <v>3308</v>
      </c>
      <c r="D774" t="s">
        <v>3309</v>
      </c>
      <c r="E774" t="s">
        <v>523</v>
      </c>
      <c r="F774" s="15">
        <v>533</v>
      </c>
      <c r="G774" t="s">
        <v>50</v>
      </c>
      <c r="H774" t="s">
        <v>50</v>
      </c>
      <c r="I774" t="s">
        <v>86</v>
      </c>
      <c r="J774" t="s">
        <v>46</v>
      </c>
      <c r="K774" t="s">
        <v>87</v>
      </c>
      <c r="L774" t="s">
        <v>1539</v>
      </c>
      <c r="M774" t="s">
        <v>1540</v>
      </c>
      <c r="N774" t="s">
        <v>3310</v>
      </c>
      <c r="O774">
        <f>VLOOKUP(B774,HIS退!B:F,5,FALSE)</f>
        <v>-533</v>
      </c>
      <c r="P774" s="43">
        <f>VLOOKUP(L774,银行退!A:G,7,FALSE)</f>
        <v>533</v>
      </c>
      <c r="Q774" t="e">
        <f>VLOOKUP(L774,银行退!A:J,10,FALSE)</f>
        <v>#N/A</v>
      </c>
      <c r="R774" t="e">
        <f>VLOOKUP(L774,银行退!A:K,11,FALSE)</f>
        <v>#N/A</v>
      </c>
    </row>
    <row r="775" spans="1:18" ht="14.25" hidden="1">
      <c r="A775" s="60">
        <v>42930.46230324074</v>
      </c>
      <c r="B775">
        <v>739126</v>
      </c>
      <c r="C775" t="s">
        <v>3311</v>
      </c>
      <c r="D775" t="s">
        <v>3312</v>
      </c>
      <c r="E775" t="s">
        <v>524</v>
      </c>
      <c r="F775" s="15">
        <v>900</v>
      </c>
      <c r="G775" t="s">
        <v>50</v>
      </c>
      <c r="H775" t="s">
        <v>50</v>
      </c>
      <c r="I775" t="s">
        <v>86</v>
      </c>
      <c r="J775" t="s">
        <v>46</v>
      </c>
      <c r="K775" t="s">
        <v>87</v>
      </c>
      <c r="L775" t="s">
        <v>1541</v>
      </c>
      <c r="M775" t="s">
        <v>1542</v>
      </c>
      <c r="N775" t="s">
        <v>3313</v>
      </c>
      <c r="O775">
        <f>VLOOKUP(B775,HIS退!B:F,5,FALSE)</f>
        <v>-900</v>
      </c>
      <c r="P775" s="43">
        <f>VLOOKUP(L775,银行退!A:G,7,FALSE)</f>
        <v>900</v>
      </c>
      <c r="Q775" t="e">
        <f>VLOOKUP(L775,银行退!A:J,10,FALSE)</f>
        <v>#N/A</v>
      </c>
      <c r="R775" t="e">
        <f>VLOOKUP(L775,银行退!A:K,11,FALSE)</f>
        <v>#N/A</v>
      </c>
    </row>
    <row r="776" spans="1:18" ht="14.25" hidden="1">
      <c r="A776" s="60">
        <v>42930.466226851851</v>
      </c>
      <c r="B776">
        <v>739357</v>
      </c>
      <c r="C776" t="s">
        <v>3314</v>
      </c>
      <c r="D776" t="s">
        <v>525</v>
      </c>
      <c r="E776" t="s">
        <v>526</v>
      </c>
      <c r="F776" s="15">
        <v>1000</v>
      </c>
      <c r="G776" t="s">
        <v>50</v>
      </c>
      <c r="H776" t="s">
        <v>50</v>
      </c>
      <c r="I776" t="s">
        <v>86</v>
      </c>
      <c r="J776" t="s">
        <v>46</v>
      </c>
      <c r="K776" t="s">
        <v>87</v>
      </c>
      <c r="L776" t="s">
        <v>1543</v>
      </c>
      <c r="M776" t="s">
        <v>1544</v>
      </c>
      <c r="N776" t="s">
        <v>3315</v>
      </c>
      <c r="O776">
        <f>VLOOKUP(B776,HIS退!B:F,5,FALSE)</f>
        <v>-1000</v>
      </c>
      <c r="P776" s="43">
        <f>VLOOKUP(L776,银行退!A:G,7,FALSE)</f>
        <v>1000</v>
      </c>
      <c r="Q776" t="e">
        <f>VLOOKUP(L776,银行退!A:J,10,FALSE)</f>
        <v>#N/A</v>
      </c>
      <c r="R776" t="e">
        <f>VLOOKUP(L776,银行退!A:K,11,FALSE)</f>
        <v>#N/A</v>
      </c>
    </row>
    <row r="777" spans="1:18" ht="14.25" hidden="1">
      <c r="A777" s="60">
        <v>42930.468680555554</v>
      </c>
      <c r="B777">
        <v>739508</v>
      </c>
      <c r="C777" t="s">
        <v>3316</v>
      </c>
      <c r="D777" t="s">
        <v>3317</v>
      </c>
      <c r="E777" t="s">
        <v>527</v>
      </c>
      <c r="F777" s="15">
        <v>479</v>
      </c>
      <c r="G777" t="s">
        <v>50</v>
      </c>
      <c r="H777" t="s">
        <v>50</v>
      </c>
      <c r="I777" t="s">
        <v>86</v>
      </c>
      <c r="J777" t="s">
        <v>46</v>
      </c>
      <c r="K777" t="s">
        <v>87</v>
      </c>
      <c r="L777" t="s">
        <v>1545</v>
      </c>
      <c r="M777" t="s">
        <v>1546</v>
      </c>
      <c r="N777" t="s">
        <v>3318</v>
      </c>
      <c r="O777">
        <f>VLOOKUP(B777,HIS退!B:F,5,FALSE)</f>
        <v>-479</v>
      </c>
      <c r="P777" s="43">
        <f>VLOOKUP(L777,银行退!A:G,7,FALSE)</f>
        <v>479</v>
      </c>
      <c r="Q777" t="e">
        <f>VLOOKUP(L777,银行退!A:J,10,FALSE)</f>
        <v>#N/A</v>
      </c>
      <c r="R777" t="e">
        <f>VLOOKUP(L777,银行退!A:K,11,FALSE)</f>
        <v>#N/A</v>
      </c>
    </row>
    <row r="778" spans="1:18" ht="14.25" hidden="1">
      <c r="A778" s="60">
        <v>42930.470983796295</v>
      </c>
      <c r="B778">
        <v>739617</v>
      </c>
      <c r="C778" t="s">
        <v>3319</v>
      </c>
      <c r="D778" t="s">
        <v>3320</v>
      </c>
      <c r="E778" t="s">
        <v>528</v>
      </c>
      <c r="F778" s="15">
        <v>557</v>
      </c>
      <c r="G778" t="s">
        <v>50</v>
      </c>
      <c r="H778" t="s">
        <v>50</v>
      </c>
      <c r="I778" t="s">
        <v>127</v>
      </c>
      <c r="J778" t="s">
        <v>127</v>
      </c>
      <c r="K778" t="s">
        <v>87</v>
      </c>
      <c r="L778" t="s">
        <v>1547</v>
      </c>
      <c r="M778" t="s">
        <v>1548</v>
      </c>
      <c r="N778" t="s">
        <v>3321</v>
      </c>
      <c r="O778">
        <f>VLOOKUP(B778,HIS退!B:F,5,FALSE)</f>
        <v>-557</v>
      </c>
      <c r="P778" s="43">
        <f>VLOOKUP(L778,银行退!A:G,7,FALSE)</f>
        <v>557</v>
      </c>
      <c r="Q778">
        <f>VLOOKUP(L778,银行退!A:J,10,FALSE)</f>
        <v>1</v>
      </c>
      <c r="R778" t="str">
        <f>VLOOKUP(L778,银行退!A:K,11,FALSE)</f>
        <v>2017-07-14</v>
      </c>
    </row>
    <row r="779" spans="1:18" ht="14.25" hidden="1">
      <c r="A779" s="60">
        <v>42930.474895833337</v>
      </c>
      <c r="B779">
        <v>739898</v>
      </c>
      <c r="C779" t="s">
        <v>3322</v>
      </c>
      <c r="D779" t="s">
        <v>3323</v>
      </c>
      <c r="E779" t="s">
        <v>529</v>
      </c>
      <c r="F779" s="15">
        <v>1050.1600000000001</v>
      </c>
      <c r="G779" t="s">
        <v>193</v>
      </c>
      <c r="H779" t="s">
        <v>50</v>
      </c>
      <c r="I779" t="s">
        <v>86</v>
      </c>
      <c r="J779" t="s">
        <v>46</v>
      </c>
      <c r="K779" t="s">
        <v>87</v>
      </c>
      <c r="L779" t="s">
        <v>1549</v>
      </c>
      <c r="M779" t="s">
        <v>1550</v>
      </c>
      <c r="N779" t="s">
        <v>3324</v>
      </c>
      <c r="O779">
        <f>VLOOKUP(B779,HIS退!B:F,5,FALSE)</f>
        <v>-1050.1600000000001</v>
      </c>
      <c r="P779" s="43">
        <f>VLOOKUP(L779,银行退!A:G,7,FALSE)</f>
        <v>1050.1600000000001</v>
      </c>
      <c r="Q779" t="e">
        <f>VLOOKUP(L779,银行退!A:J,10,FALSE)</f>
        <v>#N/A</v>
      </c>
      <c r="R779" t="e">
        <f>VLOOKUP(L779,银行退!A:K,11,FALSE)</f>
        <v>#N/A</v>
      </c>
    </row>
    <row r="780" spans="1:18" ht="14.25" hidden="1">
      <c r="A780" s="60">
        <v>42930.475659722222</v>
      </c>
      <c r="B780">
        <v>739920</v>
      </c>
      <c r="C780" t="s">
        <v>3325</v>
      </c>
      <c r="D780" t="s">
        <v>3326</v>
      </c>
      <c r="E780" t="s">
        <v>530</v>
      </c>
      <c r="F780" s="15">
        <v>25</v>
      </c>
      <c r="G780" t="s">
        <v>50</v>
      </c>
      <c r="H780" t="s">
        <v>50</v>
      </c>
      <c r="I780" t="s">
        <v>86</v>
      </c>
      <c r="J780" t="s">
        <v>46</v>
      </c>
      <c r="K780" t="s">
        <v>87</v>
      </c>
      <c r="L780" t="s">
        <v>1551</v>
      </c>
      <c r="M780" t="s">
        <v>1552</v>
      </c>
      <c r="N780" t="s">
        <v>3327</v>
      </c>
      <c r="O780">
        <f>VLOOKUP(B780,HIS退!B:F,5,FALSE)</f>
        <v>-25</v>
      </c>
      <c r="P780" s="43">
        <f>VLOOKUP(L780,银行退!A:G,7,FALSE)</f>
        <v>25</v>
      </c>
      <c r="Q780" t="e">
        <f>VLOOKUP(L780,银行退!A:J,10,FALSE)</f>
        <v>#N/A</v>
      </c>
      <c r="R780" t="e">
        <f>VLOOKUP(L780,银行退!A:K,11,FALSE)</f>
        <v>#N/A</v>
      </c>
    </row>
    <row r="781" spans="1:18" ht="14.25" hidden="1">
      <c r="A781" s="60">
        <v>42930.477824074071</v>
      </c>
      <c r="B781">
        <v>740013</v>
      </c>
      <c r="C781" t="s">
        <v>3329</v>
      </c>
      <c r="D781" t="s">
        <v>3330</v>
      </c>
      <c r="E781" t="s">
        <v>531</v>
      </c>
      <c r="F781" s="15">
        <v>170</v>
      </c>
      <c r="G781" t="s">
        <v>50</v>
      </c>
      <c r="H781" t="s">
        <v>50</v>
      </c>
      <c r="I781" t="s">
        <v>86</v>
      </c>
      <c r="J781" t="s">
        <v>46</v>
      </c>
      <c r="K781" t="s">
        <v>87</v>
      </c>
      <c r="L781" t="s">
        <v>1553</v>
      </c>
      <c r="M781" t="s">
        <v>1554</v>
      </c>
      <c r="N781" t="s">
        <v>3331</v>
      </c>
      <c r="O781">
        <f>VLOOKUP(B781,HIS退!B:F,5,FALSE)</f>
        <v>-170</v>
      </c>
      <c r="P781" s="43">
        <f>VLOOKUP(L781,银行退!A:G,7,FALSE)</f>
        <v>170</v>
      </c>
      <c r="Q781" t="e">
        <f>VLOOKUP(L781,银行退!A:J,10,FALSE)</f>
        <v>#N/A</v>
      </c>
      <c r="R781" t="e">
        <f>VLOOKUP(L781,银行退!A:K,11,FALSE)</f>
        <v>#N/A</v>
      </c>
    </row>
    <row r="782" spans="1:18" ht="14.25" hidden="1">
      <c r="A782" s="60">
        <v>42930.478148148148</v>
      </c>
      <c r="B782">
        <v>740031</v>
      </c>
      <c r="C782" t="s">
        <v>3332</v>
      </c>
      <c r="D782" t="s">
        <v>3333</v>
      </c>
      <c r="E782" t="s">
        <v>532</v>
      </c>
      <c r="F782" s="15">
        <v>315</v>
      </c>
      <c r="G782" t="s">
        <v>50</v>
      </c>
      <c r="H782" t="s">
        <v>50</v>
      </c>
      <c r="I782" t="s">
        <v>86</v>
      </c>
      <c r="J782" t="s">
        <v>46</v>
      </c>
      <c r="K782" t="s">
        <v>87</v>
      </c>
      <c r="L782" t="s">
        <v>1555</v>
      </c>
      <c r="M782" t="s">
        <v>1556</v>
      </c>
      <c r="N782" t="s">
        <v>3334</v>
      </c>
      <c r="O782">
        <f>VLOOKUP(B782,HIS退!B:F,5,FALSE)</f>
        <v>-315</v>
      </c>
      <c r="P782" s="43">
        <f>VLOOKUP(L782,银行退!A:G,7,FALSE)</f>
        <v>315</v>
      </c>
      <c r="Q782" t="e">
        <f>VLOOKUP(L782,银行退!A:J,10,FALSE)</f>
        <v>#N/A</v>
      </c>
      <c r="R782" t="e">
        <f>VLOOKUP(L782,银行退!A:K,11,FALSE)</f>
        <v>#N/A</v>
      </c>
    </row>
    <row r="783" spans="1:18" ht="14.25" hidden="1">
      <c r="A783" s="60">
        <v>42930.478958333333</v>
      </c>
      <c r="B783">
        <v>740073</v>
      </c>
      <c r="C783" t="s">
        <v>3335</v>
      </c>
      <c r="D783" t="s">
        <v>3336</v>
      </c>
      <c r="E783" t="s">
        <v>533</v>
      </c>
      <c r="F783" s="15">
        <v>424</v>
      </c>
      <c r="G783" t="s">
        <v>50</v>
      </c>
      <c r="H783" t="s">
        <v>50</v>
      </c>
      <c r="I783" t="s">
        <v>127</v>
      </c>
      <c r="J783" t="s">
        <v>127</v>
      </c>
      <c r="K783" t="s">
        <v>87</v>
      </c>
      <c r="L783" t="s">
        <v>1557</v>
      </c>
      <c r="M783" t="s">
        <v>1558</v>
      </c>
      <c r="N783" t="s">
        <v>3337</v>
      </c>
      <c r="O783">
        <f>VLOOKUP(B783,HIS退!B:F,5,FALSE)</f>
        <v>-424</v>
      </c>
      <c r="P783" s="43">
        <f>VLOOKUP(L783,银行退!A:G,7,FALSE)</f>
        <v>424</v>
      </c>
      <c r="Q783">
        <f>VLOOKUP(L783,银行退!A:J,10,FALSE)</f>
        <v>1</v>
      </c>
      <c r="R783" t="str">
        <f>VLOOKUP(L783,银行退!A:K,11,FALSE)</f>
        <v>2017-07-14</v>
      </c>
    </row>
    <row r="784" spans="1:18" ht="14.25" hidden="1">
      <c r="A784" s="60">
        <v>42930.486898148149</v>
      </c>
      <c r="B784">
        <v>740487</v>
      </c>
      <c r="C784" t="s">
        <v>3338</v>
      </c>
      <c r="D784" t="s">
        <v>3339</v>
      </c>
      <c r="E784" t="s">
        <v>534</v>
      </c>
      <c r="F784" s="15">
        <v>1900</v>
      </c>
      <c r="G784" t="s">
        <v>50</v>
      </c>
      <c r="H784" t="s">
        <v>50</v>
      </c>
      <c r="I784" t="s">
        <v>86</v>
      </c>
      <c r="J784" t="s">
        <v>46</v>
      </c>
      <c r="K784" t="s">
        <v>87</v>
      </c>
      <c r="L784" t="s">
        <v>1559</v>
      </c>
      <c r="M784" t="s">
        <v>1560</v>
      </c>
      <c r="N784" t="s">
        <v>3340</v>
      </c>
      <c r="O784">
        <f>VLOOKUP(B784,HIS退!B:F,5,FALSE)</f>
        <v>-1900</v>
      </c>
      <c r="P784" s="43">
        <f>VLOOKUP(L784,银行退!A:G,7,FALSE)</f>
        <v>1900</v>
      </c>
      <c r="Q784" t="e">
        <f>VLOOKUP(L784,银行退!A:J,10,FALSE)</f>
        <v>#N/A</v>
      </c>
      <c r="R784" t="e">
        <f>VLOOKUP(L784,银行退!A:K,11,FALSE)</f>
        <v>#N/A</v>
      </c>
    </row>
    <row r="785" spans="1:18" ht="14.25" hidden="1">
      <c r="A785" s="60">
        <v>42930.497083333335</v>
      </c>
      <c r="B785">
        <v>740899</v>
      </c>
      <c r="C785" t="s">
        <v>3341</v>
      </c>
      <c r="D785" t="s">
        <v>3342</v>
      </c>
      <c r="E785" t="s">
        <v>535</v>
      </c>
      <c r="F785" s="15">
        <v>370</v>
      </c>
      <c r="G785" t="s">
        <v>50</v>
      </c>
      <c r="H785" t="s">
        <v>50</v>
      </c>
      <c r="I785" t="s">
        <v>86</v>
      </c>
      <c r="J785" t="s">
        <v>46</v>
      </c>
      <c r="K785" t="s">
        <v>87</v>
      </c>
      <c r="L785" t="s">
        <v>1561</v>
      </c>
      <c r="M785" t="s">
        <v>1562</v>
      </c>
      <c r="N785" t="s">
        <v>3343</v>
      </c>
      <c r="O785">
        <f>VLOOKUP(B785,HIS退!B:F,5,FALSE)</f>
        <v>-370</v>
      </c>
      <c r="P785" s="43">
        <f>VLOOKUP(L785,银行退!A:G,7,FALSE)</f>
        <v>370</v>
      </c>
      <c r="Q785" t="e">
        <f>VLOOKUP(L785,银行退!A:J,10,FALSE)</f>
        <v>#N/A</v>
      </c>
      <c r="R785" t="e">
        <f>VLOOKUP(L785,银行退!A:K,11,FALSE)</f>
        <v>#N/A</v>
      </c>
    </row>
    <row r="786" spans="1:18" ht="14.25" hidden="1">
      <c r="A786" s="60">
        <v>42930.502638888887</v>
      </c>
      <c r="B786">
        <v>741088</v>
      </c>
      <c r="C786" t="s">
        <v>3344</v>
      </c>
      <c r="D786" t="s">
        <v>3345</v>
      </c>
      <c r="E786" t="s">
        <v>536</v>
      </c>
      <c r="F786" s="15">
        <v>43</v>
      </c>
      <c r="G786" t="s">
        <v>50</v>
      </c>
      <c r="H786" t="s">
        <v>50</v>
      </c>
      <c r="I786" t="s">
        <v>86</v>
      </c>
      <c r="J786" t="s">
        <v>46</v>
      </c>
      <c r="K786" t="s">
        <v>87</v>
      </c>
      <c r="L786" t="s">
        <v>1563</v>
      </c>
      <c r="M786" t="s">
        <v>1564</v>
      </c>
      <c r="N786" t="s">
        <v>3346</v>
      </c>
      <c r="O786">
        <f>VLOOKUP(B786,HIS退!B:F,5,FALSE)</f>
        <v>-43</v>
      </c>
      <c r="P786" s="43">
        <f>VLOOKUP(L786,银行退!A:G,7,FALSE)</f>
        <v>43</v>
      </c>
      <c r="Q786" t="e">
        <f>VLOOKUP(L786,银行退!A:J,10,FALSE)</f>
        <v>#N/A</v>
      </c>
      <c r="R786" t="e">
        <f>VLOOKUP(L786,银行退!A:K,11,FALSE)</f>
        <v>#N/A</v>
      </c>
    </row>
    <row r="787" spans="1:18" ht="14.25" hidden="1">
      <c r="A787" s="60">
        <v>42930.50408564815</v>
      </c>
      <c r="B787">
        <v>741133</v>
      </c>
      <c r="C787" t="s">
        <v>3347</v>
      </c>
      <c r="D787" t="s">
        <v>3348</v>
      </c>
      <c r="E787" t="s">
        <v>537</v>
      </c>
      <c r="F787" s="15">
        <v>823</v>
      </c>
      <c r="G787" t="s">
        <v>50</v>
      </c>
      <c r="H787" t="s">
        <v>50</v>
      </c>
      <c r="I787" t="s">
        <v>86</v>
      </c>
      <c r="J787" t="s">
        <v>46</v>
      </c>
      <c r="K787" t="s">
        <v>87</v>
      </c>
      <c r="L787" t="s">
        <v>1565</v>
      </c>
      <c r="M787" t="s">
        <v>1566</v>
      </c>
      <c r="N787" t="s">
        <v>3349</v>
      </c>
      <c r="O787">
        <f>VLOOKUP(B787,HIS退!B:F,5,FALSE)</f>
        <v>-823</v>
      </c>
      <c r="P787" s="43">
        <f>VLOOKUP(L787,银行退!A:G,7,FALSE)</f>
        <v>823</v>
      </c>
      <c r="Q787" t="e">
        <f>VLOOKUP(L787,银行退!A:J,10,FALSE)</f>
        <v>#N/A</v>
      </c>
      <c r="R787" t="e">
        <f>VLOOKUP(L787,银行退!A:K,11,FALSE)</f>
        <v>#N/A</v>
      </c>
    </row>
    <row r="788" spans="1:18" ht="14.25" hidden="1">
      <c r="A788" s="60">
        <v>42930.506145833337</v>
      </c>
      <c r="B788">
        <v>741173</v>
      </c>
      <c r="C788" t="s">
        <v>3350</v>
      </c>
      <c r="D788" t="s">
        <v>179</v>
      </c>
      <c r="E788" t="s">
        <v>180</v>
      </c>
      <c r="F788" s="15">
        <v>700</v>
      </c>
      <c r="G788" t="s">
        <v>50</v>
      </c>
      <c r="H788" t="s">
        <v>50</v>
      </c>
      <c r="I788" t="s">
        <v>127</v>
      </c>
      <c r="J788" t="s">
        <v>127</v>
      </c>
      <c r="K788" t="s">
        <v>87</v>
      </c>
      <c r="L788" t="s">
        <v>1567</v>
      </c>
      <c r="M788" t="s">
        <v>1568</v>
      </c>
      <c r="N788" t="s">
        <v>195</v>
      </c>
      <c r="O788">
        <f>VLOOKUP(B788,HIS退!B:F,5,FALSE)</f>
        <v>-700</v>
      </c>
      <c r="P788" s="43">
        <f>VLOOKUP(L788,银行退!A:G,7,FALSE)</f>
        <v>700</v>
      </c>
      <c r="Q788">
        <f>VLOOKUP(L788,银行退!A:J,10,FALSE)</f>
        <v>1</v>
      </c>
      <c r="R788" t="str">
        <f>VLOOKUP(L788,银行退!A:K,11,FALSE)</f>
        <v>2017-07-05</v>
      </c>
    </row>
    <row r="789" spans="1:18" ht="14.25" hidden="1">
      <c r="A789" s="60">
        <v>42930.515150462961</v>
      </c>
      <c r="B789">
        <v>741343</v>
      </c>
      <c r="C789" t="s">
        <v>3351</v>
      </c>
      <c r="D789" t="s">
        <v>3352</v>
      </c>
      <c r="E789" t="s">
        <v>538</v>
      </c>
      <c r="F789" s="15">
        <v>174.13</v>
      </c>
      <c r="G789" t="s">
        <v>193</v>
      </c>
      <c r="H789" t="s">
        <v>50</v>
      </c>
      <c r="I789" t="s">
        <v>86</v>
      </c>
      <c r="J789" t="s">
        <v>46</v>
      </c>
      <c r="K789" t="s">
        <v>87</v>
      </c>
      <c r="L789" t="s">
        <v>1569</v>
      </c>
      <c r="M789" t="s">
        <v>1570</v>
      </c>
      <c r="N789" t="s">
        <v>3353</v>
      </c>
      <c r="O789">
        <f>VLOOKUP(B789,HIS退!B:F,5,FALSE)</f>
        <v>-174.13</v>
      </c>
      <c r="P789" s="43">
        <f>VLOOKUP(L789,银行退!A:G,7,FALSE)</f>
        <v>174.13</v>
      </c>
      <c r="Q789" t="e">
        <f>VLOOKUP(L789,银行退!A:J,10,FALSE)</f>
        <v>#N/A</v>
      </c>
      <c r="R789" t="e">
        <f>VLOOKUP(L789,银行退!A:K,11,FALSE)</f>
        <v>#N/A</v>
      </c>
    </row>
    <row r="790" spans="1:18" ht="14.25" hidden="1">
      <c r="A790" s="60">
        <v>42930.515474537038</v>
      </c>
      <c r="B790">
        <v>741341</v>
      </c>
      <c r="C790" t="s">
        <v>3354</v>
      </c>
      <c r="D790" t="s">
        <v>3355</v>
      </c>
      <c r="E790" t="s">
        <v>409</v>
      </c>
      <c r="F790" s="15">
        <v>680</v>
      </c>
      <c r="G790" t="s">
        <v>50</v>
      </c>
      <c r="H790" t="s">
        <v>50</v>
      </c>
      <c r="I790" t="s">
        <v>86</v>
      </c>
      <c r="J790" t="s">
        <v>46</v>
      </c>
      <c r="K790" t="s">
        <v>87</v>
      </c>
      <c r="L790" t="s">
        <v>1571</v>
      </c>
      <c r="M790" t="s">
        <v>1572</v>
      </c>
      <c r="N790" t="s">
        <v>3356</v>
      </c>
      <c r="O790">
        <f>VLOOKUP(B790,HIS退!B:F,5,FALSE)</f>
        <v>-680</v>
      </c>
      <c r="P790" s="43">
        <f>VLOOKUP(L790,银行退!A:G,7,FALSE)</f>
        <v>680</v>
      </c>
      <c r="Q790" t="e">
        <f>VLOOKUP(L790,银行退!A:J,10,FALSE)</f>
        <v>#N/A</v>
      </c>
      <c r="R790" t="e">
        <f>VLOOKUP(L790,银行退!A:K,11,FALSE)</f>
        <v>#N/A</v>
      </c>
    </row>
    <row r="791" spans="1:18" ht="14.25" hidden="1">
      <c r="A791" s="60">
        <v>42930.51798611111</v>
      </c>
      <c r="B791">
        <v>741387</v>
      </c>
      <c r="C791" t="s">
        <v>3357</v>
      </c>
      <c r="D791" t="s">
        <v>3358</v>
      </c>
      <c r="E791" t="s">
        <v>256</v>
      </c>
      <c r="F791" s="15">
        <v>1400</v>
      </c>
      <c r="G791" t="s">
        <v>50</v>
      </c>
      <c r="H791" t="s">
        <v>50</v>
      </c>
      <c r="I791" t="s">
        <v>86</v>
      </c>
      <c r="J791" t="s">
        <v>46</v>
      </c>
      <c r="K791" t="s">
        <v>87</v>
      </c>
      <c r="L791" t="s">
        <v>1573</v>
      </c>
      <c r="M791" t="s">
        <v>1574</v>
      </c>
      <c r="N791" t="s">
        <v>3359</v>
      </c>
      <c r="O791">
        <f>VLOOKUP(B791,HIS退!B:F,5,FALSE)</f>
        <v>-1400</v>
      </c>
      <c r="P791" s="43">
        <f>VLOOKUP(L791,银行退!A:G,7,FALSE)</f>
        <v>1400</v>
      </c>
      <c r="Q791" t="e">
        <f>VLOOKUP(L791,银行退!A:J,10,FALSE)</f>
        <v>#N/A</v>
      </c>
      <c r="R791" t="e">
        <f>VLOOKUP(L791,银行退!A:K,11,FALSE)</f>
        <v>#N/A</v>
      </c>
    </row>
    <row r="792" spans="1:18" ht="14.25" hidden="1">
      <c r="A792" s="60">
        <v>42930.52579861111</v>
      </c>
      <c r="B792">
        <v>741458</v>
      </c>
      <c r="C792" t="s">
        <v>3360</v>
      </c>
      <c r="D792" t="s">
        <v>539</v>
      </c>
      <c r="E792" t="s">
        <v>540</v>
      </c>
      <c r="F792" s="15">
        <v>990</v>
      </c>
      <c r="G792" t="s">
        <v>50</v>
      </c>
      <c r="H792" t="s">
        <v>50</v>
      </c>
      <c r="I792" t="s">
        <v>86</v>
      </c>
      <c r="J792" t="s">
        <v>46</v>
      </c>
      <c r="K792" t="s">
        <v>87</v>
      </c>
      <c r="L792" t="s">
        <v>1575</v>
      </c>
      <c r="M792" t="s">
        <v>1576</v>
      </c>
      <c r="N792" t="s">
        <v>3361</v>
      </c>
      <c r="O792">
        <f>VLOOKUP(B792,HIS退!B:F,5,FALSE)</f>
        <v>-990</v>
      </c>
      <c r="P792" s="43">
        <f>VLOOKUP(L792,银行退!A:G,7,FALSE)</f>
        <v>990</v>
      </c>
      <c r="Q792" t="e">
        <f>VLOOKUP(L792,银行退!A:J,10,FALSE)</f>
        <v>#N/A</v>
      </c>
      <c r="R792" t="e">
        <f>VLOOKUP(L792,银行退!A:K,11,FALSE)</f>
        <v>#N/A</v>
      </c>
    </row>
    <row r="793" spans="1:18" ht="14.25" hidden="1">
      <c r="A793" s="60">
        <v>42930.526631944442</v>
      </c>
      <c r="B793">
        <v>741467</v>
      </c>
      <c r="C793" t="s">
        <v>3362</v>
      </c>
      <c r="D793" t="s">
        <v>3363</v>
      </c>
      <c r="E793" t="s">
        <v>541</v>
      </c>
      <c r="F793" s="15">
        <v>485</v>
      </c>
      <c r="G793" t="s">
        <v>50</v>
      </c>
      <c r="H793" t="s">
        <v>50</v>
      </c>
      <c r="I793" t="s">
        <v>86</v>
      </c>
      <c r="J793" t="s">
        <v>46</v>
      </c>
      <c r="K793" t="s">
        <v>87</v>
      </c>
      <c r="L793" t="s">
        <v>1577</v>
      </c>
      <c r="M793" t="s">
        <v>1578</v>
      </c>
      <c r="N793" t="s">
        <v>3364</v>
      </c>
      <c r="O793">
        <f>VLOOKUP(B793,HIS退!B:F,5,FALSE)</f>
        <v>-485</v>
      </c>
      <c r="P793" s="43">
        <f>VLOOKUP(L793,银行退!A:G,7,FALSE)</f>
        <v>485</v>
      </c>
      <c r="Q793" t="e">
        <f>VLOOKUP(L793,银行退!A:J,10,FALSE)</f>
        <v>#N/A</v>
      </c>
      <c r="R793" t="e">
        <f>VLOOKUP(L793,银行退!A:K,11,FALSE)</f>
        <v>#N/A</v>
      </c>
    </row>
    <row r="794" spans="1:18" ht="14.25" hidden="1">
      <c r="A794" s="60">
        <v>42930.591493055559</v>
      </c>
      <c r="B794">
        <v>742402</v>
      </c>
      <c r="C794" t="s">
        <v>3365</v>
      </c>
      <c r="D794" t="s">
        <v>3366</v>
      </c>
      <c r="E794" t="s">
        <v>543</v>
      </c>
      <c r="F794" s="15">
        <v>10</v>
      </c>
      <c r="G794" t="s">
        <v>50</v>
      </c>
      <c r="H794" t="s">
        <v>50</v>
      </c>
      <c r="I794" t="s">
        <v>86</v>
      </c>
      <c r="J794" t="s">
        <v>46</v>
      </c>
      <c r="K794" t="s">
        <v>87</v>
      </c>
      <c r="L794" t="s">
        <v>1579</v>
      </c>
      <c r="M794" t="s">
        <v>1580</v>
      </c>
      <c r="N794" t="s">
        <v>3367</v>
      </c>
      <c r="O794">
        <f>VLOOKUP(B794,HIS退!B:F,5,FALSE)</f>
        <v>-10</v>
      </c>
      <c r="P794" s="43">
        <f>VLOOKUP(L794,银行退!A:G,7,FALSE)</f>
        <v>10</v>
      </c>
      <c r="Q794" t="e">
        <f>VLOOKUP(L794,银行退!A:J,10,FALSE)</f>
        <v>#N/A</v>
      </c>
      <c r="R794" t="e">
        <f>VLOOKUP(L794,银行退!A:K,11,FALSE)</f>
        <v>#N/A</v>
      </c>
    </row>
    <row r="795" spans="1:18" ht="14.25" hidden="1">
      <c r="A795" s="60">
        <v>42930.602233796293</v>
      </c>
      <c r="B795">
        <v>742914</v>
      </c>
      <c r="C795" t="s">
        <v>3368</v>
      </c>
      <c r="D795" t="s">
        <v>3369</v>
      </c>
      <c r="E795" t="s">
        <v>544</v>
      </c>
      <c r="F795" s="15">
        <v>1942</v>
      </c>
      <c r="G795" t="s">
        <v>50</v>
      </c>
      <c r="H795" t="s">
        <v>50</v>
      </c>
      <c r="I795" t="s">
        <v>127</v>
      </c>
      <c r="J795" t="s">
        <v>127</v>
      </c>
      <c r="K795" t="s">
        <v>87</v>
      </c>
      <c r="L795" t="s">
        <v>1581</v>
      </c>
      <c r="M795" t="s">
        <v>1582</v>
      </c>
      <c r="N795" t="s">
        <v>3370</v>
      </c>
      <c r="O795">
        <f>VLOOKUP(B795,HIS退!B:F,5,FALSE)</f>
        <v>-1942</v>
      </c>
      <c r="P795" s="43">
        <f>VLOOKUP(L795,银行退!A:G,7,FALSE)</f>
        <v>1942</v>
      </c>
      <c r="Q795">
        <f>VLOOKUP(L795,银行退!A:J,10,FALSE)</f>
        <v>1</v>
      </c>
      <c r="R795" t="str">
        <f>VLOOKUP(L795,银行退!A:K,11,FALSE)</f>
        <v>2017-07-14</v>
      </c>
    </row>
    <row r="796" spans="1:18" ht="14.25" hidden="1">
      <c r="A796" s="60">
        <v>42930.606481481482</v>
      </c>
      <c r="B796">
        <v>743183</v>
      </c>
      <c r="C796" t="s">
        <v>3371</v>
      </c>
      <c r="D796" t="s">
        <v>3372</v>
      </c>
      <c r="E796" t="s">
        <v>545</v>
      </c>
      <c r="F796" s="15">
        <v>100</v>
      </c>
      <c r="G796" t="s">
        <v>50</v>
      </c>
      <c r="H796" t="s">
        <v>50</v>
      </c>
      <c r="I796" t="s">
        <v>86</v>
      </c>
      <c r="J796" t="s">
        <v>46</v>
      </c>
      <c r="K796" t="s">
        <v>87</v>
      </c>
      <c r="L796" t="s">
        <v>1583</v>
      </c>
      <c r="M796" t="s">
        <v>1584</v>
      </c>
      <c r="N796" t="s">
        <v>3373</v>
      </c>
      <c r="O796">
        <f>VLOOKUP(B796,HIS退!B:F,5,FALSE)</f>
        <v>-100</v>
      </c>
      <c r="P796" s="43">
        <f>VLOOKUP(L796,银行退!A:G,7,FALSE)</f>
        <v>100</v>
      </c>
      <c r="Q796" t="e">
        <f>VLOOKUP(L796,银行退!A:J,10,FALSE)</f>
        <v>#N/A</v>
      </c>
      <c r="R796" t="e">
        <f>VLOOKUP(L796,银行退!A:K,11,FALSE)</f>
        <v>#N/A</v>
      </c>
    </row>
    <row r="797" spans="1:18" ht="14.25" hidden="1">
      <c r="A797" s="60">
        <v>42930.608078703706</v>
      </c>
      <c r="B797">
        <v>743291</v>
      </c>
      <c r="C797" t="s">
        <v>3374</v>
      </c>
      <c r="D797" t="s">
        <v>3375</v>
      </c>
      <c r="E797" t="s">
        <v>546</v>
      </c>
      <c r="F797" s="15">
        <v>87</v>
      </c>
      <c r="G797" t="s">
        <v>50</v>
      </c>
      <c r="H797" t="s">
        <v>50</v>
      </c>
      <c r="I797" t="s">
        <v>127</v>
      </c>
      <c r="J797" t="s">
        <v>127</v>
      </c>
      <c r="K797" t="s">
        <v>87</v>
      </c>
      <c r="L797" t="s">
        <v>1585</v>
      </c>
      <c r="M797" t="s">
        <v>1586</v>
      </c>
      <c r="N797" t="s">
        <v>3376</v>
      </c>
      <c r="O797">
        <f>VLOOKUP(B797,HIS退!B:F,5,FALSE)</f>
        <v>-87</v>
      </c>
      <c r="P797" s="43">
        <f>VLOOKUP(L797,银行退!A:G,7,FALSE)</f>
        <v>87</v>
      </c>
      <c r="Q797">
        <f>VLOOKUP(L797,银行退!A:J,10,FALSE)</f>
        <v>1</v>
      </c>
      <c r="R797" t="str">
        <f>VLOOKUP(L797,银行退!A:K,11,FALSE)</f>
        <v>2017-07-14</v>
      </c>
    </row>
    <row r="798" spans="1:18" ht="14.25" hidden="1">
      <c r="A798" s="60">
        <v>42930.612719907411</v>
      </c>
      <c r="B798">
        <v>743576</v>
      </c>
      <c r="C798" t="s">
        <v>3377</v>
      </c>
      <c r="D798" t="s">
        <v>3378</v>
      </c>
      <c r="E798" t="s">
        <v>547</v>
      </c>
      <c r="F798" s="15">
        <v>364</v>
      </c>
      <c r="G798" t="s">
        <v>50</v>
      </c>
      <c r="H798" t="s">
        <v>50</v>
      </c>
      <c r="I798" t="s">
        <v>86</v>
      </c>
      <c r="J798" t="s">
        <v>46</v>
      </c>
      <c r="K798" t="s">
        <v>87</v>
      </c>
      <c r="L798" t="s">
        <v>1587</v>
      </c>
      <c r="M798" t="s">
        <v>1588</v>
      </c>
      <c r="N798" t="s">
        <v>3379</v>
      </c>
      <c r="O798">
        <f>VLOOKUP(B798,HIS退!B:F,5,FALSE)</f>
        <v>-364</v>
      </c>
      <c r="P798" s="43">
        <f>VLOOKUP(L798,银行退!A:G,7,FALSE)</f>
        <v>364</v>
      </c>
      <c r="Q798" t="e">
        <f>VLOOKUP(L798,银行退!A:J,10,FALSE)</f>
        <v>#N/A</v>
      </c>
      <c r="R798" t="e">
        <f>VLOOKUP(L798,银行退!A:K,11,FALSE)</f>
        <v>#N/A</v>
      </c>
    </row>
    <row r="799" spans="1:18" ht="14.25" hidden="1">
      <c r="A799" s="60">
        <v>42930.623842592591</v>
      </c>
      <c r="B799">
        <v>744240</v>
      </c>
      <c r="C799" t="s">
        <v>3380</v>
      </c>
      <c r="D799" t="s">
        <v>3381</v>
      </c>
      <c r="E799" t="s">
        <v>548</v>
      </c>
      <c r="F799" s="15">
        <v>322</v>
      </c>
      <c r="G799" t="s">
        <v>50</v>
      </c>
      <c r="H799" t="s">
        <v>50</v>
      </c>
      <c r="I799" t="s">
        <v>86</v>
      </c>
      <c r="J799" t="s">
        <v>46</v>
      </c>
      <c r="K799" t="s">
        <v>87</v>
      </c>
      <c r="L799" t="s">
        <v>1589</v>
      </c>
      <c r="M799" t="s">
        <v>1590</v>
      </c>
      <c r="N799" t="s">
        <v>3382</v>
      </c>
      <c r="O799">
        <f>VLOOKUP(B799,HIS退!B:F,5,FALSE)</f>
        <v>-322</v>
      </c>
      <c r="P799" s="43">
        <f>VLOOKUP(L799,银行退!A:G,7,FALSE)</f>
        <v>322</v>
      </c>
      <c r="Q799" t="e">
        <f>VLOOKUP(L799,银行退!A:J,10,FALSE)</f>
        <v>#N/A</v>
      </c>
      <c r="R799" t="e">
        <f>VLOOKUP(L799,银行退!A:K,11,FALSE)</f>
        <v>#N/A</v>
      </c>
    </row>
    <row r="800" spans="1:18" ht="14.25" hidden="1">
      <c r="A800" s="60">
        <v>42930.625138888892</v>
      </c>
      <c r="B800">
        <v>744296</v>
      </c>
      <c r="C800" t="s">
        <v>3383</v>
      </c>
      <c r="D800" t="s">
        <v>3384</v>
      </c>
      <c r="E800" t="s">
        <v>549</v>
      </c>
      <c r="F800" s="15">
        <v>4674</v>
      </c>
      <c r="G800" t="s">
        <v>50</v>
      </c>
      <c r="H800" t="s">
        <v>50</v>
      </c>
      <c r="I800" t="s">
        <v>86</v>
      </c>
      <c r="J800" t="s">
        <v>46</v>
      </c>
      <c r="K800" t="s">
        <v>87</v>
      </c>
      <c r="L800" t="s">
        <v>1591</v>
      </c>
      <c r="M800" t="s">
        <v>1592</v>
      </c>
      <c r="N800" t="s">
        <v>3385</v>
      </c>
      <c r="O800">
        <f>VLOOKUP(B800,HIS退!B:F,5,FALSE)</f>
        <v>-4674</v>
      </c>
      <c r="P800" s="43">
        <f>VLOOKUP(L800,银行退!A:G,7,FALSE)</f>
        <v>4674</v>
      </c>
      <c r="Q800" t="e">
        <f>VLOOKUP(L800,银行退!A:J,10,FALSE)</f>
        <v>#N/A</v>
      </c>
      <c r="R800" t="e">
        <f>VLOOKUP(L800,银行退!A:K,11,FALSE)</f>
        <v>#N/A</v>
      </c>
    </row>
    <row r="801" spans="1:18" ht="14.25" hidden="1">
      <c r="A801" s="60">
        <v>42930.626689814817</v>
      </c>
      <c r="B801">
        <v>744371</v>
      </c>
      <c r="C801" t="s">
        <v>3386</v>
      </c>
      <c r="D801" t="s">
        <v>3387</v>
      </c>
      <c r="E801" t="s">
        <v>550</v>
      </c>
      <c r="F801" s="15">
        <v>270</v>
      </c>
      <c r="G801" t="s">
        <v>50</v>
      </c>
      <c r="H801" t="s">
        <v>50</v>
      </c>
      <c r="I801" t="s">
        <v>86</v>
      </c>
      <c r="J801" t="s">
        <v>46</v>
      </c>
      <c r="K801" t="s">
        <v>87</v>
      </c>
      <c r="L801" t="s">
        <v>1593</v>
      </c>
      <c r="M801" t="s">
        <v>1594</v>
      </c>
      <c r="N801" t="s">
        <v>3388</v>
      </c>
      <c r="O801">
        <f>VLOOKUP(B801,HIS退!B:F,5,FALSE)</f>
        <v>-270</v>
      </c>
      <c r="P801" s="43">
        <f>VLOOKUP(L801,银行退!A:G,7,FALSE)</f>
        <v>270</v>
      </c>
      <c r="Q801" t="e">
        <f>VLOOKUP(L801,银行退!A:J,10,FALSE)</f>
        <v>#N/A</v>
      </c>
      <c r="R801" t="e">
        <f>VLOOKUP(L801,银行退!A:K,11,FALSE)</f>
        <v>#N/A</v>
      </c>
    </row>
    <row r="802" spans="1:18" ht="14.25" hidden="1">
      <c r="A802" s="60">
        <v>42930.627314814818</v>
      </c>
      <c r="B802">
        <v>744405</v>
      </c>
      <c r="C802" t="s">
        <v>3389</v>
      </c>
      <c r="D802" t="s">
        <v>3390</v>
      </c>
      <c r="E802" t="s">
        <v>551</v>
      </c>
      <c r="F802" s="15">
        <v>3876</v>
      </c>
      <c r="G802" t="s">
        <v>50</v>
      </c>
      <c r="H802" t="s">
        <v>50</v>
      </c>
      <c r="I802" t="s">
        <v>127</v>
      </c>
      <c r="J802" t="s">
        <v>127</v>
      </c>
      <c r="K802" t="s">
        <v>87</v>
      </c>
      <c r="L802" t="s">
        <v>1595</v>
      </c>
      <c r="M802" t="s">
        <v>1596</v>
      </c>
      <c r="N802" t="s">
        <v>3391</v>
      </c>
      <c r="O802">
        <f>VLOOKUP(B802,HIS退!B:F,5,FALSE)</f>
        <v>-3876</v>
      </c>
      <c r="P802" s="43">
        <f>VLOOKUP(L802,银行退!A:G,7,FALSE)</f>
        <v>3876</v>
      </c>
      <c r="Q802">
        <f>VLOOKUP(L802,银行退!A:J,10,FALSE)</f>
        <v>1</v>
      </c>
      <c r="R802" t="str">
        <f>VLOOKUP(L802,银行退!A:K,11,FALSE)</f>
        <v>2017-07-14</v>
      </c>
    </row>
    <row r="803" spans="1:18" ht="14.25" hidden="1">
      <c r="A803" s="60">
        <v>42930.632118055553</v>
      </c>
      <c r="B803">
        <v>744660</v>
      </c>
      <c r="C803" t="s">
        <v>3392</v>
      </c>
      <c r="D803" t="s">
        <v>3393</v>
      </c>
      <c r="E803" t="s">
        <v>552</v>
      </c>
      <c r="F803" s="15">
        <v>496</v>
      </c>
      <c r="G803" t="s">
        <v>50</v>
      </c>
      <c r="H803" t="s">
        <v>50</v>
      </c>
      <c r="I803" t="s">
        <v>86</v>
      </c>
      <c r="J803" t="s">
        <v>46</v>
      </c>
      <c r="K803" t="s">
        <v>87</v>
      </c>
      <c r="L803" t="s">
        <v>1597</v>
      </c>
      <c r="M803" t="s">
        <v>1598</v>
      </c>
      <c r="N803" t="s">
        <v>3394</v>
      </c>
      <c r="O803">
        <f>VLOOKUP(B803,HIS退!B:F,5,FALSE)</f>
        <v>-496</v>
      </c>
      <c r="P803" s="43">
        <f>VLOOKUP(L803,银行退!A:G,7,FALSE)</f>
        <v>496</v>
      </c>
      <c r="Q803" t="e">
        <f>VLOOKUP(L803,银行退!A:J,10,FALSE)</f>
        <v>#N/A</v>
      </c>
      <c r="R803" t="e">
        <f>VLOOKUP(L803,银行退!A:K,11,FALSE)</f>
        <v>#N/A</v>
      </c>
    </row>
    <row r="804" spans="1:18" ht="14.25" hidden="1">
      <c r="A804" s="60">
        <v>42930.633831018517</v>
      </c>
      <c r="B804">
        <v>744749</v>
      </c>
      <c r="C804" t="s">
        <v>3395</v>
      </c>
      <c r="D804" t="s">
        <v>3396</v>
      </c>
      <c r="E804" t="s">
        <v>553</v>
      </c>
      <c r="F804" s="15">
        <v>500</v>
      </c>
      <c r="G804" t="s">
        <v>50</v>
      </c>
      <c r="H804" t="s">
        <v>50</v>
      </c>
      <c r="I804" t="s">
        <v>86</v>
      </c>
      <c r="J804" t="s">
        <v>46</v>
      </c>
      <c r="K804" t="s">
        <v>87</v>
      </c>
      <c r="L804" t="s">
        <v>1599</v>
      </c>
      <c r="M804" t="s">
        <v>1600</v>
      </c>
      <c r="N804" t="s">
        <v>3397</v>
      </c>
      <c r="O804">
        <f>VLOOKUP(B804,HIS退!B:F,5,FALSE)</f>
        <v>-500</v>
      </c>
      <c r="P804" s="43">
        <f>VLOOKUP(L804,银行退!A:G,7,FALSE)</f>
        <v>500</v>
      </c>
      <c r="Q804" t="e">
        <f>VLOOKUP(L804,银行退!A:J,10,FALSE)</f>
        <v>#N/A</v>
      </c>
      <c r="R804" t="e">
        <f>VLOOKUP(L804,银行退!A:K,11,FALSE)</f>
        <v>#N/A</v>
      </c>
    </row>
    <row r="805" spans="1:18" ht="14.25" hidden="1">
      <c r="A805" s="60">
        <v>42930.639108796298</v>
      </c>
      <c r="B805">
        <v>745049</v>
      </c>
      <c r="C805" t="s">
        <v>3398</v>
      </c>
      <c r="D805" t="s">
        <v>3366</v>
      </c>
      <c r="E805" t="s">
        <v>543</v>
      </c>
      <c r="F805" s="15">
        <v>393</v>
      </c>
      <c r="G805" t="s">
        <v>50</v>
      </c>
      <c r="H805" t="s">
        <v>50</v>
      </c>
      <c r="I805" t="s">
        <v>86</v>
      </c>
      <c r="J805" t="s">
        <v>46</v>
      </c>
      <c r="K805" t="s">
        <v>87</v>
      </c>
      <c r="L805" t="s">
        <v>1601</v>
      </c>
      <c r="M805" t="s">
        <v>1602</v>
      </c>
      <c r="N805" t="s">
        <v>3367</v>
      </c>
      <c r="O805">
        <f>VLOOKUP(B805,HIS退!B:F,5,FALSE)</f>
        <v>-393</v>
      </c>
      <c r="P805" s="43">
        <f>VLOOKUP(L805,银行退!A:G,7,FALSE)</f>
        <v>393</v>
      </c>
      <c r="Q805" t="e">
        <f>VLOOKUP(L805,银行退!A:J,10,FALSE)</f>
        <v>#N/A</v>
      </c>
      <c r="R805" t="e">
        <f>VLOOKUP(L805,银行退!A:K,11,FALSE)</f>
        <v>#N/A</v>
      </c>
    </row>
    <row r="806" spans="1:18" ht="14.25" hidden="1">
      <c r="A806" s="60">
        <v>42930.644768518519</v>
      </c>
      <c r="B806">
        <v>745363</v>
      </c>
      <c r="C806" t="s">
        <v>3399</v>
      </c>
      <c r="D806" t="s">
        <v>3400</v>
      </c>
      <c r="E806" t="s">
        <v>554</v>
      </c>
      <c r="F806" s="15">
        <v>900</v>
      </c>
      <c r="G806" t="s">
        <v>50</v>
      </c>
      <c r="H806" t="s">
        <v>50</v>
      </c>
      <c r="I806" t="s">
        <v>86</v>
      </c>
      <c r="J806" t="s">
        <v>46</v>
      </c>
      <c r="K806" t="s">
        <v>87</v>
      </c>
      <c r="L806" t="s">
        <v>1603</v>
      </c>
      <c r="M806" t="s">
        <v>1604</v>
      </c>
      <c r="N806" t="s">
        <v>3401</v>
      </c>
      <c r="O806">
        <f>VLOOKUP(B806,HIS退!B:F,5,FALSE)</f>
        <v>-900</v>
      </c>
      <c r="P806" s="43">
        <f>VLOOKUP(L806,银行退!A:G,7,FALSE)</f>
        <v>900</v>
      </c>
      <c r="Q806" t="e">
        <f>VLOOKUP(L806,银行退!A:J,10,FALSE)</f>
        <v>#N/A</v>
      </c>
      <c r="R806" t="e">
        <f>VLOOKUP(L806,银行退!A:K,11,FALSE)</f>
        <v>#N/A</v>
      </c>
    </row>
    <row r="807" spans="1:18" ht="14.25" hidden="1">
      <c r="A807" s="60">
        <v>42930.654293981483</v>
      </c>
      <c r="B807">
        <v>745873</v>
      </c>
      <c r="C807" t="s">
        <v>3402</v>
      </c>
      <c r="D807" t="s">
        <v>3403</v>
      </c>
      <c r="E807" t="s">
        <v>556</v>
      </c>
      <c r="F807" s="15">
        <v>1000</v>
      </c>
      <c r="G807" t="s">
        <v>50</v>
      </c>
      <c r="H807" t="s">
        <v>50</v>
      </c>
      <c r="I807" t="s">
        <v>86</v>
      </c>
      <c r="J807" t="s">
        <v>46</v>
      </c>
      <c r="K807" t="s">
        <v>87</v>
      </c>
      <c r="L807" t="s">
        <v>1605</v>
      </c>
      <c r="M807" t="s">
        <v>1606</v>
      </c>
      <c r="N807" t="s">
        <v>3404</v>
      </c>
      <c r="O807">
        <f>VLOOKUP(B807,HIS退!B:F,5,FALSE)</f>
        <v>-1000</v>
      </c>
      <c r="P807" s="43">
        <f>VLOOKUP(L807,银行退!A:G,7,FALSE)</f>
        <v>1000</v>
      </c>
      <c r="Q807" t="e">
        <f>VLOOKUP(L807,银行退!A:J,10,FALSE)</f>
        <v>#N/A</v>
      </c>
      <c r="R807" t="e">
        <f>VLOOKUP(L807,银行退!A:K,11,FALSE)</f>
        <v>#N/A</v>
      </c>
    </row>
    <row r="808" spans="1:18" ht="14.25" hidden="1">
      <c r="A808" s="60">
        <v>42930.654687499999</v>
      </c>
      <c r="B808">
        <v>745898</v>
      </c>
      <c r="C808" t="s">
        <v>3405</v>
      </c>
      <c r="D808" t="s">
        <v>3403</v>
      </c>
      <c r="E808" t="s">
        <v>556</v>
      </c>
      <c r="F808" s="15">
        <v>956</v>
      </c>
      <c r="G808" t="s">
        <v>50</v>
      </c>
      <c r="H808" t="s">
        <v>50</v>
      </c>
      <c r="I808" t="s">
        <v>86</v>
      </c>
      <c r="J808" t="s">
        <v>46</v>
      </c>
      <c r="K808" t="s">
        <v>87</v>
      </c>
      <c r="L808" t="s">
        <v>1607</v>
      </c>
      <c r="M808" t="s">
        <v>1608</v>
      </c>
      <c r="N808" t="s">
        <v>3404</v>
      </c>
      <c r="O808">
        <f>VLOOKUP(B808,HIS退!B:F,5,FALSE)</f>
        <v>-956</v>
      </c>
      <c r="P808" s="43">
        <f>VLOOKUP(L808,银行退!A:G,7,FALSE)</f>
        <v>956</v>
      </c>
      <c r="Q808" t="e">
        <f>VLOOKUP(L808,银行退!A:J,10,FALSE)</f>
        <v>#N/A</v>
      </c>
      <c r="R808" t="e">
        <f>VLOOKUP(L808,银行退!A:K,11,FALSE)</f>
        <v>#N/A</v>
      </c>
    </row>
    <row r="809" spans="1:18" ht="14.25" hidden="1">
      <c r="A809" s="60">
        <v>42930.655219907407</v>
      </c>
      <c r="B809">
        <v>745928</v>
      </c>
      <c r="C809" t="s">
        <v>3406</v>
      </c>
      <c r="D809" t="s">
        <v>3407</v>
      </c>
      <c r="E809" t="s">
        <v>557</v>
      </c>
      <c r="F809" s="15">
        <v>1000</v>
      </c>
      <c r="G809" t="s">
        <v>50</v>
      </c>
      <c r="H809" t="s">
        <v>50</v>
      </c>
      <c r="I809" t="s">
        <v>86</v>
      </c>
      <c r="J809" t="s">
        <v>46</v>
      </c>
      <c r="K809" t="s">
        <v>87</v>
      </c>
      <c r="L809" t="s">
        <v>1609</v>
      </c>
      <c r="M809" t="s">
        <v>1610</v>
      </c>
      <c r="N809" t="s">
        <v>3404</v>
      </c>
      <c r="O809">
        <f>VLOOKUP(B809,HIS退!B:F,5,FALSE)</f>
        <v>-1000</v>
      </c>
      <c r="P809" s="43">
        <f>VLOOKUP(L809,银行退!A:G,7,FALSE)</f>
        <v>1000</v>
      </c>
      <c r="Q809" t="e">
        <f>VLOOKUP(L809,银行退!A:J,10,FALSE)</f>
        <v>#N/A</v>
      </c>
      <c r="R809" t="e">
        <f>VLOOKUP(L809,银行退!A:K,11,FALSE)</f>
        <v>#N/A</v>
      </c>
    </row>
    <row r="810" spans="1:18" ht="14.25" hidden="1">
      <c r="A810" s="60">
        <v>42930.655381944445</v>
      </c>
      <c r="B810">
        <v>745959</v>
      </c>
      <c r="C810" t="s">
        <v>3408</v>
      </c>
      <c r="D810" t="s">
        <v>558</v>
      </c>
      <c r="E810" t="s">
        <v>559</v>
      </c>
      <c r="F810" s="15">
        <v>600</v>
      </c>
      <c r="G810" t="s">
        <v>50</v>
      </c>
      <c r="H810" t="s">
        <v>50</v>
      </c>
      <c r="I810" t="s">
        <v>86</v>
      </c>
      <c r="J810" t="s">
        <v>46</v>
      </c>
      <c r="K810" t="s">
        <v>87</v>
      </c>
      <c r="L810" t="s">
        <v>1611</v>
      </c>
      <c r="M810" t="s">
        <v>1612</v>
      </c>
      <c r="N810" t="s">
        <v>3409</v>
      </c>
      <c r="O810">
        <f>VLOOKUP(B810,HIS退!B:F,5,FALSE)</f>
        <v>-600</v>
      </c>
      <c r="P810" s="43">
        <f>VLOOKUP(L810,银行退!A:G,7,FALSE)</f>
        <v>600</v>
      </c>
      <c r="Q810" t="e">
        <f>VLOOKUP(L810,银行退!A:J,10,FALSE)</f>
        <v>#N/A</v>
      </c>
      <c r="R810" t="e">
        <f>VLOOKUP(L810,银行退!A:K,11,FALSE)</f>
        <v>#N/A</v>
      </c>
    </row>
    <row r="811" spans="1:18" ht="14.25" hidden="1">
      <c r="A811" s="60">
        <v>42930.655590277776</v>
      </c>
      <c r="B811">
        <v>745949</v>
      </c>
      <c r="C811" t="s">
        <v>3410</v>
      </c>
      <c r="D811" t="s">
        <v>3407</v>
      </c>
      <c r="E811" t="s">
        <v>557</v>
      </c>
      <c r="F811" s="15">
        <v>358</v>
      </c>
      <c r="G811" t="s">
        <v>50</v>
      </c>
      <c r="H811" t="s">
        <v>50</v>
      </c>
      <c r="I811" t="s">
        <v>86</v>
      </c>
      <c r="J811" t="s">
        <v>46</v>
      </c>
      <c r="K811" t="s">
        <v>87</v>
      </c>
      <c r="L811" t="s">
        <v>1613</v>
      </c>
      <c r="M811" t="s">
        <v>1614</v>
      </c>
      <c r="N811" t="s">
        <v>3404</v>
      </c>
      <c r="O811">
        <f>VLOOKUP(B811,HIS退!B:F,5,FALSE)</f>
        <v>-358</v>
      </c>
      <c r="P811" s="43">
        <f>VLOOKUP(L811,银行退!A:G,7,FALSE)</f>
        <v>358</v>
      </c>
      <c r="Q811" t="e">
        <f>VLOOKUP(L811,银行退!A:J,10,FALSE)</f>
        <v>#N/A</v>
      </c>
      <c r="R811" t="e">
        <f>VLOOKUP(L811,银行退!A:K,11,FALSE)</f>
        <v>#N/A</v>
      </c>
    </row>
    <row r="812" spans="1:18" ht="14.25" hidden="1">
      <c r="A812" s="60">
        <v>42930.659224537034</v>
      </c>
      <c r="B812">
        <v>746161</v>
      </c>
      <c r="C812" t="s">
        <v>3411</v>
      </c>
      <c r="D812" t="s">
        <v>3412</v>
      </c>
      <c r="E812" t="s">
        <v>560</v>
      </c>
      <c r="F812" s="15">
        <v>130</v>
      </c>
      <c r="G812" t="s">
        <v>50</v>
      </c>
      <c r="H812" t="s">
        <v>50</v>
      </c>
      <c r="I812" t="s">
        <v>127</v>
      </c>
      <c r="J812" t="s">
        <v>127</v>
      </c>
      <c r="K812" t="s">
        <v>87</v>
      </c>
      <c r="L812" t="s">
        <v>1615</v>
      </c>
      <c r="M812" t="s">
        <v>1616</v>
      </c>
      <c r="N812" t="s">
        <v>3413</v>
      </c>
      <c r="O812">
        <f>VLOOKUP(B812,HIS退!B:F,5,FALSE)</f>
        <v>-130</v>
      </c>
      <c r="P812" s="43">
        <f>VLOOKUP(L812,银行退!A:G,7,FALSE)</f>
        <v>130</v>
      </c>
      <c r="Q812">
        <f>VLOOKUP(L812,银行退!A:J,10,FALSE)</f>
        <v>1</v>
      </c>
      <c r="R812" t="str">
        <f>VLOOKUP(L812,银行退!A:K,11,FALSE)</f>
        <v>2017-07-14</v>
      </c>
    </row>
    <row r="813" spans="1:18" ht="14.25" hidden="1">
      <c r="A813" s="60">
        <v>42930.661921296298</v>
      </c>
      <c r="B813">
        <v>746296</v>
      </c>
      <c r="C813" t="s">
        <v>3414</v>
      </c>
      <c r="D813" t="s">
        <v>3415</v>
      </c>
      <c r="E813" t="s">
        <v>561</v>
      </c>
      <c r="F813" s="15">
        <v>76</v>
      </c>
      <c r="G813" t="s">
        <v>50</v>
      </c>
      <c r="H813" t="s">
        <v>50</v>
      </c>
      <c r="I813" t="s">
        <v>86</v>
      </c>
      <c r="J813" t="s">
        <v>46</v>
      </c>
      <c r="K813" t="s">
        <v>87</v>
      </c>
      <c r="L813" t="s">
        <v>1617</v>
      </c>
      <c r="M813" t="s">
        <v>1618</v>
      </c>
      <c r="N813" t="s">
        <v>3416</v>
      </c>
      <c r="O813">
        <f>VLOOKUP(B813,HIS退!B:F,5,FALSE)</f>
        <v>-76</v>
      </c>
      <c r="P813" s="43">
        <f>VLOOKUP(L813,银行退!A:G,7,FALSE)</f>
        <v>76</v>
      </c>
      <c r="Q813" t="e">
        <f>VLOOKUP(L813,银行退!A:J,10,FALSE)</f>
        <v>#N/A</v>
      </c>
      <c r="R813" t="e">
        <f>VLOOKUP(L813,银行退!A:K,11,FALSE)</f>
        <v>#N/A</v>
      </c>
    </row>
    <row r="814" spans="1:18" ht="14.25" hidden="1">
      <c r="A814" s="60">
        <v>42930.662835648145</v>
      </c>
      <c r="B814">
        <v>746349</v>
      </c>
      <c r="C814" t="s">
        <v>3417</v>
      </c>
      <c r="D814" t="s">
        <v>3418</v>
      </c>
      <c r="E814" t="s">
        <v>562</v>
      </c>
      <c r="F814" s="15">
        <v>1</v>
      </c>
      <c r="G814" t="s">
        <v>50</v>
      </c>
      <c r="H814" t="s">
        <v>50</v>
      </c>
      <c r="I814" t="s">
        <v>86</v>
      </c>
      <c r="J814" t="s">
        <v>46</v>
      </c>
      <c r="K814" t="s">
        <v>87</v>
      </c>
      <c r="L814" t="s">
        <v>1619</v>
      </c>
      <c r="M814" t="s">
        <v>1620</v>
      </c>
      <c r="N814" t="s">
        <v>3416</v>
      </c>
      <c r="O814">
        <f>VLOOKUP(B814,HIS退!B:F,5,FALSE)</f>
        <v>-1</v>
      </c>
      <c r="P814" s="43">
        <f>VLOOKUP(L814,银行退!A:G,7,FALSE)</f>
        <v>1</v>
      </c>
      <c r="Q814" t="e">
        <f>VLOOKUP(L814,银行退!A:J,10,FALSE)</f>
        <v>#N/A</v>
      </c>
      <c r="R814" t="e">
        <f>VLOOKUP(L814,银行退!A:K,11,FALSE)</f>
        <v>#N/A</v>
      </c>
    </row>
    <row r="815" spans="1:18" ht="14.25" hidden="1">
      <c r="A815" s="60">
        <v>42930.66479166667</v>
      </c>
      <c r="B815">
        <v>746441</v>
      </c>
      <c r="C815" t="s">
        <v>3419</v>
      </c>
      <c r="D815" t="s">
        <v>3420</v>
      </c>
      <c r="E815" t="s">
        <v>563</v>
      </c>
      <c r="F815" s="15">
        <v>402</v>
      </c>
      <c r="G815" t="s">
        <v>50</v>
      </c>
      <c r="H815" t="s">
        <v>50</v>
      </c>
      <c r="I815" t="s">
        <v>86</v>
      </c>
      <c r="J815" t="s">
        <v>46</v>
      </c>
      <c r="K815" t="s">
        <v>87</v>
      </c>
      <c r="L815" t="s">
        <v>1621</v>
      </c>
      <c r="M815" t="s">
        <v>1622</v>
      </c>
      <c r="N815" t="s">
        <v>3421</v>
      </c>
      <c r="O815">
        <f>VLOOKUP(B815,HIS退!B:F,5,FALSE)</f>
        <v>-402</v>
      </c>
      <c r="P815" s="43">
        <f>VLOOKUP(L815,银行退!A:G,7,FALSE)</f>
        <v>402</v>
      </c>
      <c r="Q815" t="e">
        <f>VLOOKUP(L815,银行退!A:J,10,FALSE)</f>
        <v>#N/A</v>
      </c>
      <c r="R815" t="e">
        <f>VLOOKUP(L815,银行退!A:K,11,FALSE)</f>
        <v>#N/A</v>
      </c>
    </row>
    <row r="816" spans="1:18" ht="14.25" hidden="1">
      <c r="A816" s="60">
        <v>42930.666493055556</v>
      </c>
      <c r="B816">
        <v>746513</v>
      </c>
      <c r="C816" t="s">
        <v>3422</v>
      </c>
      <c r="D816" t="s">
        <v>3423</v>
      </c>
      <c r="E816" t="s">
        <v>564</v>
      </c>
      <c r="F816" s="15">
        <v>278</v>
      </c>
      <c r="G816" t="s">
        <v>50</v>
      </c>
      <c r="H816" t="s">
        <v>50</v>
      </c>
      <c r="I816" t="s">
        <v>86</v>
      </c>
      <c r="J816" t="s">
        <v>46</v>
      </c>
      <c r="K816" t="s">
        <v>87</v>
      </c>
      <c r="L816" t="s">
        <v>1623</v>
      </c>
      <c r="M816" t="s">
        <v>1624</v>
      </c>
      <c r="N816" t="s">
        <v>3424</v>
      </c>
      <c r="O816">
        <f>VLOOKUP(B816,HIS退!B:F,5,FALSE)</f>
        <v>-278</v>
      </c>
      <c r="P816" s="43">
        <f>VLOOKUP(L816,银行退!A:G,7,FALSE)</f>
        <v>278</v>
      </c>
      <c r="Q816" t="e">
        <f>VLOOKUP(L816,银行退!A:J,10,FALSE)</f>
        <v>#N/A</v>
      </c>
      <c r="R816" t="e">
        <f>VLOOKUP(L816,银行退!A:K,11,FALSE)</f>
        <v>#N/A</v>
      </c>
    </row>
    <row r="817" spans="1:18" ht="14.25" hidden="1">
      <c r="A817" s="60">
        <v>42930.668425925927</v>
      </c>
      <c r="B817">
        <v>746577</v>
      </c>
      <c r="C817" t="s">
        <v>3425</v>
      </c>
      <c r="D817" t="s">
        <v>3426</v>
      </c>
      <c r="E817" t="s">
        <v>565</v>
      </c>
      <c r="F817" s="15">
        <v>1556</v>
      </c>
      <c r="G817" t="s">
        <v>50</v>
      </c>
      <c r="H817" t="s">
        <v>50</v>
      </c>
      <c r="I817" t="s">
        <v>86</v>
      </c>
      <c r="J817" t="s">
        <v>46</v>
      </c>
      <c r="K817" t="s">
        <v>87</v>
      </c>
      <c r="L817" t="s">
        <v>1625</v>
      </c>
      <c r="M817" t="s">
        <v>1626</v>
      </c>
      <c r="N817" t="s">
        <v>3427</v>
      </c>
      <c r="O817">
        <f>VLOOKUP(B817,HIS退!B:F,5,FALSE)</f>
        <v>-1556</v>
      </c>
      <c r="P817" s="43">
        <f>VLOOKUP(L817,银行退!A:G,7,FALSE)</f>
        <v>1556</v>
      </c>
      <c r="Q817" t="e">
        <f>VLOOKUP(L817,银行退!A:J,10,FALSE)</f>
        <v>#N/A</v>
      </c>
      <c r="R817" t="e">
        <f>VLOOKUP(L817,银行退!A:K,11,FALSE)</f>
        <v>#N/A</v>
      </c>
    </row>
    <row r="818" spans="1:18" ht="14.25" hidden="1">
      <c r="A818" s="60">
        <v>42930.674780092595</v>
      </c>
      <c r="B818">
        <v>746831</v>
      </c>
      <c r="C818" t="s">
        <v>3428</v>
      </c>
      <c r="D818" t="s">
        <v>3429</v>
      </c>
      <c r="E818" t="s">
        <v>566</v>
      </c>
      <c r="F818" s="15">
        <v>1241</v>
      </c>
      <c r="G818" t="s">
        <v>50</v>
      </c>
      <c r="H818" t="s">
        <v>50</v>
      </c>
      <c r="I818" t="s">
        <v>86</v>
      </c>
      <c r="J818" t="s">
        <v>46</v>
      </c>
      <c r="K818" t="s">
        <v>87</v>
      </c>
      <c r="L818" t="s">
        <v>1627</v>
      </c>
      <c r="M818" t="s">
        <v>1628</v>
      </c>
      <c r="N818" t="s">
        <v>3430</v>
      </c>
      <c r="O818">
        <f>VLOOKUP(B818,HIS退!B:F,5,FALSE)</f>
        <v>-1241</v>
      </c>
      <c r="P818" s="43">
        <f>VLOOKUP(L818,银行退!A:G,7,FALSE)</f>
        <v>1241</v>
      </c>
      <c r="Q818" t="e">
        <f>VLOOKUP(L818,银行退!A:J,10,FALSE)</f>
        <v>#N/A</v>
      </c>
      <c r="R818" t="e">
        <f>VLOOKUP(L818,银行退!A:K,11,FALSE)</f>
        <v>#N/A</v>
      </c>
    </row>
    <row r="819" spans="1:18" ht="14.25" hidden="1">
      <c r="A819" s="60">
        <v>42930.676608796297</v>
      </c>
      <c r="B819">
        <v>746900</v>
      </c>
      <c r="C819" t="s">
        <v>3431</v>
      </c>
      <c r="D819" t="s">
        <v>3432</v>
      </c>
      <c r="E819" t="s">
        <v>567</v>
      </c>
      <c r="F819" s="15">
        <v>362</v>
      </c>
      <c r="G819" t="s">
        <v>50</v>
      </c>
      <c r="H819" t="s">
        <v>50</v>
      </c>
      <c r="I819" t="s">
        <v>86</v>
      </c>
      <c r="J819" t="s">
        <v>46</v>
      </c>
      <c r="K819" t="s">
        <v>87</v>
      </c>
      <c r="L819" t="s">
        <v>1629</v>
      </c>
      <c r="M819" t="s">
        <v>1630</v>
      </c>
      <c r="N819" t="s">
        <v>3433</v>
      </c>
      <c r="O819">
        <f>VLOOKUP(B819,HIS退!B:F,5,FALSE)</f>
        <v>-362</v>
      </c>
      <c r="P819" s="43">
        <f>VLOOKUP(L819,银行退!A:G,7,FALSE)</f>
        <v>362</v>
      </c>
      <c r="Q819" t="e">
        <f>VLOOKUP(L819,银行退!A:J,10,FALSE)</f>
        <v>#N/A</v>
      </c>
      <c r="R819" t="e">
        <f>VLOOKUP(L819,银行退!A:K,11,FALSE)</f>
        <v>#N/A</v>
      </c>
    </row>
    <row r="820" spans="1:18" ht="14.25" hidden="1">
      <c r="A820" s="60">
        <v>42930.67800925926</v>
      </c>
      <c r="B820">
        <v>746997</v>
      </c>
      <c r="C820" t="s">
        <v>3434</v>
      </c>
      <c r="D820" t="s">
        <v>3435</v>
      </c>
      <c r="E820" t="s">
        <v>568</v>
      </c>
      <c r="F820" s="15">
        <v>780</v>
      </c>
      <c r="G820" t="s">
        <v>50</v>
      </c>
      <c r="H820" t="s">
        <v>50</v>
      </c>
      <c r="I820" t="s">
        <v>86</v>
      </c>
      <c r="J820" t="s">
        <v>46</v>
      </c>
      <c r="K820" t="s">
        <v>87</v>
      </c>
      <c r="L820" t="s">
        <v>1631</v>
      </c>
      <c r="M820" t="s">
        <v>1632</v>
      </c>
      <c r="N820" t="s">
        <v>3436</v>
      </c>
      <c r="O820">
        <f>VLOOKUP(B820,HIS退!B:F,5,FALSE)</f>
        <v>-780</v>
      </c>
      <c r="P820" s="43">
        <f>VLOOKUP(L820,银行退!A:G,7,FALSE)</f>
        <v>780</v>
      </c>
      <c r="Q820" t="e">
        <f>VLOOKUP(L820,银行退!A:J,10,FALSE)</f>
        <v>#N/A</v>
      </c>
      <c r="R820" t="e">
        <f>VLOOKUP(L820,银行退!A:K,11,FALSE)</f>
        <v>#N/A</v>
      </c>
    </row>
    <row r="821" spans="1:18" ht="14.25" hidden="1">
      <c r="A821" s="60">
        <v>42930.678611111114</v>
      </c>
      <c r="B821">
        <v>747002</v>
      </c>
      <c r="C821" t="s">
        <v>3437</v>
      </c>
      <c r="D821" t="s">
        <v>3438</v>
      </c>
      <c r="E821" t="s">
        <v>569</v>
      </c>
      <c r="F821" s="15">
        <v>247</v>
      </c>
      <c r="G821" t="s">
        <v>50</v>
      </c>
      <c r="H821" t="s">
        <v>50</v>
      </c>
      <c r="I821" t="s">
        <v>127</v>
      </c>
      <c r="J821" t="s">
        <v>127</v>
      </c>
      <c r="K821" t="s">
        <v>87</v>
      </c>
      <c r="L821" t="s">
        <v>1633</v>
      </c>
      <c r="M821" t="s">
        <v>1634</v>
      </c>
      <c r="N821" t="s">
        <v>3439</v>
      </c>
      <c r="O821">
        <f>VLOOKUP(B821,HIS退!B:F,5,FALSE)</f>
        <v>-247</v>
      </c>
      <c r="P821" s="43">
        <f>VLOOKUP(L821,银行退!A:G,7,FALSE)</f>
        <v>247</v>
      </c>
      <c r="Q821">
        <f>VLOOKUP(L821,银行退!A:J,10,FALSE)</f>
        <v>1</v>
      </c>
      <c r="R821" t="str">
        <f>VLOOKUP(L821,银行退!A:K,11,FALSE)</f>
        <v>2017-07-14</v>
      </c>
    </row>
    <row r="822" spans="1:18" ht="14.25" hidden="1">
      <c r="A822" s="60">
        <v>42930.681747685187</v>
      </c>
      <c r="B822">
        <v>747162</v>
      </c>
      <c r="C822" t="s">
        <v>3440</v>
      </c>
      <c r="D822" t="s">
        <v>3441</v>
      </c>
      <c r="E822" t="s">
        <v>570</v>
      </c>
      <c r="F822" s="15">
        <v>210</v>
      </c>
      <c r="G822" t="s">
        <v>50</v>
      </c>
      <c r="H822" t="s">
        <v>50</v>
      </c>
      <c r="I822" t="s">
        <v>86</v>
      </c>
      <c r="J822" t="s">
        <v>46</v>
      </c>
      <c r="K822" t="s">
        <v>87</v>
      </c>
      <c r="L822" t="s">
        <v>1635</v>
      </c>
      <c r="M822" t="s">
        <v>1636</v>
      </c>
      <c r="N822" t="s">
        <v>3442</v>
      </c>
      <c r="O822">
        <f>VLOOKUP(B822,HIS退!B:F,5,FALSE)</f>
        <v>-210</v>
      </c>
      <c r="P822" s="43">
        <f>VLOOKUP(L822,银行退!A:G,7,FALSE)</f>
        <v>210</v>
      </c>
      <c r="Q822" t="e">
        <f>VLOOKUP(L822,银行退!A:J,10,FALSE)</f>
        <v>#N/A</v>
      </c>
      <c r="R822" t="e">
        <f>VLOOKUP(L822,银行退!A:K,11,FALSE)</f>
        <v>#N/A</v>
      </c>
    </row>
    <row r="823" spans="1:18" ht="14.25" hidden="1">
      <c r="A823" s="60">
        <v>42930.68236111111</v>
      </c>
      <c r="B823">
        <v>747187</v>
      </c>
      <c r="C823" t="s">
        <v>3443</v>
      </c>
      <c r="D823" t="s">
        <v>3444</v>
      </c>
      <c r="E823" t="s">
        <v>571</v>
      </c>
      <c r="F823" s="15">
        <v>174</v>
      </c>
      <c r="G823" t="s">
        <v>50</v>
      </c>
      <c r="H823" t="s">
        <v>50</v>
      </c>
      <c r="I823" t="s">
        <v>86</v>
      </c>
      <c r="J823" t="s">
        <v>46</v>
      </c>
      <c r="K823" t="s">
        <v>87</v>
      </c>
      <c r="L823" t="s">
        <v>1637</v>
      </c>
      <c r="M823" t="s">
        <v>1638</v>
      </c>
      <c r="N823" t="s">
        <v>3445</v>
      </c>
      <c r="O823">
        <f>VLOOKUP(B823,HIS退!B:F,5,FALSE)</f>
        <v>-174</v>
      </c>
      <c r="P823" s="43">
        <f>VLOOKUP(L823,银行退!A:G,7,FALSE)</f>
        <v>174</v>
      </c>
      <c r="Q823" t="e">
        <f>VLOOKUP(L823,银行退!A:J,10,FALSE)</f>
        <v>#N/A</v>
      </c>
      <c r="R823" t="e">
        <f>VLOOKUP(L823,银行退!A:K,11,FALSE)</f>
        <v>#N/A</v>
      </c>
    </row>
    <row r="824" spans="1:18" ht="14.25" hidden="1">
      <c r="A824" s="60">
        <v>42930.683206018519</v>
      </c>
      <c r="B824">
        <v>747213</v>
      </c>
      <c r="C824" t="s">
        <v>3446</v>
      </c>
      <c r="D824" t="s">
        <v>3447</v>
      </c>
      <c r="E824" t="s">
        <v>572</v>
      </c>
      <c r="F824" s="15">
        <v>11</v>
      </c>
      <c r="G824" t="s">
        <v>50</v>
      </c>
      <c r="H824" t="s">
        <v>50</v>
      </c>
      <c r="I824" t="s">
        <v>86</v>
      </c>
      <c r="J824" t="s">
        <v>46</v>
      </c>
      <c r="K824" t="s">
        <v>87</v>
      </c>
      <c r="L824" t="s">
        <v>1639</v>
      </c>
      <c r="M824" t="s">
        <v>1640</v>
      </c>
      <c r="N824" t="s">
        <v>3448</v>
      </c>
      <c r="O824">
        <f>VLOOKUP(B824,HIS退!B:F,5,FALSE)</f>
        <v>-11</v>
      </c>
      <c r="P824" s="43">
        <f>VLOOKUP(L824,银行退!A:G,7,FALSE)</f>
        <v>11</v>
      </c>
      <c r="Q824" t="e">
        <f>VLOOKUP(L824,银行退!A:J,10,FALSE)</f>
        <v>#N/A</v>
      </c>
      <c r="R824" t="e">
        <f>VLOOKUP(L824,银行退!A:K,11,FALSE)</f>
        <v>#N/A</v>
      </c>
    </row>
    <row r="825" spans="1:18" ht="14.25" hidden="1">
      <c r="A825" s="60">
        <v>42930.684328703705</v>
      </c>
      <c r="B825">
        <v>747267</v>
      </c>
      <c r="C825" t="s">
        <v>3449</v>
      </c>
      <c r="D825" t="s">
        <v>3450</v>
      </c>
      <c r="E825" t="s">
        <v>573</v>
      </c>
      <c r="F825" s="15">
        <v>68</v>
      </c>
      <c r="G825" t="s">
        <v>50</v>
      </c>
      <c r="H825" t="s">
        <v>50</v>
      </c>
      <c r="I825" t="s">
        <v>127</v>
      </c>
      <c r="J825" t="s">
        <v>127</v>
      </c>
      <c r="K825" t="s">
        <v>87</v>
      </c>
      <c r="L825" t="s">
        <v>1641</v>
      </c>
      <c r="M825" t="s">
        <v>1642</v>
      </c>
      <c r="N825" t="s">
        <v>3451</v>
      </c>
      <c r="O825">
        <f>VLOOKUP(B825,HIS退!B:F,5,FALSE)</f>
        <v>-68</v>
      </c>
      <c r="P825" s="43">
        <f>VLOOKUP(L825,银行退!A:G,7,FALSE)</f>
        <v>68</v>
      </c>
      <c r="Q825">
        <f>VLOOKUP(L825,银行退!A:J,10,FALSE)</f>
        <v>1</v>
      </c>
      <c r="R825" t="str">
        <f>VLOOKUP(L825,银行退!A:K,11,FALSE)</f>
        <v>2017-07-17</v>
      </c>
    </row>
    <row r="826" spans="1:18" ht="14.25" hidden="1">
      <c r="A826" s="60">
        <v>42930.692025462966</v>
      </c>
      <c r="B826">
        <v>747556</v>
      </c>
      <c r="C826" t="s">
        <v>3452</v>
      </c>
      <c r="D826" t="s">
        <v>3453</v>
      </c>
      <c r="E826" t="s">
        <v>574</v>
      </c>
      <c r="F826" s="15">
        <v>865</v>
      </c>
      <c r="G826" t="s">
        <v>50</v>
      </c>
      <c r="H826" t="s">
        <v>50</v>
      </c>
      <c r="I826" t="s">
        <v>86</v>
      </c>
      <c r="J826" t="s">
        <v>46</v>
      </c>
      <c r="K826" t="s">
        <v>87</v>
      </c>
      <c r="L826" t="s">
        <v>1643</v>
      </c>
      <c r="M826" t="s">
        <v>1644</v>
      </c>
      <c r="N826" t="s">
        <v>3454</v>
      </c>
      <c r="O826">
        <f>VLOOKUP(B826,HIS退!B:F,5,FALSE)</f>
        <v>-865</v>
      </c>
      <c r="P826" s="43">
        <f>VLOOKUP(L826,银行退!A:G,7,FALSE)</f>
        <v>865</v>
      </c>
      <c r="Q826" t="e">
        <f>VLOOKUP(L826,银行退!A:J,10,FALSE)</f>
        <v>#N/A</v>
      </c>
      <c r="R826" t="e">
        <f>VLOOKUP(L826,银行退!A:K,11,FALSE)</f>
        <v>#N/A</v>
      </c>
    </row>
    <row r="827" spans="1:18" ht="14.25" hidden="1">
      <c r="A827" s="60">
        <v>42930.695150462961</v>
      </c>
      <c r="B827">
        <v>747692</v>
      </c>
      <c r="C827" t="s">
        <v>3455</v>
      </c>
      <c r="D827" t="s">
        <v>3456</v>
      </c>
      <c r="E827" t="s">
        <v>575</v>
      </c>
      <c r="F827" s="15">
        <v>285</v>
      </c>
      <c r="G827" t="s">
        <v>50</v>
      </c>
      <c r="H827" t="s">
        <v>50</v>
      </c>
      <c r="I827" t="s">
        <v>86</v>
      </c>
      <c r="J827" t="s">
        <v>46</v>
      </c>
      <c r="K827" t="s">
        <v>87</v>
      </c>
      <c r="L827" t="s">
        <v>1645</v>
      </c>
      <c r="M827" t="s">
        <v>1646</v>
      </c>
      <c r="N827" t="s">
        <v>3457</v>
      </c>
      <c r="O827">
        <f>VLOOKUP(B827,HIS退!B:F,5,FALSE)</f>
        <v>-285</v>
      </c>
      <c r="P827" s="43">
        <f>VLOOKUP(L827,银行退!A:G,7,FALSE)</f>
        <v>285</v>
      </c>
      <c r="Q827" t="e">
        <f>VLOOKUP(L827,银行退!A:J,10,FALSE)</f>
        <v>#N/A</v>
      </c>
      <c r="R827" t="e">
        <f>VLOOKUP(L827,银行退!A:K,11,FALSE)</f>
        <v>#N/A</v>
      </c>
    </row>
    <row r="828" spans="1:18" ht="14.25" hidden="1">
      <c r="A828" s="60">
        <v>42930.696250000001</v>
      </c>
      <c r="B828">
        <v>747728</v>
      </c>
      <c r="C828" t="s">
        <v>3458</v>
      </c>
      <c r="D828" t="s">
        <v>576</v>
      </c>
      <c r="E828" t="s">
        <v>577</v>
      </c>
      <c r="F828" s="15">
        <v>350</v>
      </c>
      <c r="G828" t="s">
        <v>50</v>
      </c>
      <c r="H828" t="s">
        <v>50</v>
      </c>
      <c r="I828" t="s">
        <v>86</v>
      </c>
      <c r="J828" t="s">
        <v>46</v>
      </c>
      <c r="K828" t="s">
        <v>87</v>
      </c>
      <c r="L828" t="s">
        <v>1647</v>
      </c>
      <c r="M828" t="s">
        <v>1648</v>
      </c>
      <c r="N828" t="s">
        <v>3459</v>
      </c>
      <c r="O828">
        <f>VLOOKUP(B828,HIS退!B:F,5,FALSE)</f>
        <v>-350</v>
      </c>
      <c r="P828" s="43">
        <f>VLOOKUP(L828,银行退!A:G,7,FALSE)</f>
        <v>350</v>
      </c>
      <c r="Q828" t="e">
        <f>VLOOKUP(L828,银行退!A:J,10,FALSE)</f>
        <v>#N/A</v>
      </c>
      <c r="R828" t="e">
        <f>VLOOKUP(L828,银行退!A:K,11,FALSE)</f>
        <v>#N/A</v>
      </c>
    </row>
    <row r="829" spans="1:18" ht="14.25" hidden="1">
      <c r="A829" s="60">
        <v>42930.69809027778</v>
      </c>
      <c r="B829">
        <v>747790</v>
      </c>
      <c r="C829" t="s">
        <v>3460</v>
      </c>
      <c r="D829" t="s">
        <v>3461</v>
      </c>
      <c r="E829" t="s">
        <v>578</v>
      </c>
      <c r="F829" s="15">
        <v>39</v>
      </c>
      <c r="G829" t="s">
        <v>50</v>
      </c>
      <c r="H829" t="s">
        <v>50</v>
      </c>
      <c r="I829" t="s">
        <v>86</v>
      </c>
      <c r="J829" t="s">
        <v>46</v>
      </c>
      <c r="K829" t="s">
        <v>87</v>
      </c>
      <c r="L829" t="s">
        <v>1649</v>
      </c>
      <c r="M829" t="s">
        <v>1650</v>
      </c>
      <c r="N829" t="s">
        <v>3462</v>
      </c>
      <c r="O829">
        <f>VLOOKUP(B829,HIS退!B:F,5,FALSE)</f>
        <v>-39</v>
      </c>
      <c r="P829" s="43">
        <f>VLOOKUP(L829,银行退!A:G,7,FALSE)</f>
        <v>39</v>
      </c>
      <c r="Q829" t="e">
        <f>VLOOKUP(L829,银行退!A:J,10,FALSE)</f>
        <v>#N/A</v>
      </c>
      <c r="R829" t="e">
        <f>VLOOKUP(L829,银行退!A:K,11,FALSE)</f>
        <v>#N/A</v>
      </c>
    </row>
    <row r="830" spans="1:18" ht="14.25" hidden="1">
      <c r="A830" s="60">
        <v>42930.698877314811</v>
      </c>
      <c r="B830">
        <v>747821</v>
      </c>
      <c r="C830" t="s">
        <v>3463</v>
      </c>
      <c r="D830" t="s">
        <v>3464</v>
      </c>
      <c r="E830" t="s">
        <v>579</v>
      </c>
      <c r="F830" s="15">
        <v>35</v>
      </c>
      <c r="G830" t="s">
        <v>50</v>
      </c>
      <c r="H830" t="s">
        <v>50</v>
      </c>
      <c r="I830" t="s">
        <v>86</v>
      </c>
      <c r="J830" t="s">
        <v>46</v>
      </c>
      <c r="K830" t="s">
        <v>87</v>
      </c>
      <c r="L830" t="s">
        <v>1651</v>
      </c>
      <c r="M830" t="s">
        <v>1652</v>
      </c>
      <c r="N830" t="s">
        <v>3465</v>
      </c>
      <c r="O830">
        <f>VLOOKUP(B830,HIS退!B:F,5,FALSE)</f>
        <v>-35</v>
      </c>
      <c r="P830" s="43">
        <f>VLOOKUP(L830,银行退!A:G,7,FALSE)</f>
        <v>35</v>
      </c>
      <c r="Q830" t="e">
        <f>VLOOKUP(L830,银行退!A:J,10,FALSE)</f>
        <v>#N/A</v>
      </c>
      <c r="R830" t="e">
        <f>VLOOKUP(L830,银行退!A:K,11,FALSE)</f>
        <v>#N/A</v>
      </c>
    </row>
    <row r="831" spans="1:18" ht="14.25" hidden="1">
      <c r="A831" s="60">
        <v>42930.706446759257</v>
      </c>
      <c r="B831">
        <v>748086</v>
      </c>
      <c r="C831" t="s">
        <v>3466</v>
      </c>
      <c r="D831" t="s">
        <v>3467</v>
      </c>
      <c r="E831" t="s">
        <v>178</v>
      </c>
      <c r="F831" s="15">
        <v>10000</v>
      </c>
      <c r="G831" t="s">
        <v>50</v>
      </c>
      <c r="H831" t="s">
        <v>50</v>
      </c>
      <c r="I831" t="s">
        <v>86</v>
      </c>
      <c r="J831" t="s">
        <v>46</v>
      </c>
      <c r="K831" t="s">
        <v>87</v>
      </c>
      <c r="L831" t="s">
        <v>1653</v>
      </c>
      <c r="M831" t="s">
        <v>1654</v>
      </c>
      <c r="N831" t="s">
        <v>3468</v>
      </c>
      <c r="O831">
        <f>VLOOKUP(B831,HIS退!B:F,5,FALSE)</f>
        <v>-10000</v>
      </c>
      <c r="P831" s="43">
        <f>VLOOKUP(L831,银行退!A:G,7,FALSE)</f>
        <v>10000</v>
      </c>
      <c r="Q831" t="e">
        <f>VLOOKUP(L831,银行退!A:J,10,FALSE)</f>
        <v>#N/A</v>
      </c>
      <c r="R831" t="e">
        <f>VLOOKUP(L831,银行退!A:K,11,FALSE)</f>
        <v>#N/A</v>
      </c>
    </row>
    <row r="832" spans="1:18" ht="14.25" hidden="1">
      <c r="A832" s="60">
        <v>42930.715578703705</v>
      </c>
      <c r="B832">
        <v>748348</v>
      </c>
      <c r="C832" t="s">
        <v>3469</v>
      </c>
      <c r="D832" t="s">
        <v>3470</v>
      </c>
      <c r="E832" t="s">
        <v>580</v>
      </c>
      <c r="F832" s="15">
        <v>60</v>
      </c>
      <c r="G832" t="s">
        <v>50</v>
      </c>
      <c r="H832" t="s">
        <v>50</v>
      </c>
      <c r="I832" t="s">
        <v>86</v>
      </c>
      <c r="J832" t="s">
        <v>46</v>
      </c>
      <c r="K832" t="s">
        <v>87</v>
      </c>
      <c r="L832" t="s">
        <v>1655</v>
      </c>
      <c r="M832" t="s">
        <v>1656</v>
      </c>
      <c r="N832" t="s">
        <v>3471</v>
      </c>
      <c r="O832">
        <f>VLOOKUP(B832,HIS退!B:F,5,FALSE)</f>
        <v>-60</v>
      </c>
      <c r="P832" s="43">
        <f>VLOOKUP(L832,银行退!A:G,7,FALSE)</f>
        <v>60</v>
      </c>
      <c r="Q832" t="e">
        <f>VLOOKUP(L832,银行退!A:J,10,FALSE)</f>
        <v>#N/A</v>
      </c>
      <c r="R832" t="e">
        <f>VLOOKUP(L832,银行退!A:K,11,FALSE)</f>
        <v>#N/A</v>
      </c>
    </row>
    <row r="833" spans="1:18" ht="14.25" hidden="1">
      <c r="A833" s="60">
        <v>42930.727372685185</v>
      </c>
      <c r="B833">
        <v>748670</v>
      </c>
      <c r="C833" t="s">
        <v>3472</v>
      </c>
      <c r="D833" t="s">
        <v>3473</v>
      </c>
      <c r="E833" t="s">
        <v>581</v>
      </c>
      <c r="F833" s="15">
        <v>994</v>
      </c>
      <c r="G833" t="s">
        <v>50</v>
      </c>
      <c r="H833" t="s">
        <v>50</v>
      </c>
      <c r="I833" t="s">
        <v>86</v>
      </c>
      <c r="J833" t="s">
        <v>46</v>
      </c>
      <c r="K833" t="s">
        <v>87</v>
      </c>
      <c r="L833" t="s">
        <v>1657</v>
      </c>
      <c r="M833" t="s">
        <v>1658</v>
      </c>
      <c r="N833" t="s">
        <v>3474</v>
      </c>
      <c r="O833">
        <f>VLOOKUP(B833,HIS退!B:F,5,FALSE)</f>
        <v>-994</v>
      </c>
      <c r="P833" s="43">
        <f>VLOOKUP(L833,银行退!A:G,7,FALSE)</f>
        <v>994</v>
      </c>
      <c r="Q833" t="e">
        <f>VLOOKUP(L833,银行退!A:J,10,FALSE)</f>
        <v>#N/A</v>
      </c>
      <c r="R833" t="e">
        <f>VLOOKUP(L833,银行退!A:K,11,FALSE)</f>
        <v>#N/A</v>
      </c>
    </row>
    <row r="834" spans="1:18" ht="14.25" hidden="1">
      <c r="A834" s="60">
        <v>42930.736215277779</v>
      </c>
      <c r="B834">
        <v>748853</v>
      </c>
      <c r="C834" t="s">
        <v>3475</v>
      </c>
      <c r="D834" t="s">
        <v>3476</v>
      </c>
      <c r="E834" t="s">
        <v>582</v>
      </c>
      <c r="F834" s="15">
        <v>59</v>
      </c>
      <c r="G834" t="s">
        <v>50</v>
      </c>
      <c r="H834" t="s">
        <v>50</v>
      </c>
      <c r="I834" t="s">
        <v>86</v>
      </c>
      <c r="J834" t="s">
        <v>46</v>
      </c>
      <c r="K834" t="s">
        <v>87</v>
      </c>
      <c r="L834" t="s">
        <v>1659</v>
      </c>
      <c r="M834" t="s">
        <v>1660</v>
      </c>
      <c r="N834" t="s">
        <v>3477</v>
      </c>
      <c r="O834">
        <f>VLOOKUP(B834,HIS退!B:F,5,FALSE)</f>
        <v>-59</v>
      </c>
      <c r="P834" s="43">
        <f>VLOOKUP(L834,银行退!A:G,7,FALSE)</f>
        <v>59</v>
      </c>
      <c r="Q834" t="e">
        <f>VLOOKUP(L834,银行退!A:J,10,FALSE)</f>
        <v>#N/A</v>
      </c>
      <c r="R834" t="e">
        <f>VLOOKUP(L834,银行退!A:K,11,FALSE)</f>
        <v>#N/A</v>
      </c>
    </row>
    <row r="835" spans="1:18" ht="14.25" hidden="1">
      <c r="A835" s="60">
        <v>42930.737962962965</v>
      </c>
      <c r="B835">
        <v>748886</v>
      </c>
      <c r="C835" t="s">
        <v>3478</v>
      </c>
      <c r="D835" t="s">
        <v>3479</v>
      </c>
      <c r="E835" t="s">
        <v>583</v>
      </c>
      <c r="F835" s="15">
        <v>2673</v>
      </c>
      <c r="G835" t="s">
        <v>50</v>
      </c>
      <c r="H835" t="s">
        <v>50</v>
      </c>
      <c r="I835" t="s">
        <v>86</v>
      </c>
      <c r="J835" t="s">
        <v>46</v>
      </c>
      <c r="K835" t="s">
        <v>87</v>
      </c>
      <c r="L835" t="s">
        <v>1661</v>
      </c>
      <c r="M835" t="s">
        <v>1662</v>
      </c>
      <c r="N835" t="s">
        <v>3480</v>
      </c>
      <c r="O835">
        <f>VLOOKUP(B835,HIS退!B:F,5,FALSE)</f>
        <v>-2673</v>
      </c>
      <c r="P835" s="43">
        <f>VLOOKUP(L835,银行退!A:G,7,FALSE)</f>
        <v>2673</v>
      </c>
      <c r="Q835" t="e">
        <f>VLOOKUP(L835,银行退!A:J,10,FALSE)</f>
        <v>#N/A</v>
      </c>
      <c r="R835" t="e">
        <f>VLOOKUP(L835,银行退!A:K,11,FALSE)</f>
        <v>#N/A</v>
      </c>
    </row>
    <row r="836" spans="1:18" ht="14.25" hidden="1">
      <c r="A836" s="60">
        <v>42930.751793981479</v>
      </c>
      <c r="B836">
        <v>749038</v>
      </c>
      <c r="C836" t="s">
        <v>3481</v>
      </c>
      <c r="D836" t="s">
        <v>585</v>
      </c>
      <c r="E836" t="s">
        <v>586</v>
      </c>
      <c r="F836" s="15">
        <v>2329</v>
      </c>
      <c r="G836" t="s">
        <v>50</v>
      </c>
      <c r="H836" t="s">
        <v>50</v>
      </c>
      <c r="I836" t="s">
        <v>86</v>
      </c>
      <c r="J836" t="s">
        <v>46</v>
      </c>
      <c r="K836" t="s">
        <v>87</v>
      </c>
      <c r="L836" t="s">
        <v>1663</v>
      </c>
      <c r="M836" t="s">
        <v>1664</v>
      </c>
      <c r="N836" t="s">
        <v>3482</v>
      </c>
      <c r="O836">
        <f>VLOOKUP(B836,HIS退!B:F,5,FALSE)</f>
        <v>-2329</v>
      </c>
      <c r="P836" s="43">
        <f>VLOOKUP(L836,银行退!A:G,7,FALSE)</f>
        <v>2329</v>
      </c>
      <c r="Q836" t="e">
        <f>VLOOKUP(L836,银行退!A:J,10,FALSE)</f>
        <v>#N/A</v>
      </c>
      <c r="R836" t="e">
        <f>VLOOKUP(L836,银行退!A:K,11,FALSE)</f>
        <v>#N/A</v>
      </c>
    </row>
    <row r="837" spans="1:18" ht="14.25" hidden="1">
      <c r="A837" s="60">
        <v>42930.757199074076</v>
      </c>
      <c r="B837">
        <v>749082</v>
      </c>
      <c r="C837" t="s">
        <v>3483</v>
      </c>
      <c r="D837" t="s">
        <v>3484</v>
      </c>
      <c r="E837" t="s">
        <v>587</v>
      </c>
      <c r="F837" s="15">
        <v>111</v>
      </c>
      <c r="G837" t="s">
        <v>50</v>
      </c>
      <c r="H837" t="s">
        <v>50</v>
      </c>
      <c r="I837" t="s">
        <v>86</v>
      </c>
      <c r="J837" t="s">
        <v>46</v>
      </c>
      <c r="K837" t="s">
        <v>87</v>
      </c>
      <c r="L837" t="s">
        <v>1665</v>
      </c>
      <c r="M837" t="s">
        <v>1666</v>
      </c>
      <c r="N837" t="s">
        <v>3485</v>
      </c>
      <c r="O837">
        <f>VLOOKUP(B837,HIS退!B:F,5,FALSE)</f>
        <v>-111</v>
      </c>
      <c r="P837" s="43">
        <f>VLOOKUP(L837,银行退!A:G,7,FALSE)</f>
        <v>111</v>
      </c>
      <c r="Q837" t="e">
        <f>VLOOKUP(L837,银行退!A:J,10,FALSE)</f>
        <v>#N/A</v>
      </c>
      <c r="R837" t="e">
        <f>VLOOKUP(L837,银行退!A:K,11,FALSE)</f>
        <v>#N/A</v>
      </c>
    </row>
    <row r="838" spans="1:18" ht="14.25" hidden="1">
      <c r="A838" s="60">
        <v>42930.777465277781</v>
      </c>
      <c r="B838">
        <v>749156</v>
      </c>
      <c r="C838" t="s">
        <v>3486</v>
      </c>
      <c r="D838" t="s">
        <v>3487</v>
      </c>
      <c r="E838" t="s">
        <v>588</v>
      </c>
      <c r="F838" s="15">
        <v>300</v>
      </c>
      <c r="G838" t="s">
        <v>50</v>
      </c>
      <c r="H838" t="s">
        <v>50</v>
      </c>
      <c r="I838" t="s">
        <v>86</v>
      </c>
      <c r="J838" t="s">
        <v>46</v>
      </c>
      <c r="K838" t="s">
        <v>87</v>
      </c>
      <c r="L838" t="s">
        <v>1667</v>
      </c>
      <c r="M838" t="s">
        <v>1668</v>
      </c>
      <c r="N838" t="s">
        <v>3488</v>
      </c>
      <c r="O838">
        <f>VLOOKUP(B838,HIS退!B:F,5,FALSE)</f>
        <v>-300</v>
      </c>
      <c r="P838" s="43">
        <f>VLOOKUP(L838,银行退!A:G,7,FALSE)</f>
        <v>300</v>
      </c>
      <c r="Q838" t="e">
        <f>VLOOKUP(L838,银行退!A:J,10,FALSE)</f>
        <v>#N/A</v>
      </c>
      <c r="R838" t="e">
        <f>VLOOKUP(L838,银行退!A:K,11,FALSE)</f>
        <v>#N/A</v>
      </c>
    </row>
    <row r="839" spans="1:18" ht="14.25" hidden="1">
      <c r="A839" s="60">
        <v>42930.817199074074</v>
      </c>
      <c r="B839">
        <v>749252</v>
      </c>
      <c r="C839" t="s">
        <v>3489</v>
      </c>
      <c r="D839" t="s">
        <v>3490</v>
      </c>
      <c r="E839" t="s">
        <v>589</v>
      </c>
      <c r="F839" s="15">
        <v>5000</v>
      </c>
      <c r="G839" t="s">
        <v>50</v>
      </c>
      <c r="H839" t="s">
        <v>50</v>
      </c>
      <c r="I839" t="s">
        <v>86</v>
      </c>
      <c r="J839" t="s">
        <v>46</v>
      </c>
      <c r="K839" t="s">
        <v>87</v>
      </c>
      <c r="L839" t="s">
        <v>1669</v>
      </c>
      <c r="M839" t="s">
        <v>1670</v>
      </c>
      <c r="N839" t="s">
        <v>3491</v>
      </c>
      <c r="O839">
        <f>VLOOKUP(B839,HIS退!B:F,5,FALSE)</f>
        <v>-5000</v>
      </c>
      <c r="P839" s="43">
        <f>VLOOKUP(L839,银行退!A:G,7,FALSE)</f>
        <v>5000</v>
      </c>
      <c r="Q839" t="e">
        <f>VLOOKUP(L839,银行退!A:J,10,FALSE)</f>
        <v>#N/A</v>
      </c>
      <c r="R839" t="e">
        <f>VLOOKUP(L839,银行退!A:K,11,FALSE)</f>
        <v>#N/A</v>
      </c>
    </row>
    <row r="840" spans="1:18" ht="14.25" hidden="1">
      <c r="A840" s="60">
        <v>42930.922256944446</v>
      </c>
      <c r="B840">
        <v>749510</v>
      </c>
      <c r="C840" t="s">
        <v>3492</v>
      </c>
      <c r="D840" t="s">
        <v>3493</v>
      </c>
      <c r="E840" t="s">
        <v>514</v>
      </c>
      <c r="F840" s="15">
        <v>710</v>
      </c>
      <c r="G840" t="s">
        <v>193</v>
      </c>
      <c r="H840" t="s">
        <v>50</v>
      </c>
      <c r="I840" t="s">
        <v>86</v>
      </c>
      <c r="J840" t="s">
        <v>46</v>
      </c>
      <c r="K840" t="s">
        <v>87</v>
      </c>
      <c r="L840" t="s">
        <v>1671</v>
      </c>
      <c r="M840" t="s">
        <v>1672</v>
      </c>
      <c r="N840" t="s">
        <v>3494</v>
      </c>
      <c r="O840">
        <f>VLOOKUP(B840,HIS退!B:F,5,FALSE)</f>
        <v>-710</v>
      </c>
      <c r="P840" s="43">
        <f>VLOOKUP(L840,银行退!A:G,7,FALSE)</f>
        <v>710</v>
      </c>
      <c r="Q840" t="e">
        <f>VLOOKUP(L840,银行退!A:J,10,FALSE)</f>
        <v>#N/A</v>
      </c>
      <c r="R840" t="e">
        <f>VLOOKUP(L840,银行退!A:K,11,FALSE)</f>
        <v>#N/A</v>
      </c>
    </row>
    <row r="841" spans="1:18" ht="14.25" hidden="1">
      <c r="A841" s="60">
        <v>42931.1090625</v>
      </c>
      <c r="B841">
        <v>749737</v>
      </c>
      <c r="C841" t="s">
        <v>3495</v>
      </c>
      <c r="D841" t="s">
        <v>3496</v>
      </c>
      <c r="E841" t="s">
        <v>590</v>
      </c>
      <c r="F841" s="15">
        <v>1858.3</v>
      </c>
      <c r="G841" t="s">
        <v>50</v>
      </c>
      <c r="H841" t="s">
        <v>50</v>
      </c>
      <c r="I841" t="s">
        <v>86</v>
      </c>
      <c r="J841" t="s">
        <v>46</v>
      </c>
      <c r="K841" t="s">
        <v>87</v>
      </c>
      <c r="L841" t="s">
        <v>1673</v>
      </c>
      <c r="M841" t="s">
        <v>1674</v>
      </c>
      <c r="N841" t="s">
        <v>3497</v>
      </c>
      <c r="O841">
        <f>VLOOKUP(B841,HIS退!B:F,5,FALSE)</f>
        <v>-1858.3</v>
      </c>
      <c r="P841" s="43">
        <f>VLOOKUP(L841,银行退!A:G,7,FALSE)</f>
        <v>1858.3</v>
      </c>
      <c r="Q841" t="e">
        <f>VLOOKUP(L841,银行退!A:J,10,FALSE)</f>
        <v>#N/A</v>
      </c>
      <c r="R841" t="e">
        <f>VLOOKUP(L841,银行退!A:K,11,FALSE)</f>
        <v>#N/A</v>
      </c>
    </row>
    <row r="842" spans="1:18" ht="14.25" hidden="1">
      <c r="A842" s="60">
        <v>42931.306666666664</v>
      </c>
      <c r="B842">
        <v>749907</v>
      </c>
      <c r="C842" t="s">
        <v>3498</v>
      </c>
      <c r="D842" t="s">
        <v>3499</v>
      </c>
      <c r="E842" t="s">
        <v>591</v>
      </c>
      <c r="F842" s="15">
        <v>2067.5</v>
      </c>
      <c r="G842" t="s">
        <v>50</v>
      </c>
      <c r="H842" t="s">
        <v>50</v>
      </c>
      <c r="I842" t="s">
        <v>86</v>
      </c>
      <c r="J842" t="s">
        <v>46</v>
      </c>
      <c r="K842" t="s">
        <v>87</v>
      </c>
      <c r="L842" t="s">
        <v>1675</v>
      </c>
      <c r="M842" t="s">
        <v>1676</v>
      </c>
      <c r="N842" t="s">
        <v>3500</v>
      </c>
      <c r="O842">
        <f>VLOOKUP(B842,HIS退!B:F,5,FALSE)</f>
        <v>-2067.5</v>
      </c>
      <c r="P842" s="43">
        <f>VLOOKUP(L842,银行退!A:G,7,FALSE)</f>
        <v>2067.5</v>
      </c>
      <c r="Q842" t="e">
        <f>VLOOKUP(L842,银行退!A:J,10,FALSE)</f>
        <v>#N/A</v>
      </c>
      <c r="R842" t="e">
        <f>VLOOKUP(L842,银行退!A:K,11,FALSE)</f>
        <v>#N/A</v>
      </c>
    </row>
    <row r="843" spans="1:18" ht="14.25" hidden="1">
      <c r="A843" s="60">
        <v>42931.353807870371</v>
      </c>
      <c r="B843">
        <v>750658</v>
      </c>
      <c r="C843" t="s">
        <v>3501</v>
      </c>
      <c r="D843" t="s">
        <v>3502</v>
      </c>
      <c r="E843" t="s">
        <v>592</v>
      </c>
      <c r="F843" s="15">
        <v>50</v>
      </c>
      <c r="G843" t="s">
        <v>50</v>
      </c>
      <c r="H843" t="s">
        <v>50</v>
      </c>
      <c r="I843" t="s">
        <v>127</v>
      </c>
      <c r="J843" t="s">
        <v>127</v>
      </c>
      <c r="K843" t="s">
        <v>87</v>
      </c>
      <c r="L843" t="s">
        <v>1677</v>
      </c>
      <c r="M843" t="s">
        <v>1678</v>
      </c>
      <c r="N843" t="s">
        <v>3503</v>
      </c>
      <c r="O843">
        <f>VLOOKUP(B843,HIS退!B:F,5,FALSE)</f>
        <v>-50</v>
      </c>
      <c r="P843" s="43">
        <f>VLOOKUP(L843,银行退!A:G,7,FALSE)</f>
        <v>50</v>
      </c>
      <c r="Q843">
        <f>VLOOKUP(L843,银行退!A:J,10,FALSE)</f>
        <v>1</v>
      </c>
      <c r="R843" t="str">
        <f>VLOOKUP(L843,银行退!A:K,11,FALSE)</f>
        <v>2017-07-17</v>
      </c>
    </row>
    <row r="844" spans="1:18" ht="14.25" hidden="1">
      <c r="A844" s="60">
        <v>42931.374293981484</v>
      </c>
      <c r="B844">
        <v>751447</v>
      </c>
      <c r="C844" t="s">
        <v>3504</v>
      </c>
      <c r="D844" t="s">
        <v>3505</v>
      </c>
      <c r="E844" t="s">
        <v>593</v>
      </c>
      <c r="F844" s="15">
        <v>604.5</v>
      </c>
      <c r="G844" t="s">
        <v>50</v>
      </c>
      <c r="H844" t="s">
        <v>50</v>
      </c>
      <c r="I844" t="s">
        <v>86</v>
      </c>
      <c r="J844" t="s">
        <v>46</v>
      </c>
      <c r="K844" t="s">
        <v>87</v>
      </c>
      <c r="L844" t="s">
        <v>1679</v>
      </c>
      <c r="M844" t="s">
        <v>1680</v>
      </c>
      <c r="N844" t="s">
        <v>3506</v>
      </c>
      <c r="O844">
        <f>VLOOKUP(B844,HIS退!B:F,5,FALSE)</f>
        <v>-604.5</v>
      </c>
      <c r="P844" s="43">
        <f>VLOOKUP(L844,银行退!A:G,7,FALSE)</f>
        <v>604.5</v>
      </c>
      <c r="Q844" t="e">
        <f>VLOOKUP(L844,银行退!A:J,10,FALSE)</f>
        <v>#N/A</v>
      </c>
      <c r="R844" t="e">
        <f>VLOOKUP(L844,银行退!A:K,11,FALSE)</f>
        <v>#N/A</v>
      </c>
    </row>
    <row r="845" spans="1:18" ht="14.25" hidden="1">
      <c r="A845" s="60">
        <v>42931.38349537037</v>
      </c>
      <c r="B845">
        <v>751847</v>
      </c>
      <c r="C845" t="s">
        <v>3507</v>
      </c>
      <c r="D845" t="s">
        <v>3508</v>
      </c>
      <c r="E845" t="s">
        <v>594</v>
      </c>
      <c r="F845" s="15">
        <v>192.5</v>
      </c>
      <c r="G845" t="s">
        <v>50</v>
      </c>
      <c r="H845" t="s">
        <v>50</v>
      </c>
      <c r="I845" t="s">
        <v>86</v>
      </c>
      <c r="J845" t="s">
        <v>46</v>
      </c>
      <c r="K845" t="s">
        <v>87</v>
      </c>
      <c r="L845" t="s">
        <v>1681</v>
      </c>
      <c r="M845" t="s">
        <v>1682</v>
      </c>
      <c r="N845" t="s">
        <v>3509</v>
      </c>
      <c r="O845">
        <f>VLOOKUP(B845,HIS退!B:F,5,FALSE)</f>
        <v>-192.5</v>
      </c>
      <c r="P845" s="43">
        <f>VLOOKUP(L845,银行退!A:G,7,FALSE)</f>
        <v>192.5</v>
      </c>
      <c r="Q845" t="e">
        <f>VLOOKUP(L845,银行退!A:J,10,FALSE)</f>
        <v>#N/A</v>
      </c>
      <c r="R845" t="e">
        <f>VLOOKUP(L845,银行退!A:K,11,FALSE)</f>
        <v>#N/A</v>
      </c>
    </row>
    <row r="846" spans="1:18" ht="14.25" hidden="1">
      <c r="A846" s="60">
        <v>42931.38380787037</v>
      </c>
      <c r="B846">
        <v>751863</v>
      </c>
      <c r="C846" t="s">
        <v>3510</v>
      </c>
      <c r="D846" t="s">
        <v>3511</v>
      </c>
      <c r="E846" t="s">
        <v>595</v>
      </c>
      <c r="F846" s="15">
        <v>96.5</v>
      </c>
      <c r="G846" t="s">
        <v>50</v>
      </c>
      <c r="H846" t="s">
        <v>50</v>
      </c>
      <c r="I846" t="s">
        <v>86</v>
      </c>
      <c r="J846" t="s">
        <v>46</v>
      </c>
      <c r="K846" t="s">
        <v>87</v>
      </c>
      <c r="L846" t="s">
        <v>1683</v>
      </c>
      <c r="M846" t="s">
        <v>1684</v>
      </c>
      <c r="N846" t="s">
        <v>3512</v>
      </c>
      <c r="O846">
        <f>VLOOKUP(B846,HIS退!B:F,5,FALSE)</f>
        <v>-96.5</v>
      </c>
      <c r="P846" s="43">
        <f>VLOOKUP(L846,银行退!A:G,7,FALSE)</f>
        <v>96.5</v>
      </c>
      <c r="Q846" t="e">
        <f>VLOOKUP(L846,银行退!A:J,10,FALSE)</f>
        <v>#N/A</v>
      </c>
      <c r="R846" t="e">
        <f>VLOOKUP(L846,银行退!A:K,11,FALSE)</f>
        <v>#N/A</v>
      </c>
    </row>
    <row r="847" spans="1:18" ht="14.25" hidden="1">
      <c r="A847" s="60">
        <v>42931.388668981483</v>
      </c>
      <c r="B847">
        <v>752073</v>
      </c>
      <c r="C847" t="s">
        <v>3513</v>
      </c>
      <c r="D847" t="s">
        <v>3514</v>
      </c>
      <c r="E847" t="s">
        <v>240</v>
      </c>
      <c r="F847" s="15">
        <v>118.91</v>
      </c>
      <c r="G847" t="s">
        <v>50</v>
      </c>
      <c r="H847" t="s">
        <v>50</v>
      </c>
      <c r="I847" t="s">
        <v>127</v>
      </c>
      <c r="J847" t="s">
        <v>127</v>
      </c>
      <c r="K847" t="s">
        <v>87</v>
      </c>
      <c r="L847" t="s">
        <v>1685</v>
      </c>
      <c r="M847" t="s">
        <v>1686</v>
      </c>
      <c r="N847" t="s">
        <v>3515</v>
      </c>
      <c r="O847">
        <f>VLOOKUP(B847,HIS退!B:F,5,FALSE)</f>
        <v>-118.91</v>
      </c>
      <c r="P847" s="43">
        <f>VLOOKUP(L847,银行退!A:G,7,FALSE)</f>
        <v>118.91</v>
      </c>
      <c r="Q847">
        <f>VLOOKUP(L847,银行退!A:J,10,FALSE)</f>
        <v>1</v>
      </c>
      <c r="R847" t="str">
        <f>VLOOKUP(L847,银行退!A:K,11,FALSE)</f>
        <v>2017-07-17</v>
      </c>
    </row>
    <row r="848" spans="1:18" ht="14.25" hidden="1">
      <c r="A848" s="60">
        <v>42931.398425925923</v>
      </c>
      <c r="B848">
        <v>752412</v>
      </c>
      <c r="C848" t="s">
        <v>3516</v>
      </c>
      <c r="D848" t="s">
        <v>3517</v>
      </c>
      <c r="E848" t="s">
        <v>596</v>
      </c>
      <c r="F848" s="15">
        <v>3000</v>
      </c>
      <c r="G848" t="s">
        <v>50</v>
      </c>
      <c r="H848" t="s">
        <v>50</v>
      </c>
      <c r="I848" t="s">
        <v>86</v>
      </c>
      <c r="J848" t="s">
        <v>46</v>
      </c>
      <c r="K848" t="s">
        <v>87</v>
      </c>
      <c r="L848" t="s">
        <v>1687</v>
      </c>
      <c r="M848" t="s">
        <v>1688</v>
      </c>
      <c r="N848" t="s">
        <v>3518</v>
      </c>
      <c r="O848">
        <f>VLOOKUP(B848,HIS退!B:F,5,FALSE)</f>
        <v>-3000</v>
      </c>
      <c r="P848" s="43">
        <f>VLOOKUP(L848,银行退!A:G,7,FALSE)</f>
        <v>3000</v>
      </c>
      <c r="Q848" t="e">
        <f>VLOOKUP(L848,银行退!A:J,10,FALSE)</f>
        <v>#N/A</v>
      </c>
      <c r="R848" t="e">
        <f>VLOOKUP(L848,银行退!A:K,11,FALSE)</f>
        <v>#N/A</v>
      </c>
    </row>
    <row r="849" spans="1:18" ht="14.25" hidden="1">
      <c r="A849" s="60">
        <v>42931.40415509259</v>
      </c>
      <c r="B849">
        <v>752625</v>
      </c>
      <c r="C849" t="s">
        <v>3519</v>
      </c>
      <c r="D849" t="s">
        <v>3520</v>
      </c>
      <c r="E849" t="s">
        <v>597</v>
      </c>
      <c r="F849" s="15">
        <v>700</v>
      </c>
      <c r="G849" t="s">
        <v>50</v>
      </c>
      <c r="H849" t="s">
        <v>50</v>
      </c>
      <c r="I849" t="s">
        <v>86</v>
      </c>
      <c r="J849" t="s">
        <v>46</v>
      </c>
      <c r="K849" t="s">
        <v>87</v>
      </c>
      <c r="L849" t="s">
        <v>1689</v>
      </c>
      <c r="M849" t="s">
        <v>1690</v>
      </c>
      <c r="N849" t="s">
        <v>3521</v>
      </c>
      <c r="O849">
        <f>VLOOKUP(B849,HIS退!B:F,5,FALSE)</f>
        <v>-700</v>
      </c>
      <c r="P849" s="43">
        <f>VLOOKUP(L849,银行退!A:G,7,FALSE)</f>
        <v>700</v>
      </c>
      <c r="Q849" t="e">
        <f>VLOOKUP(L849,银行退!A:J,10,FALSE)</f>
        <v>#N/A</v>
      </c>
      <c r="R849" t="e">
        <f>VLOOKUP(L849,银行退!A:K,11,FALSE)</f>
        <v>#N/A</v>
      </c>
    </row>
    <row r="850" spans="1:18" ht="14.25" hidden="1">
      <c r="A850" s="60">
        <v>42931.439756944441</v>
      </c>
      <c r="B850">
        <v>754116</v>
      </c>
      <c r="C850" t="s">
        <v>3522</v>
      </c>
      <c r="D850" t="s">
        <v>3523</v>
      </c>
      <c r="E850" t="s">
        <v>598</v>
      </c>
      <c r="F850" s="15">
        <v>67.69</v>
      </c>
      <c r="G850" t="s">
        <v>50</v>
      </c>
      <c r="H850" t="s">
        <v>50</v>
      </c>
      <c r="I850" t="s">
        <v>86</v>
      </c>
      <c r="J850" t="s">
        <v>46</v>
      </c>
      <c r="K850" t="s">
        <v>87</v>
      </c>
      <c r="L850" t="s">
        <v>1691</v>
      </c>
      <c r="M850" t="s">
        <v>1692</v>
      </c>
      <c r="N850" t="s">
        <v>3524</v>
      </c>
      <c r="O850">
        <f>VLOOKUP(B850,HIS退!B:F,5,FALSE)</f>
        <v>-67.69</v>
      </c>
      <c r="P850" s="43">
        <f>VLOOKUP(L850,银行退!A:G,7,FALSE)</f>
        <v>67.69</v>
      </c>
      <c r="Q850" t="e">
        <f>VLOOKUP(L850,银行退!A:J,10,FALSE)</f>
        <v>#N/A</v>
      </c>
      <c r="R850" t="e">
        <f>VLOOKUP(L850,银行退!A:K,11,FALSE)</f>
        <v>#N/A</v>
      </c>
    </row>
    <row r="851" spans="1:18" ht="14.25" hidden="1">
      <c r="A851" s="60">
        <v>42931.442650462966</v>
      </c>
      <c r="B851">
        <v>754195</v>
      </c>
      <c r="C851" t="s">
        <v>3525</v>
      </c>
      <c r="D851" t="s">
        <v>3526</v>
      </c>
      <c r="E851" t="s">
        <v>599</v>
      </c>
      <c r="F851" s="15">
        <v>94.5</v>
      </c>
      <c r="G851" t="s">
        <v>50</v>
      </c>
      <c r="H851" t="s">
        <v>50</v>
      </c>
      <c r="I851" t="s">
        <v>86</v>
      </c>
      <c r="J851" t="s">
        <v>46</v>
      </c>
      <c r="K851" t="s">
        <v>87</v>
      </c>
      <c r="L851" t="s">
        <v>1693</v>
      </c>
      <c r="M851" t="s">
        <v>1694</v>
      </c>
      <c r="N851" t="s">
        <v>3527</v>
      </c>
      <c r="O851">
        <f>VLOOKUP(B851,HIS退!B:F,5,FALSE)</f>
        <v>-94.5</v>
      </c>
      <c r="P851" s="43">
        <f>VLOOKUP(L851,银行退!A:G,7,FALSE)</f>
        <v>94.5</v>
      </c>
      <c r="Q851" t="e">
        <f>VLOOKUP(L851,银行退!A:J,10,FALSE)</f>
        <v>#N/A</v>
      </c>
      <c r="R851" t="e">
        <f>VLOOKUP(L851,银行退!A:K,11,FALSE)</f>
        <v>#N/A</v>
      </c>
    </row>
    <row r="852" spans="1:18" ht="14.25" hidden="1">
      <c r="A852" s="60">
        <v>42931.45752314815</v>
      </c>
      <c r="B852">
        <v>754728</v>
      </c>
      <c r="C852" t="s">
        <v>3528</v>
      </c>
      <c r="D852" t="s">
        <v>3529</v>
      </c>
      <c r="E852" t="s">
        <v>600</v>
      </c>
      <c r="F852" s="15">
        <v>1000</v>
      </c>
      <c r="G852" t="s">
        <v>50</v>
      </c>
      <c r="H852" t="s">
        <v>50</v>
      </c>
      <c r="I852" t="s">
        <v>86</v>
      </c>
      <c r="J852" t="s">
        <v>46</v>
      </c>
      <c r="K852" t="s">
        <v>87</v>
      </c>
      <c r="L852" t="s">
        <v>1695</v>
      </c>
      <c r="M852" t="s">
        <v>1696</v>
      </c>
      <c r="N852" t="s">
        <v>3530</v>
      </c>
      <c r="O852">
        <f>VLOOKUP(B852,HIS退!B:F,5,FALSE)</f>
        <v>-1000</v>
      </c>
      <c r="P852" s="43">
        <f>VLOOKUP(L852,银行退!A:G,7,FALSE)</f>
        <v>1000</v>
      </c>
      <c r="Q852" t="e">
        <f>VLOOKUP(L852,银行退!A:J,10,FALSE)</f>
        <v>#N/A</v>
      </c>
      <c r="R852" t="e">
        <f>VLOOKUP(L852,银行退!A:K,11,FALSE)</f>
        <v>#N/A</v>
      </c>
    </row>
    <row r="853" spans="1:18" ht="14.25" hidden="1">
      <c r="A853" s="60">
        <v>42931.463067129633</v>
      </c>
      <c r="B853">
        <v>754911</v>
      </c>
      <c r="C853" t="s">
        <v>3531</v>
      </c>
      <c r="D853" t="s">
        <v>3532</v>
      </c>
      <c r="E853" t="s">
        <v>601</v>
      </c>
      <c r="F853" s="15">
        <v>118.89</v>
      </c>
      <c r="G853" t="s">
        <v>50</v>
      </c>
      <c r="H853" t="s">
        <v>50</v>
      </c>
      <c r="I853" t="s">
        <v>127</v>
      </c>
      <c r="J853" t="s">
        <v>127</v>
      </c>
      <c r="K853" t="s">
        <v>87</v>
      </c>
      <c r="L853" t="s">
        <v>1697</v>
      </c>
      <c r="M853" t="s">
        <v>1698</v>
      </c>
      <c r="N853" t="s">
        <v>3533</v>
      </c>
      <c r="O853">
        <f>VLOOKUP(B853,HIS退!B:F,5,FALSE)</f>
        <v>-118.89</v>
      </c>
      <c r="P853" s="43">
        <f>VLOOKUP(L853,银行退!A:G,7,FALSE)</f>
        <v>118.89</v>
      </c>
      <c r="Q853">
        <f>VLOOKUP(L853,银行退!A:J,10,FALSE)</f>
        <v>1</v>
      </c>
      <c r="R853" t="str">
        <f>VLOOKUP(L853,银行退!A:K,11,FALSE)</f>
        <v>2017-07-17</v>
      </c>
    </row>
    <row r="854" spans="1:18" ht="14.25" hidden="1">
      <c r="A854" s="60">
        <v>42931.468692129631</v>
      </c>
      <c r="B854">
        <v>755094</v>
      </c>
      <c r="C854" t="s">
        <v>3534</v>
      </c>
      <c r="D854" t="s">
        <v>3535</v>
      </c>
      <c r="E854" t="s">
        <v>468</v>
      </c>
      <c r="F854" s="15">
        <v>1112.5</v>
      </c>
      <c r="G854" t="s">
        <v>50</v>
      </c>
      <c r="H854" t="s">
        <v>50</v>
      </c>
      <c r="I854" t="s">
        <v>86</v>
      </c>
      <c r="J854" t="s">
        <v>46</v>
      </c>
      <c r="K854" t="s">
        <v>87</v>
      </c>
      <c r="L854" t="s">
        <v>1699</v>
      </c>
      <c r="M854" t="s">
        <v>1700</v>
      </c>
      <c r="N854" t="s">
        <v>3536</v>
      </c>
      <c r="O854">
        <f>VLOOKUP(B854,HIS退!B:F,5,FALSE)</f>
        <v>-1112.5</v>
      </c>
      <c r="P854" s="43">
        <f>VLOOKUP(L854,银行退!A:G,7,FALSE)</f>
        <v>1112.5</v>
      </c>
      <c r="Q854" t="e">
        <f>VLOOKUP(L854,银行退!A:J,10,FALSE)</f>
        <v>#N/A</v>
      </c>
      <c r="R854" t="e">
        <f>VLOOKUP(L854,银行退!A:K,11,FALSE)</f>
        <v>#N/A</v>
      </c>
    </row>
    <row r="855" spans="1:18" ht="14.25" hidden="1">
      <c r="A855" s="60">
        <v>42931.473298611112</v>
      </c>
      <c r="B855">
        <v>755242</v>
      </c>
      <c r="C855" t="s">
        <v>3537</v>
      </c>
      <c r="D855" t="s">
        <v>3538</v>
      </c>
      <c r="E855" t="s">
        <v>602</v>
      </c>
      <c r="F855" s="15">
        <v>462.5</v>
      </c>
      <c r="G855" t="s">
        <v>50</v>
      </c>
      <c r="H855" t="s">
        <v>50</v>
      </c>
      <c r="I855" t="s">
        <v>127</v>
      </c>
      <c r="J855" t="s">
        <v>127</v>
      </c>
      <c r="K855" t="s">
        <v>87</v>
      </c>
      <c r="L855" t="s">
        <v>1701</v>
      </c>
      <c r="M855" t="s">
        <v>1702</v>
      </c>
      <c r="N855" t="s">
        <v>3539</v>
      </c>
      <c r="O855">
        <f>VLOOKUP(B855,HIS退!B:F,5,FALSE)</f>
        <v>-462.5</v>
      </c>
      <c r="P855" s="43">
        <f>VLOOKUP(L855,银行退!A:G,7,FALSE)</f>
        <v>462.5</v>
      </c>
      <c r="Q855">
        <f>VLOOKUP(L855,银行退!A:J,10,FALSE)</f>
        <v>1</v>
      </c>
      <c r="R855" t="str">
        <f>VLOOKUP(L855,银行退!A:K,11,FALSE)</f>
        <v>2017-07-17</v>
      </c>
    </row>
    <row r="856" spans="1:18" ht="14.25" hidden="1">
      <c r="A856" s="60">
        <v>42931.474664351852</v>
      </c>
      <c r="B856">
        <v>755278</v>
      </c>
      <c r="C856" t="s">
        <v>3540</v>
      </c>
      <c r="D856" t="s">
        <v>3541</v>
      </c>
      <c r="E856" t="s">
        <v>603</v>
      </c>
      <c r="F856" s="15">
        <v>542.5</v>
      </c>
      <c r="G856" t="s">
        <v>50</v>
      </c>
      <c r="H856" t="s">
        <v>50</v>
      </c>
      <c r="I856" t="s">
        <v>86</v>
      </c>
      <c r="J856" t="s">
        <v>46</v>
      </c>
      <c r="K856" t="s">
        <v>87</v>
      </c>
      <c r="L856" t="s">
        <v>1703</v>
      </c>
      <c r="M856" t="s">
        <v>1704</v>
      </c>
      <c r="N856" t="s">
        <v>3542</v>
      </c>
      <c r="O856">
        <f>VLOOKUP(B856,HIS退!B:F,5,FALSE)</f>
        <v>-542.5</v>
      </c>
      <c r="P856" s="43">
        <f>VLOOKUP(L856,银行退!A:G,7,FALSE)</f>
        <v>542.5</v>
      </c>
      <c r="Q856" t="e">
        <f>VLOOKUP(L856,银行退!A:J,10,FALSE)</f>
        <v>#N/A</v>
      </c>
      <c r="R856" t="e">
        <f>VLOOKUP(L856,银行退!A:K,11,FALSE)</f>
        <v>#N/A</v>
      </c>
    </row>
    <row r="857" spans="1:18" ht="14.25" hidden="1">
      <c r="A857" s="60">
        <v>42931.501805555556</v>
      </c>
      <c r="B857">
        <v>755894</v>
      </c>
      <c r="C857" t="s">
        <v>3543</v>
      </c>
      <c r="D857" t="s">
        <v>604</v>
      </c>
      <c r="E857" t="s">
        <v>605</v>
      </c>
      <c r="F857" s="15">
        <v>150</v>
      </c>
      <c r="G857" t="s">
        <v>193</v>
      </c>
      <c r="H857" t="s">
        <v>50</v>
      </c>
      <c r="I857" t="s">
        <v>86</v>
      </c>
      <c r="J857" t="s">
        <v>46</v>
      </c>
      <c r="K857" t="s">
        <v>87</v>
      </c>
      <c r="L857" t="s">
        <v>1705</v>
      </c>
      <c r="M857" t="s">
        <v>1706</v>
      </c>
      <c r="N857" t="s">
        <v>3544</v>
      </c>
      <c r="O857">
        <f>VLOOKUP(B857,HIS退!B:F,5,FALSE)</f>
        <v>-150</v>
      </c>
      <c r="P857" s="43">
        <f>VLOOKUP(L857,银行退!A:G,7,FALSE)</f>
        <v>150</v>
      </c>
      <c r="Q857" t="e">
        <f>VLOOKUP(L857,银行退!A:J,10,FALSE)</f>
        <v>#N/A</v>
      </c>
      <c r="R857" t="e">
        <f>VLOOKUP(L857,银行退!A:K,11,FALSE)</f>
        <v>#N/A</v>
      </c>
    </row>
    <row r="858" spans="1:18" ht="14.25" hidden="1">
      <c r="A858" s="60">
        <v>42931.505914351852</v>
      </c>
      <c r="B858">
        <v>755964</v>
      </c>
      <c r="C858" t="s">
        <v>3545</v>
      </c>
      <c r="D858" t="s">
        <v>3546</v>
      </c>
      <c r="E858" t="s">
        <v>606</v>
      </c>
      <c r="F858" s="15">
        <v>944.9</v>
      </c>
      <c r="G858" t="s">
        <v>50</v>
      </c>
      <c r="H858" t="s">
        <v>50</v>
      </c>
      <c r="I858" t="s">
        <v>86</v>
      </c>
      <c r="J858" t="s">
        <v>46</v>
      </c>
      <c r="K858" t="s">
        <v>87</v>
      </c>
      <c r="L858" t="s">
        <v>1707</v>
      </c>
      <c r="M858" t="s">
        <v>1708</v>
      </c>
      <c r="N858" t="s">
        <v>3547</v>
      </c>
      <c r="O858">
        <f>VLOOKUP(B858,HIS退!B:F,5,FALSE)</f>
        <v>-944.9</v>
      </c>
      <c r="P858" s="43">
        <f>VLOOKUP(L858,银行退!A:G,7,FALSE)</f>
        <v>944.9</v>
      </c>
      <c r="Q858" t="e">
        <f>VLOOKUP(L858,银行退!A:J,10,FALSE)</f>
        <v>#N/A</v>
      </c>
      <c r="R858" t="e">
        <f>VLOOKUP(L858,银行退!A:K,11,FALSE)</f>
        <v>#N/A</v>
      </c>
    </row>
    <row r="859" spans="1:18" ht="14.25" hidden="1">
      <c r="A859" s="60">
        <v>42931.506643518522</v>
      </c>
      <c r="B859">
        <v>755972</v>
      </c>
      <c r="C859" t="s">
        <v>3548</v>
      </c>
      <c r="D859" t="s">
        <v>3549</v>
      </c>
      <c r="E859" t="s">
        <v>607</v>
      </c>
      <c r="F859" s="15">
        <v>47.2</v>
      </c>
      <c r="G859" t="s">
        <v>50</v>
      </c>
      <c r="H859" t="s">
        <v>50</v>
      </c>
      <c r="I859" t="s">
        <v>86</v>
      </c>
      <c r="J859" t="s">
        <v>46</v>
      </c>
      <c r="K859" t="s">
        <v>87</v>
      </c>
      <c r="L859" t="s">
        <v>1709</v>
      </c>
      <c r="M859" t="s">
        <v>1710</v>
      </c>
      <c r="N859" t="s">
        <v>3547</v>
      </c>
      <c r="O859">
        <f>VLOOKUP(B859,HIS退!B:F,5,FALSE)</f>
        <v>-47.2</v>
      </c>
      <c r="P859" s="43">
        <f>VLOOKUP(L859,银行退!A:G,7,FALSE)</f>
        <v>47.2</v>
      </c>
      <c r="Q859" t="e">
        <f>VLOOKUP(L859,银行退!A:J,10,FALSE)</f>
        <v>#N/A</v>
      </c>
      <c r="R859" t="e">
        <f>VLOOKUP(L859,银行退!A:K,11,FALSE)</f>
        <v>#N/A</v>
      </c>
    </row>
    <row r="860" spans="1:18" ht="14.25" hidden="1">
      <c r="A860" s="60">
        <v>42931.507233796299</v>
      </c>
      <c r="B860">
        <v>755979</v>
      </c>
      <c r="C860" t="s">
        <v>3550</v>
      </c>
      <c r="D860" t="s">
        <v>3551</v>
      </c>
      <c r="E860" t="s">
        <v>608</v>
      </c>
      <c r="F860" s="15">
        <v>15.2</v>
      </c>
      <c r="G860" t="s">
        <v>50</v>
      </c>
      <c r="H860" t="s">
        <v>50</v>
      </c>
      <c r="I860" t="s">
        <v>86</v>
      </c>
      <c r="J860" t="s">
        <v>46</v>
      </c>
      <c r="K860" t="s">
        <v>87</v>
      </c>
      <c r="L860" t="s">
        <v>1711</v>
      </c>
      <c r="M860" t="s">
        <v>1712</v>
      </c>
      <c r="N860" t="s">
        <v>3547</v>
      </c>
      <c r="O860">
        <f>VLOOKUP(B860,HIS退!B:F,5,FALSE)</f>
        <v>-15.2</v>
      </c>
      <c r="P860" s="43">
        <f>VLOOKUP(L860,银行退!A:G,7,FALSE)</f>
        <v>15.2</v>
      </c>
      <c r="Q860" t="e">
        <f>VLOOKUP(L860,银行退!A:J,10,FALSE)</f>
        <v>#N/A</v>
      </c>
      <c r="R860" t="e">
        <f>VLOOKUP(L860,银行退!A:K,11,FALSE)</f>
        <v>#N/A</v>
      </c>
    </row>
    <row r="861" spans="1:18" ht="14.25" hidden="1">
      <c r="A861" s="60">
        <v>42931.542939814812</v>
      </c>
      <c r="B861">
        <v>756286</v>
      </c>
      <c r="C861" t="s">
        <v>3552</v>
      </c>
      <c r="D861" t="s">
        <v>3553</v>
      </c>
      <c r="E861" t="s">
        <v>609</v>
      </c>
      <c r="F861" s="15">
        <v>3540.73</v>
      </c>
      <c r="G861" t="s">
        <v>50</v>
      </c>
      <c r="H861" t="s">
        <v>50</v>
      </c>
      <c r="I861" t="s">
        <v>86</v>
      </c>
      <c r="J861" t="s">
        <v>46</v>
      </c>
      <c r="K861" t="s">
        <v>87</v>
      </c>
      <c r="L861" t="s">
        <v>1713</v>
      </c>
      <c r="M861" t="s">
        <v>1714</v>
      </c>
      <c r="N861" t="s">
        <v>3554</v>
      </c>
      <c r="O861">
        <f>VLOOKUP(B861,HIS退!B:F,5,FALSE)</f>
        <v>-3540.73</v>
      </c>
      <c r="P861" s="43">
        <f>VLOOKUP(L861,银行退!A:G,7,FALSE)</f>
        <v>3540.73</v>
      </c>
      <c r="Q861" t="e">
        <f>VLOOKUP(L861,银行退!A:J,10,FALSE)</f>
        <v>#N/A</v>
      </c>
      <c r="R861" t="e">
        <f>VLOOKUP(L861,银行退!A:K,11,FALSE)</f>
        <v>#N/A</v>
      </c>
    </row>
    <row r="862" spans="1:18" ht="14.25" hidden="1">
      <c r="A862" s="60">
        <v>42931.549409722225</v>
      </c>
      <c r="B862">
        <v>756341</v>
      </c>
      <c r="C862" t="s">
        <v>3555</v>
      </c>
      <c r="D862" t="s">
        <v>3556</v>
      </c>
      <c r="E862" t="s">
        <v>610</v>
      </c>
      <c r="F862" s="15">
        <v>70.8</v>
      </c>
      <c r="G862" t="s">
        <v>50</v>
      </c>
      <c r="H862" t="s">
        <v>50</v>
      </c>
      <c r="I862" t="s">
        <v>86</v>
      </c>
      <c r="J862" t="s">
        <v>46</v>
      </c>
      <c r="K862" t="s">
        <v>87</v>
      </c>
      <c r="L862" t="s">
        <v>1715</v>
      </c>
      <c r="M862" t="s">
        <v>1716</v>
      </c>
      <c r="N862" t="s">
        <v>3557</v>
      </c>
      <c r="O862">
        <f>VLOOKUP(B862,HIS退!B:F,5,FALSE)</f>
        <v>-70.8</v>
      </c>
      <c r="P862" s="43">
        <f>VLOOKUP(L862,银行退!A:G,7,FALSE)</f>
        <v>70.8</v>
      </c>
      <c r="Q862" t="e">
        <f>VLOOKUP(L862,银行退!A:J,10,FALSE)</f>
        <v>#N/A</v>
      </c>
      <c r="R862" t="e">
        <f>VLOOKUP(L862,银行退!A:K,11,FALSE)</f>
        <v>#N/A</v>
      </c>
    </row>
    <row r="863" spans="1:18" ht="14.25" hidden="1">
      <c r="A863" s="60">
        <v>42931.581076388888</v>
      </c>
      <c r="B863">
        <v>756532</v>
      </c>
      <c r="C863" t="s">
        <v>3558</v>
      </c>
      <c r="D863" t="s">
        <v>3559</v>
      </c>
      <c r="E863" t="s">
        <v>611</v>
      </c>
      <c r="F863" s="15">
        <v>868</v>
      </c>
      <c r="G863" t="s">
        <v>50</v>
      </c>
      <c r="H863" t="s">
        <v>50</v>
      </c>
      <c r="I863" t="s">
        <v>86</v>
      </c>
      <c r="J863" t="s">
        <v>46</v>
      </c>
      <c r="K863" t="s">
        <v>87</v>
      </c>
      <c r="L863" t="s">
        <v>1717</v>
      </c>
      <c r="M863" t="s">
        <v>1718</v>
      </c>
      <c r="N863" t="s">
        <v>3560</v>
      </c>
      <c r="O863">
        <f>VLOOKUP(B863,HIS退!B:F,5,FALSE)</f>
        <v>-868</v>
      </c>
      <c r="P863" s="43">
        <f>VLOOKUP(L863,银行退!A:G,7,FALSE)</f>
        <v>868</v>
      </c>
      <c r="Q863" t="e">
        <f>VLOOKUP(L863,银行退!A:J,10,FALSE)</f>
        <v>#N/A</v>
      </c>
      <c r="R863" t="e">
        <f>VLOOKUP(L863,银行退!A:K,11,FALSE)</f>
        <v>#N/A</v>
      </c>
    </row>
    <row r="864" spans="1:18" ht="14.25" hidden="1">
      <c r="A864" s="60">
        <v>42931.598796296297</v>
      </c>
      <c r="B864">
        <v>756847</v>
      </c>
      <c r="C864" t="s">
        <v>3561</v>
      </c>
      <c r="D864" t="s">
        <v>3562</v>
      </c>
      <c r="E864" t="s">
        <v>255</v>
      </c>
      <c r="F864" s="15">
        <v>351</v>
      </c>
      <c r="G864" t="s">
        <v>50</v>
      </c>
      <c r="H864" t="s">
        <v>50</v>
      </c>
      <c r="I864" t="s">
        <v>86</v>
      </c>
      <c r="J864" t="s">
        <v>46</v>
      </c>
      <c r="K864" t="s">
        <v>87</v>
      </c>
      <c r="L864" t="s">
        <v>1719</v>
      </c>
      <c r="M864" t="s">
        <v>1720</v>
      </c>
      <c r="N864" t="s">
        <v>3563</v>
      </c>
      <c r="O864">
        <f>VLOOKUP(B864,HIS退!B:F,5,FALSE)</f>
        <v>-351</v>
      </c>
      <c r="P864" s="43">
        <f>VLOOKUP(L864,银行退!A:G,7,FALSE)</f>
        <v>351</v>
      </c>
      <c r="Q864" t="e">
        <f>VLOOKUP(L864,银行退!A:J,10,FALSE)</f>
        <v>#N/A</v>
      </c>
      <c r="R864" t="e">
        <f>VLOOKUP(L864,银行退!A:K,11,FALSE)</f>
        <v>#N/A</v>
      </c>
    </row>
    <row r="865" spans="1:18" ht="14.25" hidden="1">
      <c r="A865" s="60">
        <v>42931.604375000003</v>
      </c>
      <c r="B865">
        <v>756952</v>
      </c>
      <c r="C865" t="s">
        <v>3564</v>
      </c>
      <c r="D865" t="s">
        <v>3565</v>
      </c>
      <c r="E865" t="s">
        <v>612</v>
      </c>
      <c r="F865" s="15">
        <v>753.19</v>
      </c>
      <c r="G865" t="s">
        <v>50</v>
      </c>
      <c r="H865" t="s">
        <v>50</v>
      </c>
      <c r="I865" t="s">
        <v>86</v>
      </c>
      <c r="J865" t="s">
        <v>46</v>
      </c>
      <c r="K865" t="s">
        <v>87</v>
      </c>
      <c r="L865" t="s">
        <v>1721</v>
      </c>
      <c r="M865" t="s">
        <v>1722</v>
      </c>
      <c r="N865" t="s">
        <v>3566</v>
      </c>
      <c r="O865">
        <f>VLOOKUP(B865,HIS退!B:F,5,FALSE)</f>
        <v>-753.19</v>
      </c>
      <c r="P865" s="43">
        <f>VLOOKUP(L865,银行退!A:G,7,FALSE)</f>
        <v>753.19</v>
      </c>
      <c r="Q865" t="e">
        <f>VLOOKUP(L865,银行退!A:J,10,FALSE)</f>
        <v>#N/A</v>
      </c>
      <c r="R865" t="e">
        <f>VLOOKUP(L865,银行退!A:K,11,FALSE)</f>
        <v>#N/A</v>
      </c>
    </row>
    <row r="866" spans="1:18" ht="14.25" hidden="1">
      <c r="A866" s="60">
        <v>42931.624259259261</v>
      </c>
      <c r="B866">
        <v>757407</v>
      </c>
      <c r="C866" t="s">
        <v>3567</v>
      </c>
      <c r="D866" t="s">
        <v>3568</v>
      </c>
      <c r="E866" t="s">
        <v>613</v>
      </c>
      <c r="F866" s="15">
        <v>749.64</v>
      </c>
      <c r="G866" t="s">
        <v>50</v>
      </c>
      <c r="H866" t="s">
        <v>50</v>
      </c>
      <c r="I866" t="s">
        <v>86</v>
      </c>
      <c r="J866" t="s">
        <v>46</v>
      </c>
      <c r="K866" t="s">
        <v>87</v>
      </c>
      <c r="L866" t="s">
        <v>1723</v>
      </c>
      <c r="M866" t="s">
        <v>1724</v>
      </c>
      <c r="N866" t="s">
        <v>3569</v>
      </c>
      <c r="O866">
        <f>VLOOKUP(B866,HIS退!B:F,5,FALSE)</f>
        <v>-749.64</v>
      </c>
      <c r="P866" s="43">
        <f>VLOOKUP(L866,银行退!A:G,7,FALSE)</f>
        <v>749.64</v>
      </c>
      <c r="Q866" t="e">
        <f>VLOOKUP(L866,银行退!A:J,10,FALSE)</f>
        <v>#N/A</v>
      </c>
      <c r="R866" t="e">
        <f>VLOOKUP(L866,银行退!A:K,11,FALSE)</f>
        <v>#N/A</v>
      </c>
    </row>
    <row r="867" spans="1:18" ht="14.25" hidden="1">
      <c r="A867" s="60">
        <v>42931.639722222222</v>
      </c>
      <c r="B867">
        <v>757732</v>
      </c>
      <c r="C867" t="s">
        <v>3570</v>
      </c>
      <c r="D867" t="s">
        <v>3571</v>
      </c>
      <c r="E867" t="s">
        <v>614</v>
      </c>
      <c r="F867" s="15">
        <v>14.96</v>
      </c>
      <c r="G867" t="s">
        <v>193</v>
      </c>
      <c r="H867" t="s">
        <v>50</v>
      </c>
      <c r="I867" t="s">
        <v>86</v>
      </c>
      <c r="J867" t="s">
        <v>46</v>
      </c>
      <c r="K867" t="s">
        <v>87</v>
      </c>
      <c r="L867" t="s">
        <v>1725</v>
      </c>
      <c r="M867" t="s">
        <v>1726</v>
      </c>
      <c r="N867" t="s">
        <v>3572</v>
      </c>
      <c r="O867">
        <f>VLOOKUP(B867,HIS退!B:F,5,FALSE)</f>
        <v>-14.96</v>
      </c>
      <c r="P867" s="43">
        <f>VLOOKUP(L867,银行退!A:G,7,FALSE)</f>
        <v>14.96</v>
      </c>
      <c r="Q867" t="e">
        <f>VLOOKUP(L867,银行退!A:J,10,FALSE)</f>
        <v>#N/A</v>
      </c>
      <c r="R867" t="e">
        <f>VLOOKUP(L867,银行退!A:K,11,FALSE)</f>
        <v>#N/A</v>
      </c>
    </row>
    <row r="868" spans="1:18" ht="14.25" hidden="1">
      <c r="A868" s="60">
        <v>42931.6406712963</v>
      </c>
      <c r="B868">
        <v>757758</v>
      </c>
      <c r="C868" t="s">
        <v>3573</v>
      </c>
      <c r="D868" t="s">
        <v>3574</v>
      </c>
      <c r="E868" t="s">
        <v>615</v>
      </c>
      <c r="F868" s="15">
        <v>140</v>
      </c>
      <c r="G868" t="s">
        <v>50</v>
      </c>
      <c r="H868" t="s">
        <v>50</v>
      </c>
      <c r="I868" t="s">
        <v>127</v>
      </c>
      <c r="J868" t="s">
        <v>127</v>
      </c>
      <c r="K868" t="s">
        <v>87</v>
      </c>
      <c r="L868" t="s">
        <v>1727</v>
      </c>
      <c r="M868" t="s">
        <v>1728</v>
      </c>
      <c r="N868" t="s">
        <v>3575</v>
      </c>
      <c r="O868">
        <f>VLOOKUP(B868,HIS退!B:F,5,FALSE)</f>
        <v>-140</v>
      </c>
      <c r="P868" s="43">
        <f>VLOOKUP(L868,银行退!A:G,7,FALSE)</f>
        <v>140</v>
      </c>
      <c r="Q868">
        <f>VLOOKUP(L868,银行退!A:J,10,FALSE)</f>
        <v>1</v>
      </c>
      <c r="R868" t="str">
        <f>VLOOKUP(L868,银行退!A:K,11,FALSE)</f>
        <v>2017-07-17</v>
      </c>
    </row>
    <row r="869" spans="1:18" ht="14.25" hidden="1">
      <c r="A869" s="60">
        <v>42931.640960648147</v>
      </c>
      <c r="B869">
        <v>757766</v>
      </c>
      <c r="C869" t="s">
        <v>3576</v>
      </c>
      <c r="D869" t="s">
        <v>3577</v>
      </c>
      <c r="E869" t="s">
        <v>616</v>
      </c>
      <c r="F869" s="15">
        <v>100</v>
      </c>
      <c r="G869" t="s">
        <v>50</v>
      </c>
      <c r="H869" t="s">
        <v>50</v>
      </c>
      <c r="I869" t="s">
        <v>86</v>
      </c>
      <c r="J869" t="s">
        <v>46</v>
      </c>
      <c r="K869" t="s">
        <v>87</v>
      </c>
      <c r="L869" t="s">
        <v>1729</v>
      </c>
      <c r="M869" t="s">
        <v>1730</v>
      </c>
      <c r="N869" t="s">
        <v>3578</v>
      </c>
      <c r="O869">
        <f>VLOOKUP(B869,HIS退!B:F,5,FALSE)</f>
        <v>-100</v>
      </c>
      <c r="P869" s="43">
        <f>VLOOKUP(L869,银行退!A:G,7,FALSE)</f>
        <v>100</v>
      </c>
      <c r="Q869" t="e">
        <f>VLOOKUP(L869,银行退!A:J,10,FALSE)</f>
        <v>#N/A</v>
      </c>
      <c r="R869" t="e">
        <f>VLOOKUP(L869,银行退!A:K,11,FALSE)</f>
        <v>#N/A</v>
      </c>
    </row>
    <row r="870" spans="1:18" ht="14.25" hidden="1">
      <c r="A870" s="60">
        <v>42931.641180555554</v>
      </c>
      <c r="B870">
        <v>757778</v>
      </c>
      <c r="C870" t="s">
        <v>3579</v>
      </c>
      <c r="D870" t="s">
        <v>3580</v>
      </c>
      <c r="E870" t="s">
        <v>617</v>
      </c>
      <c r="F870" s="15">
        <v>100</v>
      </c>
      <c r="G870" t="s">
        <v>50</v>
      </c>
      <c r="H870" t="s">
        <v>50</v>
      </c>
      <c r="I870" t="s">
        <v>86</v>
      </c>
      <c r="J870" t="s">
        <v>46</v>
      </c>
      <c r="K870" t="s">
        <v>87</v>
      </c>
      <c r="L870" t="s">
        <v>1731</v>
      </c>
      <c r="M870" t="s">
        <v>1732</v>
      </c>
      <c r="N870" t="s">
        <v>3581</v>
      </c>
      <c r="O870">
        <f>VLOOKUP(B870,HIS退!B:F,5,FALSE)</f>
        <v>-100</v>
      </c>
      <c r="P870" s="43">
        <f>VLOOKUP(L870,银行退!A:G,7,FALSE)</f>
        <v>100</v>
      </c>
      <c r="Q870" t="e">
        <f>VLOOKUP(L870,银行退!A:J,10,FALSE)</f>
        <v>#N/A</v>
      </c>
      <c r="R870" t="e">
        <f>VLOOKUP(L870,银行退!A:K,11,FALSE)</f>
        <v>#N/A</v>
      </c>
    </row>
    <row r="871" spans="1:18" ht="14.25" hidden="1">
      <c r="A871" s="60">
        <v>42931.649618055555</v>
      </c>
      <c r="B871">
        <v>757979</v>
      </c>
      <c r="C871" t="s">
        <v>3582</v>
      </c>
      <c r="D871" t="s">
        <v>3583</v>
      </c>
      <c r="E871" t="s">
        <v>618</v>
      </c>
      <c r="F871" s="15">
        <v>1000</v>
      </c>
      <c r="G871" t="s">
        <v>50</v>
      </c>
      <c r="H871" t="s">
        <v>50</v>
      </c>
      <c r="I871" t="s">
        <v>86</v>
      </c>
      <c r="J871" t="s">
        <v>46</v>
      </c>
      <c r="K871" t="s">
        <v>87</v>
      </c>
      <c r="L871" t="s">
        <v>1733</v>
      </c>
      <c r="M871" t="s">
        <v>1734</v>
      </c>
      <c r="N871" t="s">
        <v>3584</v>
      </c>
      <c r="O871">
        <f>VLOOKUP(B871,HIS退!B:F,5,FALSE)</f>
        <v>-1000</v>
      </c>
      <c r="P871" s="43">
        <f>VLOOKUP(L871,银行退!A:G,7,FALSE)</f>
        <v>1000</v>
      </c>
      <c r="Q871" t="e">
        <f>VLOOKUP(L871,银行退!A:J,10,FALSE)</f>
        <v>#N/A</v>
      </c>
      <c r="R871" t="e">
        <f>VLOOKUP(L871,银行退!A:K,11,FALSE)</f>
        <v>#N/A</v>
      </c>
    </row>
    <row r="872" spans="1:18" ht="14.25" hidden="1">
      <c r="A872" s="60">
        <v>42931.651122685187</v>
      </c>
      <c r="B872">
        <v>758000</v>
      </c>
      <c r="C872" t="s">
        <v>3585</v>
      </c>
      <c r="D872" t="s">
        <v>3586</v>
      </c>
      <c r="E872" t="s">
        <v>619</v>
      </c>
      <c r="F872" s="15">
        <v>899.29</v>
      </c>
      <c r="G872" t="s">
        <v>50</v>
      </c>
      <c r="H872" t="s">
        <v>50</v>
      </c>
      <c r="I872" t="s">
        <v>86</v>
      </c>
      <c r="J872" t="s">
        <v>46</v>
      </c>
      <c r="K872" t="s">
        <v>87</v>
      </c>
      <c r="L872" t="s">
        <v>1735</v>
      </c>
      <c r="M872" t="s">
        <v>1736</v>
      </c>
      <c r="N872" t="s">
        <v>3587</v>
      </c>
      <c r="O872">
        <f>VLOOKUP(B872,HIS退!B:F,5,FALSE)</f>
        <v>-899.29</v>
      </c>
      <c r="P872" s="43">
        <f>VLOOKUP(L872,银行退!A:G,7,FALSE)</f>
        <v>899.29</v>
      </c>
      <c r="Q872" t="e">
        <f>VLOOKUP(L872,银行退!A:J,10,FALSE)</f>
        <v>#N/A</v>
      </c>
      <c r="R872" t="e">
        <f>VLOOKUP(L872,银行退!A:K,11,FALSE)</f>
        <v>#N/A</v>
      </c>
    </row>
    <row r="873" spans="1:18" ht="14.25" hidden="1">
      <c r="A873" s="60">
        <v>42931.668078703704</v>
      </c>
      <c r="B873">
        <v>758267</v>
      </c>
      <c r="C873" t="s">
        <v>3588</v>
      </c>
      <c r="D873" t="s">
        <v>3589</v>
      </c>
      <c r="E873" t="s">
        <v>620</v>
      </c>
      <c r="F873" s="15">
        <v>283.83999999999997</v>
      </c>
      <c r="G873" t="s">
        <v>50</v>
      </c>
      <c r="H873" t="s">
        <v>50</v>
      </c>
      <c r="I873" t="s">
        <v>86</v>
      </c>
      <c r="J873" t="s">
        <v>46</v>
      </c>
      <c r="K873" t="s">
        <v>87</v>
      </c>
      <c r="L873" t="s">
        <v>1737</v>
      </c>
      <c r="M873" t="s">
        <v>1738</v>
      </c>
      <c r="N873" t="s">
        <v>3590</v>
      </c>
      <c r="O873">
        <f>VLOOKUP(B873,HIS退!B:F,5,FALSE)</f>
        <v>-283.83999999999997</v>
      </c>
      <c r="P873" s="43">
        <f>VLOOKUP(L873,银行退!A:G,7,FALSE)</f>
        <v>283.83999999999997</v>
      </c>
      <c r="Q873" t="e">
        <f>VLOOKUP(L873,银行退!A:J,10,FALSE)</f>
        <v>#N/A</v>
      </c>
      <c r="R873" t="e">
        <f>VLOOKUP(L873,银行退!A:K,11,FALSE)</f>
        <v>#N/A</v>
      </c>
    </row>
    <row r="874" spans="1:18" ht="14.25" hidden="1">
      <c r="A874" s="60">
        <v>42931.680428240739</v>
      </c>
      <c r="B874">
        <v>758451</v>
      </c>
      <c r="C874" t="s">
        <v>3591</v>
      </c>
      <c r="D874" t="s">
        <v>3592</v>
      </c>
      <c r="E874" t="s">
        <v>621</v>
      </c>
      <c r="F874" s="15">
        <v>2940</v>
      </c>
      <c r="G874" t="s">
        <v>50</v>
      </c>
      <c r="H874" t="s">
        <v>50</v>
      </c>
      <c r="I874" t="s">
        <v>86</v>
      </c>
      <c r="J874" t="s">
        <v>46</v>
      </c>
      <c r="K874" t="s">
        <v>87</v>
      </c>
      <c r="L874" t="s">
        <v>1739</v>
      </c>
      <c r="M874" t="s">
        <v>1740</v>
      </c>
      <c r="N874" t="s">
        <v>3593</v>
      </c>
      <c r="O874">
        <f>VLOOKUP(B874,HIS退!B:F,5,FALSE)</f>
        <v>-2940</v>
      </c>
      <c r="P874" s="43">
        <f>VLOOKUP(L874,银行退!A:G,7,FALSE)</f>
        <v>2940</v>
      </c>
      <c r="Q874" t="e">
        <f>VLOOKUP(L874,银行退!A:J,10,FALSE)</f>
        <v>#N/A</v>
      </c>
      <c r="R874" t="e">
        <f>VLOOKUP(L874,银行退!A:K,11,FALSE)</f>
        <v>#N/A</v>
      </c>
    </row>
    <row r="875" spans="1:18" ht="14.25" hidden="1">
      <c r="A875" s="60">
        <v>42931.680879629632</v>
      </c>
      <c r="B875">
        <v>758458</v>
      </c>
      <c r="C875" t="s">
        <v>3594</v>
      </c>
      <c r="D875" t="s">
        <v>3595</v>
      </c>
      <c r="E875" t="s">
        <v>260</v>
      </c>
      <c r="F875" s="15">
        <v>306.5</v>
      </c>
      <c r="G875" t="s">
        <v>50</v>
      </c>
      <c r="H875" t="s">
        <v>50</v>
      </c>
      <c r="I875" t="s">
        <v>86</v>
      </c>
      <c r="J875" t="s">
        <v>46</v>
      </c>
      <c r="K875" t="s">
        <v>87</v>
      </c>
      <c r="L875" t="s">
        <v>1741</v>
      </c>
      <c r="M875" t="s">
        <v>1742</v>
      </c>
      <c r="N875" t="s">
        <v>3596</v>
      </c>
      <c r="O875">
        <f>VLOOKUP(B875,HIS退!B:F,5,FALSE)</f>
        <v>-306.5</v>
      </c>
      <c r="P875" s="43">
        <f>VLOOKUP(L875,银行退!A:G,7,FALSE)</f>
        <v>306.5</v>
      </c>
      <c r="Q875" t="e">
        <f>VLOOKUP(L875,银行退!A:J,10,FALSE)</f>
        <v>#N/A</v>
      </c>
      <c r="R875" t="e">
        <f>VLOOKUP(L875,银行退!A:K,11,FALSE)</f>
        <v>#N/A</v>
      </c>
    </row>
    <row r="876" spans="1:18" ht="14.25" hidden="1">
      <c r="A876" s="60">
        <v>42931.692430555559</v>
      </c>
      <c r="B876">
        <v>758608</v>
      </c>
      <c r="C876" t="s">
        <v>3597</v>
      </c>
      <c r="D876" t="s">
        <v>3598</v>
      </c>
      <c r="E876" t="s">
        <v>622</v>
      </c>
      <c r="F876" s="15">
        <v>3185.64</v>
      </c>
      <c r="G876" t="s">
        <v>50</v>
      </c>
      <c r="H876" t="s">
        <v>50</v>
      </c>
      <c r="I876" t="s">
        <v>86</v>
      </c>
      <c r="J876" t="s">
        <v>46</v>
      </c>
      <c r="K876" t="s">
        <v>87</v>
      </c>
      <c r="L876" t="s">
        <v>1743</v>
      </c>
      <c r="M876" t="s">
        <v>1744</v>
      </c>
      <c r="N876" t="s">
        <v>3599</v>
      </c>
      <c r="O876">
        <f>VLOOKUP(B876,HIS退!B:F,5,FALSE)</f>
        <v>-3185.64</v>
      </c>
      <c r="P876" s="43">
        <f>VLOOKUP(L876,银行退!A:G,7,FALSE)</f>
        <v>3185.64</v>
      </c>
      <c r="Q876" t="e">
        <f>VLOOKUP(L876,银行退!A:J,10,FALSE)</f>
        <v>#N/A</v>
      </c>
      <c r="R876" t="e">
        <f>VLOOKUP(L876,银行退!A:K,11,FALSE)</f>
        <v>#N/A</v>
      </c>
    </row>
    <row r="877" spans="1:18" ht="14.25" hidden="1">
      <c r="A877" s="60">
        <v>42931.69290509259</v>
      </c>
      <c r="B877">
        <v>758616</v>
      </c>
      <c r="C877" t="s">
        <v>3600</v>
      </c>
      <c r="D877" t="s">
        <v>3601</v>
      </c>
      <c r="E877" t="s">
        <v>623</v>
      </c>
      <c r="F877" s="15">
        <v>200</v>
      </c>
      <c r="G877" t="s">
        <v>50</v>
      </c>
      <c r="H877" t="s">
        <v>50</v>
      </c>
      <c r="I877" t="s">
        <v>86</v>
      </c>
      <c r="J877" t="s">
        <v>46</v>
      </c>
      <c r="K877" t="s">
        <v>87</v>
      </c>
      <c r="L877" t="s">
        <v>1745</v>
      </c>
      <c r="M877" t="s">
        <v>1746</v>
      </c>
      <c r="N877" t="s">
        <v>3602</v>
      </c>
      <c r="O877">
        <f>VLOOKUP(B877,HIS退!B:F,5,FALSE)</f>
        <v>-200</v>
      </c>
      <c r="P877" s="43">
        <f>VLOOKUP(L877,银行退!A:G,7,FALSE)</f>
        <v>200</v>
      </c>
      <c r="Q877" t="e">
        <f>VLOOKUP(L877,银行退!A:J,10,FALSE)</f>
        <v>#N/A</v>
      </c>
      <c r="R877" t="e">
        <f>VLOOKUP(L877,银行退!A:K,11,FALSE)</f>
        <v>#N/A</v>
      </c>
    </row>
    <row r="878" spans="1:18" ht="14.25" hidden="1">
      <c r="A878" s="60">
        <v>42931.698483796295</v>
      </c>
      <c r="B878">
        <v>758680</v>
      </c>
      <c r="C878" t="s">
        <v>3603</v>
      </c>
      <c r="D878" t="s">
        <v>3604</v>
      </c>
      <c r="E878" t="s">
        <v>174</v>
      </c>
      <c r="F878" s="15">
        <v>150</v>
      </c>
      <c r="G878" t="s">
        <v>50</v>
      </c>
      <c r="H878" t="s">
        <v>50</v>
      </c>
      <c r="I878" t="s">
        <v>86</v>
      </c>
      <c r="J878" t="s">
        <v>46</v>
      </c>
      <c r="K878" t="s">
        <v>87</v>
      </c>
      <c r="L878" t="s">
        <v>1747</v>
      </c>
      <c r="M878" t="s">
        <v>1748</v>
      </c>
      <c r="N878" t="s">
        <v>3605</v>
      </c>
      <c r="O878">
        <f>VLOOKUP(B878,HIS退!B:F,5,FALSE)</f>
        <v>-150</v>
      </c>
      <c r="P878" s="43">
        <f>VLOOKUP(L878,银行退!A:G,7,FALSE)</f>
        <v>150</v>
      </c>
      <c r="Q878" t="e">
        <f>VLOOKUP(L878,银行退!A:J,10,FALSE)</f>
        <v>#N/A</v>
      </c>
      <c r="R878" t="e">
        <f>VLOOKUP(L878,银行退!A:K,11,FALSE)</f>
        <v>#N/A</v>
      </c>
    </row>
    <row r="879" spans="1:18" ht="14.25" hidden="1">
      <c r="A879" s="60">
        <v>42931.703402777777</v>
      </c>
      <c r="B879">
        <v>758726</v>
      </c>
      <c r="C879" t="s">
        <v>3606</v>
      </c>
      <c r="D879" t="s">
        <v>3607</v>
      </c>
      <c r="E879" t="s">
        <v>624</v>
      </c>
      <c r="F879" s="15">
        <v>859.5</v>
      </c>
      <c r="G879" t="s">
        <v>50</v>
      </c>
      <c r="H879" t="s">
        <v>50</v>
      </c>
      <c r="I879" t="s">
        <v>86</v>
      </c>
      <c r="J879" t="s">
        <v>46</v>
      </c>
      <c r="K879" t="s">
        <v>87</v>
      </c>
      <c r="L879" t="s">
        <v>1749</v>
      </c>
      <c r="M879" t="s">
        <v>1750</v>
      </c>
      <c r="N879" t="s">
        <v>3608</v>
      </c>
      <c r="O879">
        <f>VLOOKUP(B879,HIS退!B:F,5,FALSE)</f>
        <v>-859.5</v>
      </c>
      <c r="P879" s="43">
        <f>VLOOKUP(L879,银行退!A:G,7,FALSE)</f>
        <v>859.5</v>
      </c>
      <c r="Q879" t="e">
        <f>VLOOKUP(L879,银行退!A:J,10,FALSE)</f>
        <v>#N/A</v>
      </c>
      <c r="R879" t="e">
        <f>VLOOKUP(L879,银行退!A:K,11,FALSE)</f>
        <v>#N/A</v>
      </c>
    </row>
    <row r="880" spans="1:18" ht="14.25" hidden="1">
      <c r="A880" s="60">
        <v>42931.727731481478</v>
      </c>
      <c r="B880">
        <v>758898</v>
      </c>
      <c r="C880" t="s">
        <v>3609</v>
      </c>
      <c r="D880" t="s">
        <v>3610</v>
      </c>
      <c r="E880" t="s">
        <v>625</v>
      </c>
      <c r="F880" s="15">
        <v>663.74</v>
      </c>
      <c r="G880" t="s">
        <v>50</v>
      </c>
      <c r="H880" t="s">
        <v>50</v>
      </c>
      <c r="I880" t="s">
        <v>86</v>
      </c>
      <c r="J880" t="s">
        <v>46</v>
      </c>
      <c r="K880" t="s">
        <v>87</v>
      </c>
      <c r="L880" t="s">
        <v>1751</v>
      </c>
      <c r="M880" t="s">
        <v>1752</v>
      </c>
      <c r="N880" t="s">
        <v>3611</v>
      </c>
      <c r="O880">
        <f>VLOOKUP(B880,HIS退!B:F,5,FALSE)</f>
        <v>-663.74</v>
      </c>
      <c r="P880" s="43">
        <f>VLOOKUP(L880,银行退!A:G,7,FALSE)</f>
        <v>663.74</v>
      </c>
      <c r="Q880" t="e">
        <f>VLOOKUP(L880,银行退!A:J,10,FALSE)</f>
        <v>#N/A</v>
      </c>
      <c r="R880" t="e">
        <f>VLOOKUP(L880,银行退!A:K,11,FALSE)</f>
        <v>#N/A</v>
      </c>
    </row>
    <row r="881" spans="1:18" ht="14.25" hidden="1">
      <c r="A881" s="60">
        <v>42931.924513888887</v>
      </c>
      <c r="B881">
        <v>759314</v>
      </c>
      <c r="C881" t="s">
        <v>3612</v>
      </c>
      <c r="D881" t="s">
        <v>626</v>
      </c>
      <c r="E881" t="s">
        <v>627</v>
      </c>
      <c r="F881" s="15">
        <v>800</v>
      </c>
      <c r="G881" t="s">
        <v>193</v>
      </c>
      <c r="H881" t="s">
        <v>50</v>
      </c>
      <c r="I881" t="s">
        <v>86</v>
      </c>
      <c r="J881" t="s">
        <v>46</v>
      </c>
      <c r="K881" t="s">
        <v>87</v>
      </c>
      <c r="L881" t="s">
        <v>1753</v>
      </c>
      <c r="M881" t="s">
        <v>1754</v>
      </c>
      <c r="N881" t="s">
        <v>3613</v>
      </c>
      <c r="O881">
        <f>VLOOKUP(B881,HIS退!B:F,5,FALSE)</f>
        <v>-800</v>
      </c>
      <c r="P881" s="43">
        <f>VLOOKUP(L881,银行退!A:G,7,FALSE)</f>
        <v>800</v>
      </c>
      <c r="Q881" t="e">
        <f>VLOOKUP(L881,银行退!A:J,10,FALSE)</f>
        <v>#N/A</v>
      </c>
      <c r="R881" t="e">
        <f>VLOOKUP(L881,银行退!A:K,11,FALSE)</f>
        <v>#N/A</v>
      </c>
    </row>
    <row r="882" spans="1:18" ht="14.25" hidden="1">
      <c r="A882" s="60">
        <v>42932.630277777775</v>
      </c>
      <c r="B882">
        <v>762141</v>
      </c>
      <c r="C882" t="s">
        <v>3614</v>
      </c>
      <c r="D882" t="s">
        <v>3615</v>
      </c>
      <c r="E882" t="s">
        <v>628</v>
      </c>
      <c r="F882" s="15">
        <v>4992.5</v>
      </c>
      <c r="G882" t="s">
        <v>50</v>
      </c>
      <c r="H882" t="s">
        <v>50</v>
      </c>
      <c r="I882" t="s">
        <v>86</v>
      </c>
      <c r="J882" t="s">
        <v>46</v>
      </c>
      <c r="K882" t="s">
        <v>87</v>
      </c>
      <c r="L882" t="s">
        <v>1755</v>
      </c>
      <c r="M882" t="s">
        <v>1756</v>
      </c>
      <c r="N882" t="s">
        <v>3616</v>
      </c>
      <c r="O882">
        <f>VLOOKUP(B882,HIS退!B:F,5,FALSE)</f>
        <v>-4992.5</v>
      </c>
      <c r="P882" s="43">
        <f>VLOOKUP(L882,银行退!A:G,7,FALSE)</f>
        <v>4992.5</v>
      </c>
      <c r="Q882" t="e">
        <f>VLOOKUP(L882,银行退!A:J,10,FALSE)</f>
        <v>#N/A</v>
      </c>
      <c r="R882" t="e">
        <f>VLOOKUP(L882,银行退!A:K,11,FALSE)</f>
        <v>#N/A</v>
      </c>
    </row>
    <row r="883" spans="1:18" ht="14.25" hidden="1">
      <c r="A883" s="60">
        <v>42932.668449074074</v>
      </c>
      <c r="B883">
        <v>762384</v>
      </c>
      <c r="C883" t="s">
        <v>3617</v>
      </c>
      <c r="D883" t="s">
        <v>3618</v>
      </c>
      <c r="E883" t="s">
        <v>629</v>
      </c>
      <c r="F883" s="15">
        <v>32.5</v>
      </c>
      <c r="G883" t="s">
        <v>50</v>
      </c>
      <c r="H883" t="s">
        <v>50</v>
      </c>
      <c r="I883" t="s">
        <v>86</v>
      </c>
      <c r="J883" t="s">
        <v>46</v>
      </c>
      <c r="K883" t="s">
        <v>87</v>
      </c>
      <c r="L883" t="s">
        <v>1757</v>
      </c>
      <c r="M883" t="s">
        <v>1758</v>
      </c>
      <c r="N883" t="s">
        <v>3619</v>
      </c>
      <c r="O883">
        <f>VLOOKUP(B883,HIS退!B:F,5,FALSE)</f>
        <v>-32.5</v>
      </c>
      <c r="P883" s="43">
        <f>VLOOKUP(L883,银行退!A:G,7,FALSE)</f>
        <v>32.5</v>
      </c>
      <c r="Q883" t="e">
        <f>VLOOKUP(L883,银行退!A:J,10,FALSE)</f>
        <v>#N/A</v>
      </c>
      <c r="R883" t="e">
        <f>VLOOKUP(L883,银行退!A:K,11,FALSE)</f>
        <v>#N/A</v>
      </c>
    </row>
    <row r="884" spans="1:18" ht="14.25" hidden="1">
      <c r="A884" s="60">
        <v>42932.724849537037</v>
      </c>
      <c r="B884">
        <v>762640</v>
      </c>
      <c r="C884" t="s">
        <v>3620</v>
      </c>
      <c r="D884" t="s">
        <v>3621</v>
      </c>
      <c r="E884" t="s">
        <v>630</v>
      </c>
      <c r="F884" s="15">
        <v>146.5</v>
      </c>
      <c r="G884" t="s">
        <v>50</v>
      </c>
      <c r="H884" t="s">
        <v>50</v>
      </c>
      <c r="I884" t="s">
        <v>86</v>
      </c>
      <c r="J884" t="s">
        <v>46</v>
      </c>
      <c r="K884" t="s">
        <v>87</v>
      </c>
      <c r="L884" t="s">
        <v>1759</v>
      </c>
      <c r="M884" t="s">
        <v>1760</v>
      </c>
      <c r="N884" t="s">
        <v>3622</v>
      </c>
      <c r="O884">
        <f>VLOOKUP(B884,HIS退!B:F,5,FALSE)</f>
        <v>-146.5</v>
      </c>
      <c r="P884" s="43">
        <f>VLOOKUP(L884,银行退!A:G,7,FALSE)</f>
        <v>146.5</v>
      </c>
      <c r="Q884" t="e">
        <f>VLOOKUP(L884,银行退!A:J,10,FALSE)</f>
        <v>#N/A</v>
      </c>
      <c r="R884" t="e">
        <f>VLOOKUP(L884,银行退!A:K,11,FALSE)</f>
        <v>#N/A</v>
      </c>
    </row>
    <row r="885" spans="1:18" ht="14.25" hidden="1">
      <c r="A885" s="60">
        <v>42932.908958333333</v>
      </c>
      <c r="B885">
        <v>763121</v>
      </c>
      <c r="C885" t="s">
        <v>3623</v>
      </c>
      <c r="D885" t="s">
        <v>3624</v>
      </c>
      <c r="E885" t="s">
        <v>631</v>
      </c>
      <c r="F885" s="15">
        <v>500</v>
      </c>
      <c r="G885" t="s">
        <v>193</v>
      </c>
      <c r="H885" t="s">
        <v>50</v>
      </c>
      <c r="I885" t="s">
        <v>86</v>
      </c>
      <c r="J885" t="s">
        <v>46</v>
      </c>
      <c r="K885" t="s">
        <v>87</v>
      </c>
      <c r="L885" t="s">
        <v>1761</v>
      </c>
      <c r="M885" t="s">
        <v>1762</v>
      </c>
      <c r="N885" t="s">
        <v>3625</v>
      </c>
      <c r="O885">
        <f>VLOOKUP(B885,HIS退!B:F,5,FALSE)</f>
        <v>-500</v>
      </c>
      <c r="P885" s="43">
        <f>VLOOKUP(L885,银行退!A:G,7,FALSE)</f>
        <v>500</v>
      </c>
      <c r="Q885" t="e">
        <f>VLOOKUP(L885,银行退!A:J,10,FALSE)</f>
        <v>#N/A</v>
      </c>
      <c r="R885" t="e">
        <f>VLOOKUP(L885,银行退!A:K,11,FALSE)</f>
        <v>#N/A</v>
      </c>
    </row>
    <row r="886" spans="1:18" ht="14.25" hidden="1">
      <c r="A886" s="60">
        <v>42933.391655092593</v>
      </c>
      <c r="B886">
        <v>770901</v>
      </c>
      <c r="C886" t="s">
        <v>3626</v>
      </c>
      <c r="D886" t="s">
        <v>3627</v>
      </c>
      <c r="E886" t="s">
        <v>632</v>
      </c>
      <c r="F886" s="15">
        <v>100</v>
      </c>
      <c r="G886" t="s">
        <v>50</v>
      </c>
      <c r="H886" t="s">
        <v>50</v>
      </c>
      <c r="I886" t="s">
        <v>86</v>
      </c>
      <c r="J886" t="s">
        <v>46</v>
      </c>
      <c r="K886" t="s">
        <v>87</v>
      </c>
      <c r="L886" t="s">
        <v>1763</v>
      </c>
      <c r="M886" t="s">
        <v>1764</v>
      </c>
      <c r="N886" t="s">
        <v>3628</v>
      </c>
      <c r="O886">
        <f>VLOOKUP(B886,HIS退!B:F,5,FALSE)</f>
        <v>-100</v>
      </c>
      <c r="P886" s="43">
        <f>VLOOKUP(L886,银行退!A:G,7,FALSE)</f>
        <v>100</v>
      </c>
      <c r="Q886" t="e">
        <f>VLOOKUP(L886,银行退!A:J,10,FALSE)</f>
        <v>#N/A</v>
      </c>
      <c r="R886" t="e">
        <f>VLOOKUP(L886,银行退!A:K,11,FALSE)</f>
        <v>#N/A</v>
      </c>
    </row>
    <row r="887" spans="1:18" ht="14.25" hidden="1">
      <c r="A887" s="60">
        <v>42933.403495370374</v>
      </c>
      <c r="B887">
        <v>772265</v>
      </c>
      <c r="C887" t="s">
        <v>3629</v>
      </c>
      <c r="D887" t="s">
        <v>3630</v>
      </c>
      <c r="E887" t="s">
        <v>633</v>
      </c>
      <c r="F887" s="15">
        <v>1700</v>
      </c>
      <c r="G887" t="s">
        <v>50</v>
      </c>
      <c r="H887" t="s">
        <v>50</v>
      </c>
      <c r="I887" t="s">
        <v>86</v>
      </c>
      <c r="J887" t="s">
        <v>46</v>
      </c>
      <c r="K887" t="s">
        <v>87</v>
      </c>
      <c r="L887" t="s">
        <v>1765</v>
      </c>
      <c r="M887" t="s">
        <v>1766</v>
      </c>
      <c r="N887" t="s">
        <v>3631</v>
      </c>
      <c r="O887">
        <f>VLOOKUP(B887,HIS退!B:F,5,FALSE)</f>
        <v>-1700</v>
      </c>
      <c r="P887" s="43">
        <f>VLOOKUP(L887,银行退!A:G,7,FALSE)</f>
        <v>1700</v>
      </c>
      <c r="Q887" t="e">
        <f>VLOOKUP(L887,银行退!A:J,10,FALSE)</f>
        <v>#N/A</v>
      </c>
      <c r="R887" t="e">
        <f>VLOOKUP(L887,银行退!A:K,11,FALSE)</f>
        <v>#N/A</v>
      </c>
    </row>
    <row r="888" spans="1:18" ht="14.25" hidden="1">
      <c r="A888" s="60">
        <v>42933.409641203703</v>
      </c>
      <c r="B888">
        <v>773010</v>
      </c>
      <c r="C888" t="s">
        <v>3632</v>
      </c>
      <c r="D888" t="s">
        <v>3633</v>
      </c>
      <c r="E888" t="s">
        <v>634</v>
      </c>
      <c r="F888" s="15">
        <v>95.2</v>
      </c>
      <c r="G888" t="s">
        <v>50</v>
      </c>
      <c r="H888" t="s">
        <v>50</v>
      </c>
      <c r="I888" t="s">
        <v>86</v>
      </c>
      <c r="J888" t="s">
        <v>46</v>
      </c>
      <c r="K888" t="s">
        <v>87</v>
      </c>
      <c r="L888" t="s">
        <v>1767</v>
      </c>
      <c r="M888" t="s">
        <v>1768</v>
      </c>
      <c r="N888" t="s">
        <v>3634</v>
      </c>
      <c r="O888">
        <f>VLOOKUP(B888,HIS退!B:F,5,FALSE)</f>
        <v>-95.2</v>
      </c>
      <c r="P888" s="43">
        <f>VLOOKUP(L888,银行退!A:G,7,FALSE)</f>
        <v>95.2</v>
      </c>
      <c r="Q888" t="e">
        <f>VLOOKUP(L888,银行退!A:J,10,FALSE)</f>
        <v>#N/A</v>
      </c>
      <c r="R888" t="e">
        <f>VLOOKUP(L888,银行退!A:K,11,FALSE)</f>
        <v>#N/A</v>
      </c>
    </row>
    <row r="889" spans="1:18" ht="14.25" hidden="1">
      <c r="A889" s="60">
        <v>42933.410856481481</v>
      </c>
      <c r="B889">
        <v>773170</v>
      </c>
      <c r="C889" t="s">
        <v>3635</v>
      </c>
      <c r="D889" t="s">
        <v>3636</v>
      </c>
      <c r="E889" t="s">
        <v>635</v>
      </c>
      <c r="F889" s="15">
        <v>20.22</v>
      </c>
      <c r="G889" t="s">
        <v>50</v>
      </c>
      <c r="H889" t="s">
        <v>50</v>
      </c>
      <c r="I889" t="s">
        <v>86</v>
      </c>
      <c r="J889" t="s">
        <v>46</v>
      </c>
      <c r="K889" t="s">
        <v>87</v>
      </c>
      <c r="L889" t="s">
        <v>1769</v>
      </c>
      <c r="M889" t="s">
        <v>1770</v>
      </c>
      <c r="N889" t="s">
        <v>3637</v>
      </c>
      <c r="O889">
        <f>VLOOKUP(B889,HIS退!B:F,5,FALSE)</f>
        <v>-20.22</v>
      </c>
      <c r="P889" s="43">
        <f>VLOOKUP(L889,银行退!A:G,7,FALSE)</f>
        <v>20.22</v>
      </c>
      <c r="Q889" t="e">
        <f>VLOOKUP(L889,银行退!A:J,10,FALSE)</f>
        <v>#N/A</v>
      </c>
      <c r="R889" t="e">
        <f>VLOOKUP(L889,银行退!A:K,11,FALSE)</f>
        <v>#N/A</v>
      </c>
    </row>
    <row r="890" spans="1:18" ht="14.25" hidden="1">
      <c r="A890" s="60">
        <v>42933.416215277779</v>
      </c>
      <c r="B890">
        <v>773833</v>
      </c>
      <c r="C890" t="s">
        <v>3638</v>
      </c>
      <c r="D890" t="s">
        <v>3639</v>
      </c>
      <c r="E890" t="s">
        <v>636</v>
      </c>
      <c r="F890" s="15">
        <v>110.17</v>
      </c>
      <c r="G890" t="s">
        <v>50</v>
      </c>
      <c r="H890" t="s">
        <v>50</v>
      </c>
      <c r="I890" t="s">
        <v>86</v>
      </c>
      <c r="J890" t="s">
        <v>46</v>
      </c>
      <c r="K890" t="s">
        <v>87</v>
      </c>
      <c r="L890" t="s">
        <v>1771</v>
      </c>
      <c r="M890" t="s">
        <v>1772</v>
      </c>
      <c r="N890" t="s">
        <v>3640</v>
      </c>
      <c r="O890">
        <f>VLOOKUP(B890,HIS退!B:F,5,FALSE)</f>
        <v>-110.17</v>
      </c>
      <c r="P890" s="43">
        <f>VLOOKUP(L890,银行退!A:G,7,FALSE)</f>
        <v>110.17</v>
      </c>
      <c r="Q890" t="e">
        <f>VLOOKUP(L890,银行退!A:J,10,FALSE)</f>
        <v>#N/A</v>
      </c>
      <c r="R890" t="e">
        <f>VLOOKUP(L890,银行退!A:K,11,FALSE)</f>
        <v>#N/A</v>
      </c>
    </row>
    <row r="891" spans="1:18" ht="14.25" hidden="1">
      <c r="A891" s="60">
        <v>42933.419062499997</v>
      </c>
      <c r="B891">
        <v>774127</v>
      </c>
      <c r="C891" t="s">
        <v>3641</v>
      </c>
      <c r="D891" t="s">
        <v>3642</v>
      </c>
      <c r="E891" t="s">
        <v>637</v>
      </c>
      <c r="F891" s="15">
        <v>700</v>
      </c>
      <c r="G891" t="s">
        <v>50</v>
      </c>
      <c r="H891" t="s">
        <v>50</v>
      </c>
      <c r="I891" t="s">
        <v>86</v>
      </c>
      <c r="J891" t="s">
        <v>46</v>
      </c>
      <c r="K891" t="s">
        <v>87</v>
      </c>
      <c r="L891" t="s">
        <v>1773</v>
      </c>
      <c r="M891" t="s">
        <v>1774</v>
      </c>
      <c r="N891" t="s">
        <v>3643</v>
      </c>
      <c r="O891">
        <f>VLOOKUP(B891,HIS退!B:F,5,FALSE)</f>
        <v>-700</v>
      </c>
      <c r="P891" s="43">
        <f>VLOOKUP(L891,银行退!A:G,7,FALSE)</f>
        <v>700</v>
      </c>
      <c r="Q891" t="e">
        <f>VLOOKUP(L891,银行退!A:J,10,FALSE)</f>
        <v>#N/A</v>
      </c>
      <c r="R891" t="e">
        <f>VLOOKUP(L891,银行退!A:K,11,FALSE)</f>
        <v>#N/A</v>
      </c>
    </row>
    <row r="892" spans="1:18" ht="14.25" hidden="1">
      <c r="A892" s="60">
        <v>42933.420393518521</v>
      </c>
      <c r="B892">
        <v>774315</v>
      </c>
      <c r="C892" t="s">
        <v>3644</v>
      </c>
      <c r="D892" t="s">
        <v>3645</v>
      </c>
      <c r="E892" t="s">
        <v>638</v>
      </c>
      <c r="F892" s="15">
        <v>569.20000000000005</v>
      </c>
      <c r="G892" t="s">
        <v>50</v>
      </c>
      <c r="H892" t="s">
        <v>50</v>
      </c>
      <c r="I892" t="s">
        <v>86</v>
      </c>
      <c r="J892" t="s">
        <v>46</v>
      </c>
      <c r="K892" t="s">
        <v>87</v>
      </c>
      <c r="L892" t="s">
        <v>1775</v>
      </c>
      <c r="M892" t="s">
        <v>1776</v>
      </c>
      <c r="N892" t="s">
        <v>3646</v>
      </c>
      <c r="O892">
        <f>VLOOKUP(B892,HIS退!B:F,5,FALSE)</f>
        <v>-569.20000000000005</v>
      </c>
      <c r="P892" s="43">
        <f>VLOOKUP(L892,银行退!A:G,7,FALSE)</f>
        <v>569.20000000000005</v>
      </c>
      <c r="Q892" t="e">
        <f>VLOOKUP(L892,银行退!A:J,10,FALSE)</f>
        <v>#N/A</v>
      </c>
      <c r="R892" t="e">
        <f>VLOOKUP(L892,银行退!A:K,11,FALSE)</f>
        <v>#N/A</v>
      </c>
    </row>
    <row r="893" spans="1:18" ht="14.25" hidden="1">
      <c r="A893" s="60">
        <v>42933.420937499999</v>
      </c>
      <c r="B893">
        <v>774371</v>
      </c>
      <c r="C893" t="s">
        <v>3647</v>
      </c>
      <c r="D893" t="s">
        <v>3648</v>
      </c>
      <c r="E893" t="s">
        <v>639</v>
      </c>
      <c r="F893" s="15">
        <v>496.98</v>
      </c>
      <c r="G893" t="s">
        <v>50</v>
      </c>
      <c r="H893" t="s">
        <v>50</v>
      </c>
      <c r="I893" t="s">
        <v>127</v>
      </c>
      <c r="J893" t="s">
        <v>127</v>
      </c>
      <c r="K893" t="s">
        <v>87</v>
      </c>
      <c r="L893" t="s">
        <v>1777</v>
      </c>
      <c r="M893" t="s">
        <v>1778</v>
      </c>
      <c r="N893" t="s">
        <v>3646</v>
      </c>
      <c r="O893">
        <f>VLOOKUP(B893,HIS退!B:F,5,FALSE)</f>
        <v>-496.98</v>
      </c>
      <c r="P893" s="43">
        <f>VLOOKUP(L893,银行退!A:G,7,FALSE)</f>
        <v>496.98</v>
      </c>
      <c r="Q893">
        <f>VLOOKUP(L893,银行退!A:J,10,FALSE)</f>
        <v>1</v>
      </c>
      <c r="R893" t="str">
        <f>VLOOKUP(L893,银行退!A:K,11,FALSE)</f>
        <v>2017-07-17</v>
      </c>
    </row>
    <row r="894" spans="1:18" ht="14.25" hidden="1">
      <c r="A894" s="60">
        <v>42933.429710648146</v>
      </c>
      <c r="B894">
        <v>775388</v>
      </c>
      <c r="C894" t="s">
        <v>3649</v>
      </c>
      <c r="D894" t="s">
        <v>641</v>
      </c>
      <c r="E894" t="s">
        <v>642</v>
      </c>
      <c r="F894" s="15">
        <v>434.3</v>
      </c>
      <c r="G894" t="s">
        <v>50</v>
      </c>
      <c r="H894" t="s">
        <v>50</v>
      </c>
      <c r="I894" t="s">
        <v>86</v>
      </c>
      <c r="J894" t="s">
        <v>46</v>
      </c>
      <c r="K894" t="s">
        <v>87</v>
      </c>
      <c r="L894" t="s">
        <v>1779</v>
      </c>
      <c r="M894" t="s">
        <v>1780</v>
      </c>
      <c r="N894" t="s">
        <v>3650</v>
      </c>
      <c r="O894">
        <f>VLOOKUP(B894,HIS退!B:F,5,FALSE)</f>
        <v>-434.3</v>
      </c>
      <c r="P894" s="43">
        <f>VLOOKUP(L894,银行退!A:G,7,FALSE)</f>
        <v>434.3</v>
      </c>
      <c r="Q894" t="e">
        <f>VLOOKUP(L894,银行退!A:J,10,FALSE)</f>
        <v>#N/A</v>
      </c>
      <c r="R894" t="e">
        <f>VLOOKUP(L894,银行退!A:K,11,FALSE)</f>
        <v>#N/A</v>
      </c>
    </row>
    <row r="895" spans="1:18" ht="14.25" hidden="1">
      <c r="A895" s="60">
        <v>42933.433252314811</v>
      </c>
      <c r="B895">
        <v>775847</v>
      </c>
      <c r="C895" t="s">
        <v>3651</v>
      </c>
      <c r="D895" t="s">
        <v>3652</v>
      </c>
      <c r="E895" t="s">
        <v>643</v>
      </c>
      <c r="F895" s="15">
        <v>700</v>
      </c>
      <c r="G895" t="s">
        <v>50</v>
      </c>
      <c r="H895" t="s">
        <v>50</v>
      </c>
      <c r="I895" t="s">
        <v>86</v>
      </c>
      <c r="J895" t="s">
        <v>46</v>
      </c>
      <c r="K895" t="s">
        <v>87</v>
      </c>
      <c r="L895" t="s">
        <v>1781</v>
      </c>
      <c r="M895" t="s">
        <v>1782</v>
      </c>
      <c r="N895" t="s">
        <v>3653</v>
      </c>
      <c r="O895">
        <f>VLOOKUP(B895,HIS退!B:F,5,FALSE)</f>
        <v>-700</v>
      </c>
      <c r="P895" s="43">
        <f>VLOOKUP(L895,银行退!A:G,7,FALSE)</f>
        <v>700</v>
      </c>
      <c r="Q895" t="e">
        <f>VLOOKUP(L895,银行退!A:J,10,FALSE)</f>
        <v>#N/A</v>
      </c>
      <c r="R895" t="e">
        <f>VLOOKUP(L895,银行退!A:K,11,FALSE)</f>
        <v>#N/A</v>
      </c>
    </row>
    <row r="896" spans="1:18" ht="14.25" hidden="1">
      <c r="A896" s="60">
        <v>42933.444537037038</v>
      </c>
      <c r="B896">
        <v>777172</v>
      </c>
      <c r="C896" t="s">
        <v>3654</v>
      </c>
      <c r="D896" t="s">
        <v>3655</v>
      </c>
      <c r="E896" t="s">
        <v>644</v>
      </c>
      <c r="F896" s="15">
        <v>2000</v>
      </c>
      <c r="G896" t="s">
        <v>50</v>
      </c>
      <c r="H896" t="s">
        <v>50</v>
      </c>
      <c r="I896" t="s">
        <v>86</v>
      </c>
      <c r="J896" t="s">
        <v>46</v>
      </c>
      <c r="K896" t="s">
        <v>87</v>
      </c>
      <c r="L896" t="s">
        <v>1783</v>
      </c>
      <c r="M896" t="s">
        <v>1784</v>
      </c>
      <c r="N896" t="s">
        <v>3656</v>
      </c>
      <c r="O896">
        <f>VLOOKUP(B896,HIS退!B:F,5,FALSE)</f>
        <v>-2000</v>
      </c>
      <c r="P896" s="43">
        <f>VLOOKUP(L896,银行退!A:G,7,FALSE)</f>
        <v>2000</v>
      </c>
      <c r="Q896" t="e">
        <f>VLOOKUP(L896,银行退!A:J,10,FALSE)</f>
        <v>#N/A</v>
      </c>
      <c r="R896" t="e">
        <f>VLOOKUP(L896,银行退!A:K,11,FALSE)</f>
        <v>#N/A</v>
      </c>
    </row>
    <row r="897" spans="1:18" ht="14.25" hidden="1">
      <c r="A897" s="60">
        <v>42933.44494212963</v>
      </c>
      <c r="B897">
        <v>777208</v>
      </c>
      <c r="C897" t="s">
        <v>3657</v>
      </c>
      <c r="D897" t="s">
        <v>3658</v>
      </c>
      <c r="E897" t="s">
        <v>645</v>
      </c>
      <c r="F897" s="15">
        <v>604.39</v>
      </c>
      <c r="G897" t="s">
        <v>50</v>
      </c>
      <c r="H897" t="s">
        <v>50</v>
      </c>
      <c r="I897" t="s">
        <v>86</v>
      </c>
      <c r="J897" t="s">
        <v>46</v>
      </c>
      <c r="K897" t="s">
        <v>87</v>
      </c>
      <c r="L897" t="s">
        <v>1785</v>
      </c>
      <c r="M897" t="s">
        <v>1786</v>
      </c>
      <c r="N897" t="s">
        <v>3659</v>
      </c>
      <c r="O897">
        <f>VLOOKUP(B897,HIS退!B:F,5,FALSE)</f>
        <v>-604.39</v>
      </c>
      <c r="P897" s="43">
        <f>VLOOKUP(L897,银行退!A:G,7,FALSE)</f>
        <v>604.39</v>
      </c>
      <c r="Q897" t="e">
        <f>VLOOKUP(L897,银行退!A:J,10,FALSE)</f>
        <v>#N/A</v>
      </c>
      <c r="R897" t="e">
        <f>VLOOKUP(L897,银行退!A:K,11,FALSE)</f>
        <v>#N/A</v>
      </c>
    </row>
    <row r="898" spans="1:18" ht="14.25" hidden="1">
      <c r="A898" s="60">
        <v>42933.44835648148</v>
      </c>
      <c r="B898">
        <v>777564</v>
      </c>
      <c r="C898" t="s">
        <v>3660</v>
      </c>
      <c r="D898" t="s">
        <v>3661</v>
      </c>
      <c r="E898" t="s">
        <v>646</v>
      </c>
      <c r="F898" s="15">
        <v>182.32</v>
      </c>
      <c r="G898" t="s">
        <v>50</v>
      </c>
      <c r="H898" t="s">
        <v>50</v>
      </c>
      <c r="I898" t="s">
        <v>86</v>
      </c>
      <c r="J898" t="s">
        <v>46</v>
      </c>
      <c r="K898" t="s">
        <v>87</v>
      </c>
      <c r="L898" t="s">
        <v>1787</v>
      </c>
      <c r="M898" t="s">
        <v>1788</v>
      </c>
      <c r="N898" t="s">
        <v>3662</v>
      </c>
      <c r="O898">
        <f>VLOOKUP(B898,HIS退!B:F,5,FALSE)</f>
        <v>-182.32</v>
      </c>
      <c r="P898" s="43">
        <f>VLOOKUP(L898,银行退!A:G,7,FALSE)</f>
        <v>182.32</v>
      </c>
      <c r="Q898" t="e">
        <f>VLOOKUP(L898,银行退!A:J,10,FALSE)</f>
        <v>#N/A</v>
      </c>
      <c r="R898" t="e">
        <f>VLOOKUP(L898,银行退!A:K,11,FALSE)</f>
        <v>#N/A</v>
      </c>
    </row>
    <row r="899" spans="1:18" ht="14.25" hidden="1">
      <c r="A899" s="60">
        <v>42933.450057870374</v>
      </c>
      <c r="B899">
        <v>777776</v>
      </c>
      <c r="C899" t="s">
        <v>3663</v>
      </c>
      <c r="D899" t="s">
        <v>3664</v>
      </c>
      <c r="E899" t="s">
        <v>647</v>
      </c>
      <c r="F899" s="15">
        <v>71.97</v>
      </c>
      <c r="G899" t="s">
        <v>50</v>
      </c>
      <c r="H899" t="s">
        <v>50</v>
      </c>
      <c r="I899" t="s">
        <v>127</v>
      </c>
      <c r="J899" t="s">
        <v>127</v>
      </c>
      <c r="K899" t="s">
        <v>87</v>
      </c>
      <c r="L899" t="s">
        <v>1789</v>
      </c>
      <c r="M899" t="s">
        <v>1790</v>
      </c>
      <c r="N899" t="s">
        <v>3665</v>
      </c>
      <c r="O899">
        <f>VLOOKUP(B899,HIS退!B:F,5,FALSE)</f>
        <v>-71.97</v>
      </c>
      <c r="P899" s="43">
        <f>VLOOKUP(L899,银行退!A:G,7,FALSE)</f>
        <v>71.97</v>
      </c>
      <c r="Q899">
        <f>VLOOKUP(L899,银行退!A:J,10,FALSE)</f>
        <v>1</v>
      </c>
      <c r="R899" t="str">
        <f>VLOOKUP(L899,银行退!A:K,11,FALSE)</f>
        <v>2017-07-17</v>
      </c>
    </row>
    <row r="900" spans="1:18" ht="14.25" hidden="1">
      <c r="A900" s="60">
        <v>42933.451493055552</v>
      </c>
      <c r="B900">
        <v>777907</v>
      </c>
      <c r="C900" t="s">
        <v>3666</v>
      </c>
      <c r="D900" t="s">
        <v>3667</v>
      </c>
      <c r="E900" t="s">
        <v>648</v>
      </c>
      <c r="F900" s="15">
        <v>502.4</v>
      </c>
      <c r="G900" t="s">
        <v>50</v>
      </c>
      <c r="H900" t="s">
        <v>50</v>
      </c>
      <c r="I900" t="s">
        <v>86</v>
      </c>
      <c r="J900" t="s">
        <v>46</v>
      </c>
      <c r="K900" t="s">
        <v>87</v>
      </c>
      <c r="L900" t="s">
        <v>1791</v>
      </c>
      <c r="M900" t="s">
        <v>1792</v>
      </c>
      <c r="N900" t="s">
        <v>3668</v>
      </c>
      <c r="O900">
        <f>VLOOKUP(B900,HIS退!B:F,5,FALSE)</f>
        <v>-502.4</v>
      </c>
      <c r="P900" s="43">
        <f>VLOOKUP(L900,银行退!A:G,7,FALSE)</f>
        <v>502.4</v>
      </c>
      <c r="Q900" t="e">
        <f>VLOOKUP(L900,银行退!A:J,10,FALSE)</f>
        <v>#N/A</v>
      </c>
      <c r="R900" t="e">
        <f>VLOOKUP(L900,银行退!A:K,11,FALSE)</f>
        <v>#N/A</v>
      </c>
    </row>
    <row r="901" spans="1:18" ht="14.25" hidden="1">
      <c r="A901" s="60">
        <v>42933.458368055559</v>
      </c>
      <c r="B901">
        <v>778626</v>
      </c>
      <c r="C901" t="s">
        <v>3669</v>
      </c>
      <c r="D901" t="s">
        <v>3670</v>
      </c>
      <c r="E901" t="s">
        <v>649</v>
      </c>
      <c r="F901" s="15">
        <v>1900</v>
      </c>
      <c r="G901" t="s">
        <v>50</v>
      </c>
      <c r="H901" t="s">
        <v>50</v>
      </c>
      <c r="I901" t="s">
        <v>127</v>
      </c>
      <c r="J901" t="s">
        <v>127</v>
      </c>
      <c r="K901" t="s">
        <v>87</v>
      </c>
      <c r="L901" t="s">
        <v>1793</v>
      </c>
      <c r="M901" t="s">
        <v>1794</v>
      </c>
      <c r="N901" t="s">
        <v>3671</v>
      </c>
      <c r="O901">
        <f>VLOOKUP(B901,HIS退!B:F,5,FALSE)</f>
        <v>-1900</v>
      </c>
      <c r="P901" s="43">
        <f>VLOOKUP(L901,银行退!A:G,7,FALSE)</f>
        <v>1900</v>
      </c>
      <c r="Q901">
        <f>VLOOKUP(L901,银行退!A:J,10,FALSE)</f>
        <v>1</v>
      </c>
      <c r="R901" t="str">
        <f>VLOOKUP(L901,银行退!A:K,11,FALSE)</f>
        <v>2017-07-17</v>
      </c>
    </row>
    <row r="902" spans="1:18" ht="14.25" hidden="1">
      <c r="A902" s="60">
        <v>42933.464016203703</v>
      </c>
      <c r="B902">
        <v>779210</v>
      </c>
      <c r="C902" t="s">
        <v>3672</v>
      </c>
      <c r="D902" t="s">
        <v>3673</v>
      </c>
      <c r="E902" t="s">
        <v>650</v>
      </c>
      <c r="F902" s="15">
        <v>709</v>
      </c>
      <c r="G902" t="s">
        <v>50</v>
      </c>
      <c r="H902" t="s">
        <v>50</v>
      </c>
      <c r="I902" t="s">
        <v>86</v>
      </c>
      <c r="J902" t="s">
        <v>46</v>
      </c>
      <c r="K902" t="s">
        <v>87</v>
      </c>
      <c r="L902" t="s">
        <v>1795</v>
      </c>
      <c r="M902" t="s">
        <v>1796</v>
      </c>
      <c r="N902" t="s">
        <v>3674</v>
      </c>
      <c r="O902">
        <f>VLOOKUP(B902,HIS退!B:F,5,FALSE)</f>
        <v>-709</v>
      </c>
      <c r="P902" s="43">
        <f>VLOOKUP(L902,银行退!A:G,7,FALSE)</f>
        <v>709</v>
      </c>
      <c r="Q902" t="e">
        <f>VLOOKUP(L902,银行退!A:J,10,FALSE)</f>
        <v>#N/A</v>
      </c>
      <c r="R902" t="e">
        <f>VLOOKUP(L902,银行退!A:K,11,FALSE)</f>
        <v>#N/A</v>
      </c>
    </row>
    <row r="903" spans="1:18" ht="14.25" hidden="1">
      <c r="A903" s="60">
        <v>42933.464965277781</v>
      </c>
      <c r="B903">
        <v>779303</v>
      </c>
      <c r="C903" t="s">
        <v>3675</v>
      </c>
      <c r="D903" t="s">
        <v>3676</v>
      </c>
      <c r="E903" t="s">
        <v>651</v>
      </c>
      <c r="F903" s="15">
        <v>1072.5</v>
      </c>
      <c r="G903" t="s">
        <v>50</v>
      </c>
      <c r="H903" t="s">
        <v>50</v>
      </c>
      <c r="I903" t="s">
        <v>86</v>
      </c>
      <c r="J903" t="s">
        <v>46</v>
      </c>
      <c r="K903" t="s">
        <v>87</v>
      </c>
      <c r="L903" t="s">
        <v>1797</v>
      </c>
      <c r="M903" t="s">
        <v>1798</v>
      </c>
      <c r="N903" t="s">
        <v>3677</v>
      </c>
      <c r="O903">
        <f>VLOOKUP(B903,HIS退!B:F,5,FALSE)</f>
        <v>-1072.5</v>
      </c>
      <c r="P903" s="43">
        <f>VLOOKUP(L903,银行退!A:G,7,FALSE)</f>
        <v>1072.5</v>
      </c>
      <c r="Q903" t="e">
        <f>VLOOKUP(L903,银行退!A:J,10,FALSE)</f>
        <v>#N/A</v>
      </c>
      <c r="R903" t="e">
        <f>VLOOKUP(L903,银行退!A:K,11,FALSE)</f>
        <v>#N/A</v>
      </c>
    </row>
    <row r="904" spans="1:18" ht="14.25" hidden="1">
      <c r="A904" s="60">
        <v>42933.468530092592</v>
      </c>
      <c r="B904">
        <v>779630</v>
      </c>
      <c r="C904" t="s">
        <v>3678</v>
      </c>
      <c r="D904" t="s">
        <v>3679</v>
      </c>
      <c r="E904" t="s">
        <v>652</v>
      </c>
      <c r="F904" s="15">
        <v>81.73</v>
      </c>
      <c r="G904" t="s">
        <v>50</v>
      </c>
      <c r="H904" t="s">
        <v>50</v>
      </c>
      <c r="I904" t="s">
        <v>86</v>
      </c>
      <c r="J904" t="s">
        <v>46</v>
      </c>
      <c r="K904" t="s">
        <v>87</v>
      </c>
      <c r="L904" t="s">
        <v>1799</v>
      </c>
      <c r="M904" t="s">
        <v>1800</v>
      </c>
      <c r="N904" t="s">
        <v>3680</v>
      </c>
      <c r="O904">
        <f>VLOOKUP(B904,HIS退!B:F,5,FALSE)</f>
        <v>-81.73</v>
      </c>
      <c r="P904" s="43">
        <f>VLOOKUP(L904,银行退!A:G,7,FALSE)</f>
        <v>81.73</v>
      </c>
      <c r="Q904" t="e">
        <f>VLOOKUP(L904,银行退!A:J,10,FALSE)</f>
        <v>#N/A</v>
      </c>
      <c r="R904" t="e">
        <f>VLOOKUP(L904,银行退!A:K,11,FALSE)</f>
        <v>#N/A</v>
      </c>
    </row>
    <row r="905" spans="1:18" ht="14.25" hidden="1">
      <c r="A905" s="60">
        <v>42933.471666666665</v>
      </c>
      <c r="B905">
        <v>779931</v>
      </c>
      <c r="C905" t="s">
        <v>3681</v>
      </c>
      <c r="D905" t="s">
        <v>2885</v>
      </c>
      <c r="E905" t="s">
        <v>362</v>
      </c>
      <c r="F905" s="15">
        <v>83</v>
      </c>
      <c r="G905" t="s">
        <v>50</v>
      </c>
      <c r="H905" t="s">
        <v>50</v>
      </c>
      <c r="I905" t="s">
        <v>86</v>
      </c>
      <c r="J905" t="s">
        <v>46</v>
      </c>
      <c r="K905" t="s">
        <v>87</v>
      </c>
      <c r="L905" t="s">
        <v>1801</v>
      </c>
      <c r="M905" t="s">
        <v>1802</v>
      </c>
      <c r="N905" t="s">
        <v>2886</v>
      </c>
      <c r="O905">
        <f>VLOOKUP(B905,HIS退!B:F,5,FALSE)</f>
        <v>-83</v>
      </c>
      <c r="P905" s="43">
        <f>VLOOKUP(L905,银行退!A:G,7,FALSE)</f>
        <v>83</v>
      </c>
      <c r="Q905" t="e">
        <f>VLOOKUP(L905,银行退!A:J,10,FALSE)</f>
        <v>#N/A</v>
      </c>
      <c r="R905" t="e">
        <f>VLOOKUP(L905,银行退!A:K,11,FALSE)</f>
        <v>#N/A</v>
      </c>
    </row>
    <row r="906" spans="1:18" ht="14.25" hidden="1">
      <c r="A906" s="60">
        <v>42933.472685185188</v>
      </c>
      <c r="B906">
        <v>780084</v>
      </c>
      <c r="C906" t="s">
        <v>3682</v>
      </c>
      <c r="D906" t="s">
        <v>3683</v>
      </c>
      <c r="E906" t="s">
        <v>653</v>
      </c>
      <c r="F906" s="15">
        <v>200</v>
      </c>
      <c r="G906" t="s">
        <v>50</v>
      </c>
      <c r="H906" t="s">
        <v>50</v>
      </c>
      <c r="I906" t="s">
        <v>86</v>
      </c>
      <c r="J906" t="s">
        <v>46</v>
      </c>
      <c r="K906" t="s">
        <v>87</v>
      </c>
      <c r="L906" t="s">
        <v>1803</v>
      </c>
      <c r="M906" t="s">
        <v>1804</v>
      </c>
      <c r="N906" t="s">
        <v>3684</v>
      </c>
      <c r="O906">
        <f>VLOOKUP(B906,HIS退!B:F,5,FALSE)</f>
        <v>-200</v>
      </c>
      <c r="P906" s="43">
        <f>VLOOKUP(L906,银行退!A:G,7,FALSE)</f>
        <v>200</v>
      </c>
      <c r="Q906" t="e">
        <f>VLOOKUP(L906,银行退!A:J,10,FALSE)</f>
        <v>#N/A</v>
      </c>
      <c r="R906" t="e">
        <f>VLOOKUP(L906,银行退!A:K,11,FALSE)</f>
        <v>#N/A</v>
      </c>
    </row>
    <row r="907" spans="1:18" ht="14.25" hidden="1">
      <c r="A907" s="60">
        <v>42933.47896990741</v>
      </c>
      <c r="B907">
        <v>780689</v>
      </c>
      <c r="C907" t="s">
        <v>3685</v>
      </c>
      <c r="D907" t="s">
        <v>3686</v>
      </c>
      <c r="E907" t="s">
        <v>654</v>
      </c>
      <c r="F907" s="15">
        <v>3000</v>
      </c>
      <c r="G907" t="s">
        <v>50</v>
      </c>
      <c r="H907" t="s">
        <v>50</v>
      </c>
      <c r="I907" t="s">
        <v>86</v>
      </c>
      <c r="J907" t="s">
        <v>46</v>
      </c>
      <c r="K907" t="s">
        <v>87</v>
      </c>
      <c r="L907" t="s">
        <v>1805</v>
      </c>
      <c r="M907" t="s">
        <v>1806</v>
      </c>
      <c r="N907" t="s">
        <v>3687</v>
      </c>
      <c r="O907">
        <f>VLOOKUP(B907,HIS退!B:F,5,FALSE)</f>
        <v>-3000</v>
      </c>
      <c r="P907" s="43">
        <f>VLOOKUP(L907,银行退!A:G,7,FALSE)</f>
        <v>3000</v>
      </c>
      <c r="Q907" t="e">
        <f>VLOOKUP(L907,银行退!A:J,10,FALSE)</f>
        <v>#N/A</v>
      </c>
      <c r="R907" t="e">
        <f>VLOOKUP(L907,银行退!A:K,11,FALSE)</f>
        <v>#N/A</v>
      </c>
    </row>
    <row r="908" spans="1:18" ht="14.25" hidden="1">
      <c r="A908" s="60">
        <v>42933.483703703707</v>
      </c>
      <c r="B908">
        <v>781082</v>
      </c>
      <c r="C908" t="s">
        <v>3688</v>
      </c>
      <c r="D908" t="s">
        <v>3689</v>
      </c>
      <c r="E908" t="s">
        <v>655</v>
      </c>
      <c r="F908" s="15">
        <v>540.82000000000005</v>
      </c>
      <c r="G908" t="s">
        <v>50</v>
      </c>
      <c r="H908" t="s">
        <v>50</v>
      </c>
      <c r="I908" t="s">
        <v>86</v>
      </c>
      <c r="J908" t="s">
        <v>46</v>
      </c>
      <c r="K908" t="s">
        <v>87</v>
      </c>
      <c r="L908" t="s">
        <v>1807</v>
      </c>
      <c r="M908" t="s">
        <v>1808</v>
      </c>
      <c r="N908" t="s">
        <v>3690</v>
      </c>
      <c r="O908">
        <f>VLOOKUP(B908,HIS退!B:F,5,FALSE)</f>
        <v>-540.82000000000005</v>
      </c>
      <c r="P908" s="43">
        <f>VLOOKUP(L908,银行退!A:G,7,FALSE)</f>
        <v>540.82000000000005</v>
      </c>
      <c r="Q908" t="e">
        <f>VLOOKUP(L908,银行退!A:J,10,FALSE)</f>
        <v>#N/A</v>
      </c>
      <c r="R908" t="e">
        <f>VLOOKUP(L908,银行退!A:K,11,FALSE)</f>
        <v>#N/A</v>
      </c>
    </row>
    <row r="909" spans="1:18" ht="14.25" hidden="1">
      <c r="A909" s="60">
        <v>42933.484074074076</v>
      </c>
      <c r="B909">
        <v>781107</v>
      </c>
      <c r="C909" t="s">
        <v>3691</v>
      </c>
      <c r="D909" t="s">
        <v>3692</v>
      </c>
      <c r="E909" t="s">
        <v>656</v>
      </c>
      <c r="F909" s="15">
        <v>13.52</v>
      </c>
      <c r="G909" t="s">
        <v>50</v>
      </c>
      <c r="H909" t="s">
        <v>50</v>
      </c>
      <c r="I909" t="s">
        <v>86</v>
      </c>
      <c r="J909" t="s">
        <v>46</v>
      </c>
      <c r="K909" t="s">
        <v>87</v>
      </c>
      <c r="L909" t="s">
        <v>1809</v>
      </c>
      <c r="M909" t="s">
        <v>1810</v>
      </c>
      <c r="N909" t="s">
        <v>3693</v>
      </c>
      <c r="O909">
        <f>VLOOKUP(B909,HIS退!B:F,5,FALSE)</f>
        <v>-13.52</v>
      </c>
      <c r="P909" s="43">
        <f>VLOOKUP(L909,银行退!A:G,7,FALSE)</f>
        <v>13.52</v>
      </c>
      <c r="Q909" t="e">
        <f>VLOOKUP(L909,银行退!A:J,10,FALSE)</f>
        <v>#N/A</v>
      </c>
      <c r="R909" t="e">
        <f>VLOOKUP(L909,银行退!A:K,11,FALSE)</f>
        <v>#N/A</v>
      </c>
    </row>
    <row r="910" spans="1:18" ht="14.25" hidden="1">
      <c r="A910" s="60">
        <v>42933.48704861111</v>
      </c>
      <c r="B910">
        <v>781303</v>
      </c>
      <c r="C910" t="s">
        <v>3694</v>
      </c>
      <c r="D910" t="s">
        <v>3695</v>
      </c>
      <c r="E910" t="s">
        <v>657</v>
      </c>
      <c r="F910" s="15">
        <v>290.13</v>
      </c>
      <c r="G910" t="s">
        <v>50</v>
      </c>
      <c r="H910" t="s">
        <v>50</v>
      </c>
      <c r="I910" t="s">
        <v>127</v>
      </c>
      <c r="J910" t="s">
        <v>127</v>
      </c>
      <c r="K910" t="s">
        <v>87</v>
      </c>
      <c r="L910" t="s">
        <v>1811</v>
      </c>
      <c r="M910" t="s">
        <v>1812</v>
      </c>
      <c r="N910" t="s">
        <v>3696</v>
      </c>
      <c r="O910">
        <f>VLOOKUP(B910,HIS退!B:F,5,FALSE)</f>
        <v>-290.13</v>
      </c>
      <c r="P910" s="43">
        <f>VLOOKUP(L910,银行退!A:G,7,FALSE)</f>
        <v>290.13</v>
      </c>
      <c r="Q910">
        <f>VLOOKUP(L910,银行退!A:J,10,FALSE)</f>
        <v>1</v>
      </c>
      <c r="R910" t="str">
        <f>VLOOKUP(L910,银行退!A:K,11,FALSE)</f>
        <v>2017-07-17</v>
      </c>
    </row>
    <row r="911" spans="1:18" ht="14.25" hidden="1">
      <c r="A911" s="60">
        <v>42933.489108796297</v>
      </c>
      <c r="B911">
        <v>781461</v>
      </c>
      <c r="C911" t="s">
        <v>3697</v>
      </c>
      <c r="D911" t="s">
        <v>3698</v>
      </c>
      <c r="E911" t="s">
        <v>658</v>
      </c>
      <c r="F911" s="15">
        <v>600</v>
      </c>
      <c r="G911" t="s">
        <v>50</v>
      </c>
      <c r="H911" t="s">
        <v>50</v>
      </c>
      <c r="I911" t="s">
        <v>86</v>
      </c>
      <c r="J911" t="s">
        <v>46</v>
      </c>
      <c r="K911" t="s">
        <v>87</v>
      </c>
      <c r="L911" t="s">
        <v>1813</v>
      </c>
      <c r="M911" t="s">
        <v>1814</v>
      </c>
      <c r="N911" t="s">
        <v>3699</v>
      </c>
      <c r="O911">
        <f>VLOOKUP(B911,HIS退!B:F,5,FALSE)</f>
        <v>-600</v>
      </c>
      <c r="P911" s="43">
        <f>VLOOKUP(L911,银行退!A:G,7,FALSE)</f>
        <v>600</v>
      </c>
      <c r="Q911" t="e">
        <f>VLOOKUP(L911,银行退!A:J,10,FALSE)</f>
        <v>#N/A</v>
      </c>
      <c r="R911" t="e">
        <f>VLOOKUP(L911,银行退!A:K,11,FALSE)</f>
        <v>#N/A</v>
      </c>
    </row>
    <row r="912" spans="1:18" ht="14.25" hidden="1">
      <c r="A912" s="60">
        <v>42933.496805555558</v>
      </c>
      <c r="B912">
        <v>781883</v>
      </c>
      <c r="C912" t="s">
        <v>3700</v>
      </c>
      <c r="D912" t="s">
        <v>3701</v>
      </c>
      <c r="E912" t="s">
        <v>659</v>
      </c>
      <c r="F912" s="15">
        <v>193.08</v>
      </c>
      <c r="G912" t="s">
        <v>50</v>
      </c>
      <c r="H912" t="s">
        <v>50</v>
      </c>
      <c r="I912" t="s">
        <v>127</v>
      </c>
      <c r="J912" t="s">
        <v>127</v>
      </c>
      <c r="K912" t="s">
        <v>87</v>
      </c>
      <c r="L912" t="s">
        <v>1815</v>
      </c>
      <c r="M912" t="s">
        <v>1816</v>
      </c>
      <c r="N912" t="s">
        <v>3702</v>
      </c>
      <c r="O912">
        <f>VLOOKUP(B912,HIS退!B:F,5,FALSE)</f>
        <v>-193.08</v>
      </c>
      <c r="P912" s="43">
        <f>VLOOKUP(L912,银行退!A:G,7,FALSE)</f>
        <v>193.08</v>
      </c>
      <c r="Q912">
        <f>VLOOKUP(L912,银行退!A:J,10,FALSE)</f>
        <v>1</v>
      </c>
      <c r="R912" t="str">
        <f>VLOOKUP(L912,银行退!A:K,11,FALSE)</f>
        <v>2017-07-17</v>
      </c>
    </row>
    <row r="913" spans="1:18" ht="14.25" hidden="1">
      <c r="A913" s="60">
        <v>42933.507372685184</v>
      </c>
      <c r="B913">
        <v>782302</v>
      </c>
      <c r="C913" t="s">
        <v>3703</v>
      </c>
      <c r="D913" t="s">
        <v>3704</v>
      </c>
      <c r="E913" t="s">
        <v>660</v>
      </c>
      <c r="F913" s="15">
        <v>100</v>
      </c>
      <c r="G913" t="s">
        <v>50</v>
      </c>
      <c r="H913" t="s">
        <v>50</v>
      </c>
      <c r="I913" t="s">
        <v>86</v>
      </c>
      <c r="J913" t="s">
        <v>46</v>
      </c>
      <c r="K913" t="s">
        <v>87</v>
      </c>
      <c r="L913" t="s">
        <v>1817</v>
      </c>
      <c r="M913" t="s">
        <v>1818</v>
      </c>
      <c r="N913" t="s">
        <v>3705</v>
      </c>
      <c r="O913">
        <f>VLOOKUP(B913,HIS退!B:F,5,FALSE)</f>
        <v>-100</v>
      </c>
      <c r="P913" s="43">
        <f>VLOOKUP(L913,银行退!A:G,7,FALSE)</f>
        <v>100</v>
      </c>
      <c r="Q913" t="e">
        <f>VLOOKUP(L913,银行退!A:J,10,FALSE)</f>
        <v>#N/A</v>
      </c>
      <c r="R913" t="e">
        <f>VLOOKUP(L913,银行退!A:K,11,FALSE)</f>
        <v>#N/A</v>
      </c>
    </row>
    <row r="914" spans="1:18" ht="14.25" hidden="1">
      <c r="A914" s="60">
        <v>42933.512326388889</v>
      </c>
      <c r="B914">
        <v>782444</v>
      </c>
      <c r="C914" t="s">
        <v>3706</v>
      </c>
      <c r="D914" t="s">
        <v>3707</v>
      </c>
      <c r="E914" t="s">
        <v>661</v>
      </c>
      <c r="F914" s="15">
        <v>500</v>
      </c>
      <c r="G914" t="s">
        <v>50</v>
      </c>
      <c r="H914" t="s">
        <v>50</v>
      </c>
      <c r="I914" t="s">
        <v>86</v>
      </c>
      <c r="J914" t="s">
        <v>46</v>
      </c>
      <c r="K914" t="s">
        <v>87</v>
      </c>
      <c r="L914" t="s">
        <v>1819</v>
      </c>
      <c r="M914" t="s">
        <v>1820</v>
      </c>
      <c r="N914" t="s">
        <v>3708</v>
      </c>
      <c r="O914">
        <f>VLOOKUP(B914,HIS退!B:F,5,FALSE)</f>
        <v>-500</v>
      </c>
      <c r="P914" s="43">
        <f>VLOOKUP(L914,银行退!A:G,7,FALSE)</f>
        <v>500</v>
      </c>
      <c r="Q914" t="e">
        <f>VLOOKUP(L914,银行退!A:J,10,FALSE)</f>
        <v>#N/A</v>
      </c>
      <c r="R914" t="e">
        <f>VLOOKUP(L914,银行退!A:K,11,FALSE)</f>
        <v>#N/A</v>
      </c>
    </row>
    <row r="915" spans="1:18" ht="14.25" hidden="1">
      <c r="A915" s="60">
        <v>42933.513113425928</v>
      </c>
      <c r="B915">
        <v>782455</v>
      </c>
      <c r="C915" t="s">
        <v>3709</v>
      </c>
      <c r="D915" t="s">
        <v>3710</v>
      </c>
      <c r="E915" t="s">
        <v>662</v>
      </c>
      <c r="F915" s="15">
        <v>500</v>
      </c>
      <c r="G915" t="s">
        <v>50</v>
      </c>
      <c r="H915" t="s">
        <v>50</v>
      </c>
      <c r="I915" t="s">
        <v>86</v>
      </c>
      <c r="J915" t="s">
        <v>46</v>
      </c>
      <c r="K915" t="s">
        <v>87</v>
      </c>
      <c r="L915" t="s">
        <v>1821</v>
      </c>
      <c r="M915" t="s">
        <v>1822</v>
      </c>
      <c r="N915" t="s">
        <v>3708</v>
      </c>
      <c r="O915">
        <f>VLOOKUP(B915,HIS退!B:F,5,FALSE)</f>
        <v>-500</v>
      </c>
      <c r="P915" s="43">
        <f>VLOOKUP(L915,银行退!A:G,7,FALSE)</f>
        <v>500</v>
      </c>
      <c r="Q915" t="e">
        <f>VLOOKUP(L915,银行退!A:J,10,FALSE)</f>
        <v>#N/A</v>
      </c>
      <c r="R915" t="e">
        <f>VLOOKUP(L915,银行退!A:K,11,FALSE)</f>
        <v>#N/A</v>
      </c>
    </row>
    <row r="916" spans="1:18" ht="14.25" hidden="1">
      <c r="A916" s="60">
        <v>42933.514699074076</v>
      </c>
      <c r="B916">
        <v>782502</v>
      </c>
      <c r="C916" t="s">
        <v>3711</v>
      </c>
      <c r="D916" t="s">
        <v>3712</v>
      </c>
      <c r="E916" t="s">
        <v>663</v>
      </c>
      <c r="F916" s="15">
        <v>1658.74</v>
      </c>
      <c r="G916" t="s">
        <v>50</v>
      </c>
      <c r="H916" t="s">
        <v>50</v>
      </c>
      <c r="I916" t="s">
        <v>86</v>
      </c>
      <c r="J916" t="s">
        <v>46</v>
      </c>
      <c r="K916" t="s">
        <v>87</v>
      </c>
      <c r="L916" t="s">
        <v>1823</v>
      </c>
      <c r="M916" t="s">
        <v>1824</v>
      </c>
      <c r="N916" t="s">
        <v>3713</v>
      </c>
      <c r="O916">
        <f>VLOOKUP(B916,HIS退!B:F,5,FALSE)</f>
        <v>-1658.74</v>
      </c>
      <c r="P916" s="43">
        <f>VLOOKUP(L916,银行退!A:G,7,FALSE)</f>
        <v>1658.74</v>
      </c>
      <c r="Q916" t="e">
        <f>VLOOKUP(L916,银行退!A:J,10,FALSE)</f>
        <v>#N/A</v>
      </c>
      <c r="R916" t="e">
        <f>VLOOKUP(L916,银行退!A:K,11,FALSE)</f>
        <v>#N/A</v>
      </c>
    </row>
    <row r="917" spans="1:18" ht="14.25" hidden="1">
      <c r="A917" s="60">
        <v>42933.520173611112</v>
      </c>
      <c r="B917">
        <v>782601</v>
      </c>
      <c r="C917" t="s">
        <v>3714</v>
      </c>
      <c r="D917" t="s">
        <v>3715</v>
      </c>
      <c r="E917" t="s">
        <v>664</v>
      </c>
      <c r="F917" s="15">
        <v>531.5</v>
      </c>
      <c r="G917" t="s">
        <v>50</v>
      </c>
      <c r="H917" t="s">
        <v>50</v>
      </c>
      <c r="I917" t="s">
        <v>86</v>
      </c>
      <c r="J917" t="s">
        <v>46</v>
      </c>
      <c r="K917" t="s">
        <v>87</v>
      </c>
      <c r="L917" t="s">
        <v>1825</v>
      </c>
      <c r="M917" t="s">
        <v>1826</v>
      </c>
      <c r="N917" t="s">
        <v>3716</v>
      </c>
      <c r="O917">
        <f>VLOOKUP(B917,HIS退!B:F,5,FALSE)</f>
        <v>-531.5</v>
      </c>
      <c r="P917" s="43">
        <f>VLOOKUP(L917,银行退!A:G,7,FALSE)</f>
        <v>531.5</v>
      </c>
      <c r="Q917" t="e">
        <f>VLOOKUP(L917,银行退!A:J,10,FALSE)</f>
        <v>#N/A</v>
      </c>
      <c r="R917" t="e">
        <f>VLOOKUP(L917,银行退!A:K,11,FALSE)</f>
        <v>#N/A</v>
      </c>
    </row>
    <row r="918" spans="1:18" ht="14.25" hidden="1">
      <c r="A918" s="60">
        <v>42933.524594907409</v>
      </c>
      <c r="B918">
        <v>782672</v>
      </c>
      <c r="C918" t="s">
        <v>3717</v>
      </c>
      <c r="D918" t="s">
        <v>3718</v>
      </c>
      <c r="E918" t="s">
        <v>665</v>
      </c>
      <c r="F918" s="15">
        <v>400</v>
      </c>
      <c r="G918" t="s">
        <v>50</v>
      </c>
      <c r="H918" t="s">
        <v>50</v>
      </c>
      <c r="I918" t="s">
        <v>86</v>
      </c>
      <c r="J918" t="s">
        <v>46</v>
      </c>
      <c r="K918" t="s">
        <v>87</v>
      </c>
      <c r="L918" t="s">
        <v>1827</v>
      </c>
      <c r="M918" t="s">
        <v>1828</v>
      </c>
      <c r="N918" t="s">
        <v>3719</v>
      </c>
      <c r="O918">
        <f>VLOOKUP(B918,HIS退!B:F,5,FALSE)</f>
        <v>-400</v>
      </c>
      <c r="P918" s="43">
        <f>VLOOKUP(L918,银行退!A:G,7,FALSE)</f>
        <v>400</v>
      </c>
      <c r="Q918" t="e">
        <f>VLOOKUP(L918,银行退!A:J,10,FALSE)</f>
        <v>#N/A</v>
      </c>
      <c r="R918" t="e">
        <f>VLOOKUP(L918,银行退!A:K,11,FALSE)</f>
        <v>#N/A</v>
      </c>
    </row>
    <row r="919" spans="1:18" ht="14.25" hidden="1">
      <c r="A919" s="60">
        <v>42933.540462962963</v>
      </c>
      <c r="B919">
        <v>782884</v>
      </c>
      <c r="C919" t="s">
        <v>3720</v>
      </c>
      <c r="D919" t="s">
        <v>2778</v>
      </c>
      <c r="E919" t="s">
        <v>329</v>
      </c>
      <c r="F919" s="15">
        <v>252</v>
      </c>
      <c r="G919" t="s">
        <v>50</v>
      </c>
      <c r="H919" t="s">
        <v>50</v>
      </c>
      <c r="I919" t="s">
        <v>86</v>
      </c>
      <c r="J919" t="s">
        <v>46</v>
      </c>
      <c r="K919" t="s">
        <v>87</v>
      </c>
      <c r="L919" t="s">
        <v>1829</v>
      </c>
      <c r="M919" t="s">
        <v>1830</v>
      </c>
      <c r="N919" t="s">
        <v>2779</v>
      </c>
      <c r="O919">
        <f>VLOOKUP(B919,HIS退!B:F,5,FALSE)</f>
        <v>-252</v>
      </c>
      <c r="P919" s="43">
        <f>VLOOKUP(L919,银行退!A:G,7,FALSE)</f>
        <v>252</v>
      </c>
      <c r="Q919" t="e">
        <f>VLOOKUP(L919,银行退!A:J,10,FALSE)</f>
        <v>#N/A</v>
      </c>
      <c r="R919" t="e">
        <f>VLOOKUP(L919,银行退!A:K,11,FALSE)</f>
        <v>#N/A</v>
      </c>
    </row>
    <row r="920" spans="1:18" ht="14.25" hidden="1">
      <c r="A920" s="60">
        <v>42933.575219907405</v>
      </c>
      <c r="B920">
        <v>783448</v>
      </c>
      <c r="C920" t="s">
        <v>3721</v>
      </c>
      <c r="D920" t="s">
        <v>3722</v>
      </c>
      <c r="E920" t="s">
        <v>666</v>
      </c>
      <c r="F920" s="15">
        <v>300</v>
      </c>
      <c r="G920" t="s">
        <v>50</v>
      </c>
      <c r="H920" t="s">
        <v>50</v>
      </c>
      <c r="I920" t="s">
        <v>86</v>
      </c>
      <c r="J920" t="s">
        <v>46</v>
      </c>
      <c r="K920" t="s">
        <v>87</v>
      </c>
      <c r="L920" t="s">
        <v>1831</v>
      </c>
      <c r="M920" t="s">
        <v>1832</v>
      </c>
      <c r="N920" t="s">
        <v>3723</v>
      </c>
      <c r="O920">
        <f>VLOOKUP(B920,HIS退!B:F,5,FALSE)</f>
        <v>-300</v>
      </c>
      <c r="P920" s="43">
        <f>VLOOKUP(L920,银行退!A:G,7,FALSE)</f>
        <v>300</v>
      </c>
      <c r="Q920" t="e">
        <f>VLOOKUP(L920,银行退!A:J,10,FALSE)</f>
        <v>#N/A</v>
      </c>
      <c r="R920" t="e">
        <f>VLOOKUP(L920,银行退!A:K,11,FALSE)</f>
        <v>#N/A</v>
      </c>
    </row>
    <row r="921" spans="1:18" ht="14.25" hidden="1">
      <c r="A921" s="60">
        <v>42933.596238425926</v>
      </c>
      <c r="B921">
        <v>784530</v>
      </c>
      <c r="C921" t="s">
        <v>3724</v>
      </c>
      <c r="D921" t="s">
        <v>3725</v>
      </c>
      <c r="E921" t="s">
        <v>667</v>
      </c>
      <c r="F921" s="15">
        <v>840.5</v>
      </c>
      <c r="G921" t="s">
        <v>50</v>
      </c>
      <c r="H921" t="s">
        <v>50</v>
      </c>
      <c r="I921" t="s">
        <v>86</v>
      </c>
      <c r="J921" t="s">
        <v>46</v>
      </c>
      <c r="K921" t="s">
        <v>87</v>
      </c>
      <c r="L921" t="s">
        <v>1833</v>
      </c>
      <c r="M921" t="s">
        <v>1834</v>
      </c>
      <c r="N921" t="s">
        <v>3726</v>
      </c>
      <c r="O921">
        <f>VLOOKUP(B921,HIS退!B:F,5,FALSE)</f>
        <v>-840.5</v>
      </c>
      <c r="P921" s="43">
        <f>VLOOKUP(L921,银行退!A:G,7,FALSE)</f>
        <v>840.5</v>
      </c>
      <c r="Q921" t="e">
        <f>VLOOKUP(L921,银行退!A:J,10,FALSE)</f>
        <v>#N/A</v>
      </c>
      <c r="R921" t="e">
        <f>VLOOKUP(L921,银行退!A:K,11,FALSE)</f>
        <v>#N/A</v>
      </c>
    </row>
    <row r="922" spans="1:18" ht="14.25" hidden="1">
      <c r="A922" s="60">
        <v>42933.602303240739</v>
      </c>
      <c r="B922">
        <v>785016</v>
      </c>
      <c r="C922" t="s">
        <v>3727</v>
      </c>
      <c r="D922" t="s">
        <v>3728</v>
      </c>
      <c r="E922" t="s">
        <v>668</v>
      </c>
      <c r="F922" s="15">
        <v>280</v>
      </c>
      <c r="G922" t="s">
        <v>50</v>
      </c>
      <c r="H922" t="s">
        <v>50</v>
      </c>
      <c r="I922" t="s">
        <v>86</v>
      </c>
      <c r="J922" t="s">
        <v>46</v>
      </c>
      <c r="K922" t="s">
        <v>87</v>
      </c>
      <c r="L922" t="s">
        <v>1835</v>
      </c>
      <c r="M922" t="s">
        <v>1836</v>
      </c>
      <c r="N922" t="s">
        <v>3729</v>
      </c>
      <c r="O922">
        <f>VLOOKUP(B922,HIS退!B:F,5,FALSE)</f>
        <v>-280</v>
      </c>
      <c r="P922" s="43">
        <f>VLOOKUP(L922,银行退!A:G,7,FALSE)</f>
        <v>280</v>
      </c>
      <c r="Q922" t="e">
        <f>VLOOKUP(L922,银行退!A:J,10,FALSE)</f>
        <v>#N/A</v>
      </c>
      <c r="R922" t="e">
        <f>VLOOKUP(L922,银行退!A:K,11,FALSE)</f>
        <v>#N/A</v>
      </c>
    </row>
    <row r="923" spans="1:18" ht="14.25" hidden="1">
      <c r="A923" s="60">
        <v>42933.606168981481</v>
      </c>
      <c r="B923">
        <v>785300</v>
      </c>
      <c r="C923" t="s">
        <v>3730</v>
      </c>
      <c r="D923" t="s">
        <v>3731</v>
      </c>
      <c r="E923" t="s">
        <v>669</v>
      </c>
      <c r="F923" s="15">
        <v>745</v>
      </c>
      <c r="G923" t="s">
        <v>50</v>
      </c>
      <c r="H923" t="s">
        <v>50</v>
      </c>
      <c r="I923" t="s">
        <v>86</v>
      </c>
      <c r="J923" t="s">
        <v>46</v>
      </c>
      <c r="K923" t="s">
        <v>87</v>
      </c>
      <c r="L923" t="s">
        <v>1837</v>
      </c>
      <c r="M923" t="s">
        <v>1838</v>
      </c>
      <c r="N923" t="s">
        <v>3732</v>
      </c>
      <c r="O923">
        <f>VLOOKUP(B923,HIS退!B:F,5,FALSE)</f>
        <v>-745</v>
      </c>
      <c r="P923" s="43">
        <f>VLOOKUP(L923,银行退!A:G,7,FALSE)</f>
        <v>745</v>
      </c>
      <c r="Q923" t="e">
        <f>VLOOKUP(L923,银行退!A:J,10,FALSE)</f>
        <v>#N/A</v>
      </c>
      <c r="R923" t="e">
        <f>VLOOKUP(L923,银行退!A:K,11,FALSE)</f>
        <v>#N/A</v>
      </c>
    </row>
    <row r="924" spans="1:18" ht="14.25" hidden="1">
      <c r="A924" s="60">
        <v>42933.606504629628</v>
      </c>
      <c r="B924">
        <v>785321</v>
      </c>
      <c r="C924" t="s">
        <v>3733</v>
      </c>
      <c r="D924" t="s">
        <v>3734</v>
      </c>
      <c r="E924" t="s">
        <v>670</v>
      </c>
      <c r="F924" s="15">
        <v>400</v>
      </c>
      <c r="G924" t="s">
        <v>50</v>
      </c>
      <c r="H924" t="s">
        <v>50</v>
      </c>
      <c r="I924" t="s">
        <v>86</v>
      </c>
      <c r="J924" t="s">
        <v>46</v>
      </c>
      <c r="K924" t="s">
        <v>87</v>
      </c>
      <c r="L924" t="s">
        <v>1839</v>
      </c>
      <c r="M924" t="s">
        <v>1840</v>
      </c>
      <c r="N924" t="s">
        <v>3735</v>
      </c>
      <c r="O924">
        <f>VLOOKUP(B924,HIS退!B:F,5,FALSE)</f>
        <v>-400</v>
      </c>
      <c r="P924" s="43">
        <f>VLOOKUP(L924,银行退!A:G,7,FALSE)</f>
        <v>400</v>
      </c>
      <c r="Q924" t="e">
        <f>VLOOKUP(L924,银行退!A:J,10,FALSE)</f>
        <v>#N/A</v>
      </c>
      <c r="R924" t="e">
        <f>VLOOKUP(L924,银行退!A:K,11,FALSE)</f>
        <v>#N/A</v>
      </c>
    </row>
    <row r="925" spans="1:18" ht="14.25" hidden="1">
      <c r="A925" s="60">
        <v>42933.636064814818</v>
      </c>
      <c r="B925">
        <v>788033</v>
      </c>
      <c r="C925" t="s">
        <v>3736</v>
      </c>
      <c r="D925" t="s">
        <v>3737</v>
      </c>
      <c r="E925" t="s">
        <v>253</v>
      </c>
      <c r="F925" s="15">
        <v>431.98</v>
      </c>
      <c r="G925" t="s">
        <v>50</v>
      </c>
      <c r="H925" t="s">
        <v>50</v>
      </c>
      <c r="I925" t="s">
        <v>86</v>
      </c>
      <c r="J925" t="s">
        <v>46</v>
      </c>
      <c r="K925" t="s">
        <v>87</v>
      </c>
      <c r="L925" t="s">
        <v>1841</v>
      </c>
      <c r="M925" t="s">
        <v>1842</v>
      </c>
      <c r="N925" t="s">
        <v>3738</v>
      </c>
      <c r="O925">
        <f>VLOOKUP(B925,HIS退!B:F,5,FALSE)</f>
        <v>-431.98</v>
      </c>
      <c r="P925" s="43">
        <f>VLOOKUP(L925,银行退!A:G,7,FALSE)</f>
        <v>431.98</v>
      </c>
      <c r="Q925" t="e">
        <f>VLOOKUP(L925,银行退!A:J,10,FALSE)</f>
        <v>#N/A</v>
      </c>
      <c r="R925" t="e">
        <f>VLOOKUP(L925,银行退!A:K,11,FALSE)</f>
        <v>#N/A</v>
      </c>
    </row>
    <row r="926" spans="1:18" ht="14.25" hidden="1">
      <c r="A926" s="60">
        <v>42933.642939814818</v>
      </c>
      <c r="B926">
        <v>788654</v>
      </c>
      <c r="C926" t="s">
        <v>3739</v>
      </c>
      <c r="D926" t="s">
        <v>3740</v>
      </c>
      <c r="E926" t="s">
        <v>671</v>
      </c>
      <c r="F926" s="15">
        <v>500</v>
      </c>
      <c r="G926" t="s">
        <v>50</v>
      </c>
      <c r="H926" t="s">
        <v>50</v>
      </c>
      <c r="I926" t="s">
        <v>86</v>
      </c>
      <c r="J926" t="s">
        <v>46</v>
      </c>
      <c r="K926" t="s">
        <v>87</v>
      </c>
      <c r="L926" t="s">
        <v>1843</v>
      </c>
      <c r="M926" t="s">
        <v>1844</v>
      </c>
      <c r="N926" t="s">
        <v>3741</v>
      </c>
      <c r="O926">
        <f>VLOOKUP(B926,HIS退!B:F,5,FALSE)</f>
        <v>-500</v>
      </c>
      <c r="P926" s="43">
        <f>VLOOKUP(L926,银行退!A:G,7,FALSE)</f>
        <v>500</v>
      </c>
      <c r="Q926" t="e">
        <f>VLOOKUP(L926,银行退!A:J,10,FALSE)</f>
        <v>#N/A</v>
      </c>
      <c r="R926" t="e">
        <f>VLOOKUP(L926,银行退!A:K,11,FALSE)</f>
        <v>#N/A</v>
      </c>
    </row>
    <row r="927" spans="1:18" ht="14.25" hidden="1">
      <c r="A927" s="60">
        <v>42933.646064814813</v>
      </c>
      <c r="B927">
        <v>788909</v>
      </c>
      <c r="C927" t="s">
        <v>3742</v>
      </c>
      <c r="D927" t="s">
        <v>3740</v>
      </c>
      <c r="E927" t="s">
        <v>671</v>
      </c>
      <c r="F927" s="15">
        <v>10</v>
      </c>
      <c r="G927" t="s">
        <v>50</v>
      </c>
      <c r="H927" t="s">
        <v>50</v>
      </c>
      <c r="I927" t="s">
        <v>86</v>
      </c>
      <c r="J927" t="s">
        <v>46</v>
      </c>
      <c r="K927" t="s">
        <v>87</v>
      </c>
      <c r="L927" t="s">
        <v>1845</v>
      </c>
      <c r="M927" t="s">
        <v>1846</v>
      </c>
      <c r="N927" t="s">
        <v>3741</v>
      </c>
      <c r="O927">
        <f>VLOOKUP(B927,HIS退!B:F,5,FALSE)</f>
        <v>-10</v>
      </c>
      <c r="P927" s="43">
        <f>VLOOKUP(L927,银行退!A:G,7,FALSE)</f>
        <v>10</v>
      </c>
      <c r="Q927" t="e">
        <f>VLOOKUP(L927,银行退!A:J,10,FALSE)</f>
        <v>#N/A</v>
      </c>
      <c r="R927" t="e">
        <f>VLOOKUP(L927,银行退!A:K,11,FALSE)</f>
        <v>#N/A</v>
      </c>
    </row>
    <row r="928" spans="1:18" ht="14.25" hidden="1">
      <c r="A928" s="60">
        <v>42933.647604166668</v>
      </c>
      <c r="B928">
        <v>789067</v>
      </c>
      <c r="C928" t="s">
        <v>3743</v>
      </c>
      <c r="D928" t="s">
        <v>3744</v>
      </c>
      <c r="E928" t="s">
        <v>672</v>
      </c>
      <c r="F928" s="15">
        <v>27</v>
      </c>
      <c r="G928" t="s">
        <v>50</v>
      </c>
      <c r="H928" t="s">
        <v>50</v>
      </c>
      <c r="I928" t="s">
        <v>86</v>
      </c>
      <c r="J928" t="s">
        <v>46</v>
      </c>
      <c r="K928" t="s">
        <v>87</v>
      </c>
      <c r="L928" t="s">
        <v>1847</v>
      </c>
      <c r="M928" t="s">
        <v>1848</v>
      </c>
      <c r="N928" t="s">
        <v>3745</v>
      </c>
      <c r="O928">
        <f>VLOOKUP(B928,HIS退!B:F,5,FALSE)</f>
        <v>-27</v>
      </c>
      <c r="P928" s="43">
        <f>VLOOKUP(L928,银行退!A:G,7,FALSE)</f>
        <v>27</v>
      </c>
      <c r="Q928" t="e">
        <f>VLOOKUP(L928,银行退!A:J,10,FALSE)</f>
        <v>#N/A</v>
      </c>
      <c r="R928" t="e">
        <f>VLOOKUP(L928,银行退!A:K,11,FALSE)</f>
        <v>#N/A</v>
      </c>
    </row>
    <row r="929" spans="1:18" ht="14.25" hidden="1">
      <c r="A929" s="60">
        <v>42933.652349537035</v>
      </c>
      <c r="B929">
        <v>789487</v>
      </c>
      <c r="C929" t="s">
        <v>3746</v>
      </c>
      <c r="D929" t="s">
        <v>3747</v>
      </c>
      <c r="E929" t="s">
        <v>673</v>
      </c>
      <c r="F929" s="15">
        <v>286.39999999999998</v>
      </c>
      <c r="G929" t="s">
        <v>50</v>
      </c>
      <c r="H929" t="s">
        <v>50</v>
      </c>
      <c r="I929" t="s">
        <v>86</v>
      </c>
      <c r="J929" t="s">
        <v>46</v>
      </c>
      <c r="K929" t="s">
        <v>87</v>
      </c>
      <c r="L929" t="s">
        <v>1849</v>
      </c>
      <c r="M929" t="s">
        <v>1850</v>
      </c>
      <c r="N929" t="s">
        <v>3748</v>
      </c>
      <c r="O929">
        <f>VLOOKUP(B929,HIS退!B:F,5,FALSE)</f>
        <v>-286.39999999999998</v>
      </c>
      <c r="P929" s="43">
        <f>VLOOKUP(L929,银行退!A:G,7,FALSE)</f>
        <v>286.39999999999998</v>
      </c>
      <c r="Q929" t="e">
        <f>VLOOKUP(L929,银行退!A:J,10,FALSE)</f>
        <v>#N/A</v>
      </c>
      <c r="R929" t="e">
        <f>VLOOKUP(L929,银行退!A:K,11,FALSE)</f>
        <v>#N/A</v>
      </c>
    </row>
    <row r="930" spans="1:18" ht="14.25" hidden="1">
      <c r="A930" s="60">
        <v>42933.652696759258</v>
      </c>
      <c r="B930">
        <v>789559</v>
      </c>
      <c r="C930" t="s">
        <v>3749</v>
      </c>
      <c r="D930" t="s">
        <v>3750</v>
      </c>
      <c r="E930" t="s">
        <v>674</v>
      </c>
      <c r="F930" s="15">
        <v>29.5</v>
      </c>
      <c r="G930" t="s">
        <v>50</v>
      </c>
      <c r="H930" t="s">
        <v>50</v>
      </c>
      <c r="I930" t="s">
        <v>86</v>
      </c>
      <c r="J930" t="s">
        <v>46</v>
      </c>
      <c r="K930" t="s">
        <v>87</v>
      </c>
      <c r="L930" t="s">
        <v>1851</v>
      </c>
      <c r="M930" t="s">
        <v>1852</v>
      </c>
      <c r="N930" t="s">
        <v>3751</v>
      </c>
      <c r="O930">
        <f>VLOOKUP(B930,HIS退!B:F,5,FALSE)</f>
        <v>-29.5</v>
      </c>
      <c r="P930" s="43">
        <f>VLOOKUP(L930,银行退!A:G,7,FALSE)</f>
        <v>29.5</v>
      </c>
      <c r="Q930" t="e">
        <f>VLOOKUP(L930,银行退!A:J,10,FALSE)</f>
        <v>#N/A</v>
      </c>
      <c r="R930" t="e">
        <f>VLOOKUP(L930,银行退!A:K,11,FALSE)</f>
        <v>#N/A</v>
      </c>
    </row>
    <row r="931" spans="1:18" ht="14.25" hidden="1">
      <c r="A931" s="60">
        <v>42933.662407407406</v>
      </c>
      <c r="B931">
        <v>790377</v>
      </c>
      <c r="C931" t="s">
        <v>3752</v>
      </c>
      <c r="D931" t="s">
        <v>3753</v>
      </c>
      <c r="E931" t="s">
        <v>676</v>
      </c>
      <c r="F931" s="15">
        <v>290</v>
      </c>
      <c r="G931" t="s">
        <v>50</v>
      </c>
      <c r="H931" t="s">
        <v>50</v>
      </c>
      <c r="I931" t="s">
        <v>86</v>
      </c>
      <c r="J931" t="s">
        <v>46</v>
      </c>
      <c r="K931" t="s">
        <v>87</v>
      </c>
      <c r="L931" t="s">
        <v>1853</v>
      </c>
      <c r="M931" t="s">
        <v>1854</v>
      </c>
      <c r="N931" t="s">
        <v>3754</v>
      </c>
      <c r="O931">
        <f>VLOOKUP(B931,HIS退!B:F,5,FALSE)</f>
        <v>-290</v>
      </c>
      <c r="P931" s="43">
        <f>VLOOKUP(L931,银行退!A:G,7,FALSE)</f>
        <v>290</v>
      </c>
      <c r="Q931" t="e">
        <f>VLOOKUP(L931,银行退!A:J,10,FALSE)</f>
        <v>#N/A</v>
      </c>
      <c r="R931" t="e">
        <f>VLOOKUP(L931,银行退!A:K,11,FALSE)</f>
        <v>#N/A</v>
      </c>
    </row>
    <row r="932" spans="1:18" ht="14.25" hidden="1">
      <c r="A932" s="60">
        <v>42933.663171296299</v>
      </c>
      <c r="B932">
        <v>790452</v>
      </c>
      <c r="C932" t="s">
        <v>3755</v>
      </c>
      <c r="D932" t="s">
        <v>3756</v>
      </c>
      <c r="E932" t="s">
        <v>677</v>
      </c>
      <c r="F932" s="15">
        <v>44.5</v>
      </c>
      <c r="G932" t="s">
        <v>50</v>
      </c>
      <c r="H932" t="s">
        <v>50</v>
      </c>
      <c r="I932" t="s">
        <v>86</v>
      </c>
      <c r="J932" t="s">
        <v>46</v>
      </c>
      <c r="K932" t="s">
        <v>87</v>
      </c>
      <c r="L932" t="s">
        <v>1855</v>
      </c>
      <c r="M932" t="s">
        <v>1856</v>
      </c>
      <c r="N932" t="s">
        <v>3757</v>
      </c>
      <c r="O932">
        <f>VLOOKUP(B932,HIS退!B:F,5,FALSE)</f>
        <v>-44.5</v>
      </c>
      <c r="P932" s="43">
        <f>VLOOKUP(L932,银行退!A:G,7,FALSE)</f>
        <v>44.5</v>
      </c>
      <c r="Q932" t="e">
        <f>VLOOKUP(L932,银行退!A:J,10,FALSE)</f>
        <v>#N/A</v>
      </c>
      <c r="R932" t="e">
        <f>VLOOKUP(L932,银行退!A:K,11,FALSE)</f>
        <v>#N/A</v>
      </c>
    </row>
    <row r="933" spans="1:18" ht="14.25" hidden="1">
      <c r="A933" s="60">
        <v>42933.6640625</v>
      </c>
      <c r="B933">
        <v>790512</v>
      </c>
      <c r="C933" t="s">
        <v>3758</v>
      </c>
      <c r="D933" t="s">
        <v>3759</v>
      </c>
      <c r="E933" t="s">
        <v>244</v>
      </c>
      <c r="F933" s="15">
        <v>4886</v>
      </c>
      <c r="G933" t="s">
        <v>193</v>
      </c>
      <c r="H933" t="s">
        <v>50</v>
      </c>
      <c r="I933" t="s">
        <v>86</v>
      </c>
      <c r="J933" t="s">
        <v>46</v>
      </c>
      <c r="K933" t="s">
        <v>87</v>
      </c>
      <c r="L933" t="s">
        <v>1857</v>
      </c>
      <c r="M933" t="s">
        <v>1858</v>
      </c>
      <c r="N933" t="s">
        <v>3760</v>
      </c>
      <c r="O933">
        <f>VLOOKUP(B933,HIS退!B:F,5,FALSE)</f>
        <v>-4886</v>
      </c>
      <c r="P933" s="43">
        <f>VLOOKUP(L933,银行退!A:G,7,FALSE)</f>
        <v>4886</v>
      </c>
      <c r="Q933" t="e">
        <f>VLOOKUP(L933,银行退!A:J,10,FALSE)</f>
        <v>#N/A</v>
      </c>
      <c r="R933" t="e">
        <f>VLOOKUP(L933,银行退!A:K,11,FALSE)</f>
        <v>#N/A</v>
      </c>
    </row>
    <row r="934" spans="1:18" ht="14.25" hidden="1">
      <c r="A934" s="60">
        <v>42933.668703703705</v>
      </c>
      <c r="B934">
        <v>790839</v>
      </c>
      <c r="C934" t="s">
        <v>3761</v>
      </c>
      <c r="D934" t="s">
        <v>3762</v>
      </c>
      <c r="E934" t="s">
        <v>678</v>
      </c>
      <c r="F934" s="15">
        <v>120.92</v>
      </c>
      <c r="G934" t="s">
        <v>50</v>
      </c>
      <c r="H934" t="s">
        <v>50</v>
      </c>
      <c r="I934" t="s">
        <v>86</v>
      </c>
      <c r="J934" t="s">
        <v>46</v>
      </c>
      <c r="K934" t="s">
        <v>87</v>
      </c>
      <c r="L934" t="s">
        <v>1859</v>
      </c>
      <c r="M934" t="s">
        <v>1860</v>
      </c>
      <c r="N934" t="s">
        <v>3763</v>
      </c>
      <c r="O934">
        <f>VLOOKUP(B934,HIS退!B:F,5,FALSE)</f>
        <v>-120.92</v>
      </c>
      <c r="P934" s="43">
        <f>VLOOKUP(L934,银行退!A:G,7,FALSE)</f>
        <v>120.92</v>
      </c>
      <c r="Q934" t="e">
        <f>VLOOKUP(L934,银行退!A:J,10,FALSE)</f>
        <v>#N/A</v>
      </c>
      <c r="R934" t="e">
        <f>VLOOKUP(L934,银行退!A:K,11,FALSE)</f>
        <v>#N/A</v>
      </c>
    </row>
    <row r="935" spans="1:18" ht="14.25" hidden="1">
      <c r="A935" s="60">
        <v>42933.670706018522</v>
      </c>
      <c r="B935">
        <v>790992</v>
      </c>
      <c r="C935" t="s">
        <v>3764</v>
      </c>
      <c r="D935" t="s">
        <v>3765</v>
      </c>
      <c r="E935" t="s">
        <v>679</v>
      </c>
      <c r="F935" s="15">
        <v>246.5</v>
      </c>
      <c r="G935" t="s">
        <v>50</v>
      </c>
      <c r="H935" t="s">
        <v>50</v>
      </c>
      <c r="I935" t="s">
        <v>86</v>
      </c>
      <c r="J935" t="s">
        <v>46</v>
      </c>
      <c r="K935" t="s">
        <v>87</v>
      </c>
      <c r="L935" t="s">
        <v>1861</v>
      </c>
      <c r="M935" t="s">
        <v>1862</v>
      </c>
      <c r="N935" t="s">
        <v>3766</v>
      </c>
      <c r="O935">
        <f>VLOOKUP(B935,HIS退!B:F,5,FALSE)</f>
        <v>-246.5</v>
      </c>
      <c r="P935" s="43">
        <f>VLOOKUP(L935,银行退!A:G,7,FALSE)</f>
        <v>246.5</v>
      </c>
      <c r="Q935" t="e">
        <f>VLOOKUP(L935,银行退!A:J,10,FALSE)</f>
        <v>#N/A</v>
      </c>
      <c r="R935" t="e">
        <f>VLOOKUP(L935,银行退!A:K,11,FALSE)</f>
        <v>#N/A</v>
      </c>
    </row>
    <row r="936" spans="1:18" ht="14.25" hidden="1">
      <c r="A936" s="60">
        <v>42933.6719212963</v>
      </c>
      <c r="B936">
        <v>791110</v>
      </c>
      <c r="C936" t="s">
        <v>3767</v>
      </c>
      <c r="D936" t="s">
        <v>3768</v>
      </c>
      <c r="E936" t="s">
        <v>680</v>
      </c>
      <c r="F936" s="15">
        <v>1342.14</v>
      </c>
      <c r="G936" t="s">
        <v>50</v>
      </c>
      <c r="H936" t="s">
        <v>50</v>
      </c>
      <c r="I936" t="s">
        <v>86</v>
      </c>
      <c r="J936" t="s">
        <v>46</v>
      </c>
      <c r="K936" t="s">
        <v>87</v>
      </c>
      <c r="L936" t="s">
        <v>1863</v>
      </c>
      <c r="M936" t="s">
        <v>1864</v>
      </c>
      <c r="N936" t="s">
        <v>3769</v>
      </c>
      <c r="O936">
        <f>VLOOKUP(B936,HIS退!B:F,5,FALSE)</f>
        <v>-1342.14</v>
      </c>
      <c r="P936" s="43">
        <f>VLOOKUP(L936,银行退!A:G,7,FALSE)</f>
        <v>1342.14</v>
      </c>
      <c r="Q936" t="e">
        <f>VLOOKUP(L936,银行退!A:J,10,FALSE)</f>
        <v>#N/A</v>
      </c>
      <c r="R936" t="e">
        <f>VLOOKUP(L936,银行退!A:K,11,FALSE)</f>
        <v>#N/A</v>
      </c>
    </row>
    <row r="937" spans="1:18" ht="14.25" hidden="1">
      <c r="A937" s="60">
        <v>42933.676655092589</v>
      </c>
      <c r="B937">
        <v>791469</v>
      </c>
      <c r="C937" t="s">
        <v>3770</v>
      </c>
      <c r="D937" t="s">
        <v>3771</v>
      </c>
      <c r="E937" t="s">
        <v>681</v>
      </c>
      <c r="F937" s="15">
        <v>12.5</v>
      </c>
      <c r="G937" t="s">
        <v>50</v>
      </c>
      <c r="H937" t="s">
        <v>50</v>
      </c>
      <c r="I937" t="s">
        <v>86</v>
      </c>
      <c r="J937" t="s">
        <v>46</v>
      </c>
      <c r="K937" t="s">
        <v>87</v>
      </c>
      <c r="L937" t="s">
        <v>1865</v>
      </c>
      <c r="M937" t="s">
        <v>1866</v>
      </c>
      <c r="N937" t="s">
        <v>3772</v>
      </c>
      <c r="O937">
        <f>VLOOKUP(B937,HIS退!B:F,5,FALSE)</f>
        <v>-12.5</v>
      </c>
      <c r="P937" s="43">
        <f>VLOOKUP(L937,银行退!A:G,7,FALSE)</f>
        <v>12.5</v>
      </c>
      <c r="Q937" t="e">
        <f>VLOOKUP(L937,银行退!A:J,10,FALSE)</f>
        <v>#N/A</v>
      </c>
      <c r="R937" t="e">
        <f>VLOOKUP(L937,银行退!A:K,11,FALSE)</f>
        <v>#N/A</v>
      </c>
    </row>
    <row r="938" spans="1:18" ht="14.25" hidden="1">
      <c r="A938" s="60">
        <v>42933.676689814813</v>
      </c>
      <c r="B938">
        <v>791470</v>
      </c>
      <c r="C938" t="s">
        <v>3773</v>
      </c>
      <c r="D938" t="s">
        <v>3774</v>
      </c>
      <c r="E938" t="s">
        <v>682</v>
      </c>
      <c r="F938" s="15">
        <v>300</v>
      </c>
      <c r="G938" t="s">
        <v>50</v>
      </c>
      <c r="H938" t="s">
        <v>50</v>
      </c>
      <c r="I938" t="s">
        <v>127</v>
      </c>
      <c r="J938" t="s">
        <v>127</v>
      </c>
      <c r="K938" t="s">
        <v>87</v>
      </c>
      <c r="L938" t="s">
        <v>1867</v>
      </c>
      <c r="M938" t="s">
        <v>1868</v>
      </c>
      <c r="N938" t="s">
        <v>3775</v>
      </c>
      <c r="O938">
        <f>VLOOKUP(B938,HIS退!B:F,5,FALSE)</f>
        <v>-300</v>
      </c>
      <c r="P938" s="43">
        <f>VLOOKUP(L938,银行退!A:G,7,FALSE)</f>
        <v>300</v>
      </c>
      <c r="Q938">
        <f>VLOOKUP(L938,银行退!A:J,10,FALSE)</f>
        <v>1</v>
      </c>
      <c r="R938" t="str">
        <f>VLOOKUP(L938,银行退!A:K,11,FALSE)</f>
        <v>2017-07-18</v>
      </c>
    </row>
    <row r="939" spans="1:18" ht="14.25" hidden="1">
      <c r="A939" s="60">
        <v>42933.679247685184</v>
      </c>
      <c r="B939">
        <v>791686</v>
      </c>
      <c r="C939" t="s">
        <v>3776</v>
      </c>
      <c r="D939" t="s">
        <v>683</v>
      </c>
      <c r="E939" t="s">
        <v>684</v>
      </c>
      <c r="F939" s="15">
        <v>146.5</v>
      </c>
      <c r="G939" t="s">
        <v>50</v>
      </c>
      <c r="H939" t="s">
        <v>50</v>
      </c>
      <c r="I939" t="s">
        <v>86</v>
      </c>
      <c r="J939" t="s">
        <v>46</v>
      </c>
      <c r="K939" t="s">
        <v>87</v>
      </c>
      <c r="L939" t="s">
        <v>1869</v>
      </c>
      <c r="M939" t="s">
        <v>1870</v>
      </c>
      <c r="N939" t="s">
        <v>3777</v>
      </c>
      <c r="O939">
        <f>VLOOKUP(B939,HIS退!B:F,5,FALSE)</f>
        <v>-146.5</v>
      </c>
      <c r="P939" s="43">
        <f>VLOOKUP(L939,银行退!A:G,7,FALSE)</f>
        <v>146.5</v>
      </c>
      <c r="Q939" t="e">
        <f>VLOOKUP(L939,银行退!A:J,10,FALSE)</f>
        <v>#N/A</v>
      </c>
      <c r="R939" t="e">
        <f>VLOOKUP(L939,银行退!A:K,11,FALSE)</f>
        <v>#N/A</v>
      </c>
    </row>
    <row r="940" spans="1:18" ht="14.25" hidden="1">
      <c r="A940" s="60">
        <v>42933.681469907409</v>
      </c>
      <c r="B940">
        <v>791786</v>
      </c>
      <c r="C940" t="s">
        <v>3778</v>
      </c>
      <c r="D940" t="s">
        <v>3779</v>
      </c>
      <c r="E940" t="s">
        <v>685</v>
      </c>
      <c r="F940" s="15">
        <v>63</v>
      </c>
      <c r="G940" t="s">
        <v>50</v>
      </c>
      <c r="H940" t="s">
        <v>50</v>
      </c>
      <c r="I940" t="s">
        <v>127</v>
      </c>
      <c r="J940" t="s">
        <v>127</v>
      </c>
      <c r="K940" t="s">
        <v>87</v>
      </c>
      <c r="L940" t="s">
        <v>1871</v>
      </c>
      <c r="M940" t="s">
        <v>1872</v>
      </c>
      <c r="N940" t="s">
        <v>3780</v>
      </c>
      <c r="O940">
        <f>VLOOKUP(B940,HIS退!B:F,5,FALSE)</f>
        <v>-63</v>
      </c>
      <c r="P940" s="43">
        <f>VLOOKUP(L940,银行退!A:G,7,FALSE)</f>
        <v>63</v>
      </c>
      <c r="Q940">
        <f>VLOOKUP(L940,银行退!A:J,10,FALSE)</f>
        <v>1</v>
      </c>
      <c r="R940" t="str">
        <f>VLOOKUP(L940,银行退!A:K,11,FALSE)</f>
        <v>2017-07-18</v>
      </c>
    </row>
    <row r="941" spans="1:18" ht="14.25" hidden="1">
      <c r="A941" s="60">
        <v>42933.682326388887</v>
      </c>
      <c r="B941">
        <v>791849</v>
      </c>
      <c r="C941" t="s">
        <v>3781</v>
      </c>
      <c r="D941" t="s">
        <v>3782</v>
      </c>
      <c r="E941" t="s">
        <v>686</v>
      </c>
      <c r="F941" s="15">
        <v>142</v>
      </c>
      <c r="G941" t="s">
        <v>50</v>
      </c>
      <c r="H941" t="s">
        <v>50</v>
      </c>
      <c r="I941" t="s">
        <v>86</v>
      </c>
      <c r="J941" t="s">
        <v>46</v>
      </c>
      <c r="K941" t="s">
        <v>87</v>
      </c>
      <c r="L941" t="s">
        <v>1873</v>
      </c>
      <c r="M941" t="s">
        <v>1874</v>
      </c>
      <c r="N941" t="s">
        <v>3783</v>
      </c>
      <c r="O941">
        <f>VLOOKUP(B941,HIS退!B:F,5,FALSE)</f>
        <v>-142</v>
      </c>
      <c r="P941" s="43">
        <f>VLOOKUP(L941,银行退!A:G,7,FALSE)</f>
        <v>142</v>
      </c>
      <c r="Q941" t="e">
        <f>VLOOKUP(L941,银行退!A:J,10,FALSE)</f>
        <v>#N/A</v>
      </c>
      <c r="R941" t="e">
        <f>VLOOKUP(L941,银行退!A:K,11,FALSE)</f>
        <v>#N/A</v>
      </c>
    </row>
    <row r="942" spans="1:18" ht="14.25" hidden="1">
      <c r="A942" s="60">
        <v>42933.685115740744</v>
      </c>
      <c r="B942">
        <v>792020</v>
      </c>
      <c r="C942" t="s">
        <v>3784</v>
      </c>
      <c r="D942" t="s">
        <v>687</v>
      </c>
      <c r="E942" t="s">
        <v>688</v>
      </c>
      <c r="F942" s="15">
        <v>437</v>
      </c>
      <c r="G942" t="s">
        <v>50</v>
      </c>
      <c r="H942" t="s">
        <v>50</v>
      </c>
      <c r="I942" t="s">
        <v>86</v>
      </c>
      <c r="J942" t="s">
        <v>46</v>
      </c>
      <c r="K942" t="s">
        <v>87</v>
      </c>
      <c r="L942" t="s">
        <v>1875</v>
      </c>
      <c r="M942" t="s">
        <v>1876</v>
      </c>
      <c r="N942" t="s">
        <v>3785</v>
      </c>
      <c r="O942">
        <f>VLOOKUP(B942,HIS退!B:F,5,FALSE)</f>
        <v>-437</v>
      </c>
      <c r="P942" s="43">
        <f>VLOOKUP(L942,银行退!A:G,7,FALSE)</f>
        <v>437</v>
      </c>
      <c r="Q942" t="e">
        <f>VLOOKUP(L942,银行退!A:J,10,FALSE)</f>
        <v>#N/A</v>
      </c>
      <c r="R942" t="e">
        <f>VLOOKUP(L942,银行退!A:K,11,FALSE)</f>
        <v>#N/A</v>
      </c>
    </row>
    <row r="943" spans="1:18" ht="14.25" hidden="1">
      <c r="A943" s="60">
        <v>42933.685173611113</v>
      </c>
      <c r="B943">
        <v>792026</v>
      </c>
      <c r="C943" t="s">
        <v>3786</v>
      </c>
      <c r="D943" t="s">
        <v>3787</v>
      </c>
      <c r="E943" t="s">
        <v>689</v>
      </c>
      <c r="F943" s="15">
        <v>100</v>
      </c>
      <c r="G943" t="s">
        <v>50</v>
      </c>
      <c r="H943" t="s">
        <v>50</v>
      </c>
      <c r="I943" t="s">
        <v>127</v>
      </c>
      <c r="J943" t="s">
        <v>127</v>
      </c>
      <c r="K943" t="s">
        <v>87</v>
      </c>
      <c r="L943" t="s">
        <v>1877</v>
      </c>
      <c r="M943" t="s">
        <v>1878</v>
      </c>
      <c r="N943" t="s">
        <v>3788</v>
      </c>
      <c r="O943">
        <f>VLOOKUP(B943,HIS退!B:F,5,FALSE)</f>
        <v>-100</v>
      </c>
      <c r="P943" s="43">
        <f>VLOOKUP(L943,银行退!A:G,7,FALSE)</f>
        <v>100</v>
      </c>
      <c r="Q943">
        <f>VLOOKUP(L943,银行退!A:J,10,FALSE)</f>
        <v>1</v>
      </c>
      <c r="R943" t="str">
        <f>VLOOKUP(L943,银行退!A:K,11,FALSE)</f>
        <v>2017-07-18</v>
      </c>
    </row>
    <row r="944" spans="1:18" ht="14.25" hidden="1">
      <c r="A944" s="60">
        <v>42933.685636574075</v>
      </c>
      <c r="B944">
        <v>792063</v>
      </c>
      <c r="C944" t="s">
        <v>3789</v>
      </c>
      <c r="D944" t="s">
        <v>3790</v>
      </c>
      <c r="E944" t="s">
        <v>584</v>
      </c>
      <c r="F944" s="15">
        <v>11.11</v>
      </c>
      <c r="G944" t="s">
        <v>50</v>
      </c>
      <c r="H944" t="s">
        <v>50</v>
      </c>
      <c r="I944" t="s">
        <v>86</v>
      </c>
      <c r="J944" t="s">
        <v>46</v>
      </c>
      <c r="K944" t="s">
        <v>87</v>
      </c>
      <c r="L944" t="s">
        <v>1879</v>
      </c>
      <c r="M944" t="s">
        <v>1880</v>
      </c>
      <c r="N944" t="s">
        <v>3791</v>
      </c>
      <c r="O944">
        <f>VLOOKUP(B944,HIS退!B:F,5,FALSE)</f>
        <v>-11.11</v>
      </c>
      <c r="P944" s="43">
        <f>VLOOKUP(L944,银行退!A:G,7,FALSE)</f>
        <v>11.11</v>
      </c>
      <c r="Q944" t="e">
        <f>VLOOKUP(L944,银行退!A:J,10,FALSE)</f>
        <v>#N/A</v>
      </c>
      <c r="R944" t="e">
        <f>VLOOKUP(L944,银行退!A:K,11,FALSE)</f>
        <v>#N/A</v>
      </c>
    </row>
    <row r="945" spans="1:18" ht="14.25" hidden="1">
      <c r="A945" s="60">
        <v>42933.693379629629</v>
      </c>
      <c r="B945">
        <v>792562</v>
      </c>
      <c r="C945" t="s">
        <v>3792</v>
      </c>
      <c r="D945" t="s">
        <v>3793</v>
      </c>
      <c r="E945" t="s">
        <v>690</v>
      </c>
      <c r="F945" s="15">
        <v>400</v>
      </c>
      <c r="G945" t="s">
        <v>50</v>
      </c>
      <c r="H945" t="s">
        <v>50</v>
      </c>
      <c r="I945" t="s">
        <v>86</v>
      </c>
      <c r="J945" t="s">
        <v>46</v>
      </c>
      <c r="K945" t="s">
        <v>87</v>
      </c>
      <c r="L945" t="s">
        <v>1881</v>
      </c>
      <c r="M945" t="s">
        <v>1882</v>
      </c>
      <c r="N945" t="s">
        <v>3794</v>
      </c>
      <c r="O945">
        <f>VLOOKUP(B945,HIS退!B:F,5,FALSE)</f>
        <v>-400</v>
      </c>
      <c r="P945" s="43">
        <f>VLOOKUP(L945,银行退!A:G,7,FALSE)</f>
        <v>400</v>
      </c>
      <c r="Q945" t="e">
        <f>VLOOKUP(L945,银行退!A:J,10,FALSE)</f>
        <v>#N/A</v>
      </c>
      <c r="R945" t="e">
        <f>VLOOKUP(L945,银行退!A:K,11,FALSE)</f>
        <v>#N/A</v>
      </c>
    </row>
    <row r="946" spans="1:18" ht="14.25" hidden="1">
      <c r="A946" s="60">
        <v>42933.698240740741</v>
      </c>
      <c r="B946">
        <v>792910</v>
      </c>
      <c r="C946" t="s">
        <v>3795</v>
      </c>
      <c r="D946" t="s">
        <v>3796</v>
      </c>
      <c r="E946" t="s">
        <v>691</v>
      </c>
      <c r="F946" s="15">
        <v>500</v>
      </c>
      <c r="G946" t="s">
        <v>50</v>
      </c>
      <c r="H946" t="s">
        <v>50</v>
      </c>
      <c r="I946" t="s">
        <v>86</v>
      </c>
      <c r="J946" t="s">
        <v>46</v>
      </c>
      <c r="K946" t="s">
        <v>87</v>
      </c>
      <c r="L946" t="s">
        <v>1883</v>
      </c>
      <c r="M946" t="s">
        <v>1884</v>
      </c>
      <c r="N946" t="s">
        <v>3797</v>
      </c>
      <c r="O946">
        <f>VLOOKUP(B946,HIS退!B:F,5,FALSE)</f>
        <v>-500</v>
      </c>
      <c r="P946" s="43">
        <f>VLOOKUP(L946,银行退!A:G,7,FALSE)</f>
        <v>500</v>
      </c>
      <c r="Q946" t="e">
        <f>VLOOKUP(L946,银行退!A:J,10,FALSE)</f>
        <v>#N/A</v>
      </c>
      <c r="R946" t="e">
        <f>VLOOKUP(L946,银行退!A:K,11,FALSE)</f>
        <v>#N/A</v>
      </c>
    </row>
    <row r="947" spans="1:18" ht="14.25" hidden="1">
      <c r="A947" s="60">
        <v>42933.698819444442</v>
      </c>
      <c r="B947">
        <v>792996</v>
      </c>
      <c r="C947" t="s">
        <v>3798</v>
      </c>
      <c r="D947" t="s">
        <v>3799</v>
      </c>
      <c r="E947" t="s">
        <v>692</v>
      </c>
      <c r="F947" s="15">
        <v>473.76</v>
      </c>
      <c r="G947" t="s">
        <v>50</v>
      </c>
      <c r="H947" t="s">
        <v>50</v>
      </c>
      <c r="I947" t="s">
        <v>127</v>
      </c>
      <c r="J947" t="s">
        <v>127</v>
      </c>
      <c r="K947" t="s">
        <v>87</v>
      </c>
      <c r="L947" t="s">
        <v>1885</v>
      </c>
      <c r="M947" t="s">
        <v>1886</v>
      </c>
      <c r="N947" t="s">
        <v>3800</v>
      </c>
      <c r="O947">
        <f>VLOOKUP(B947,HIS退!B:F,5,FALSE)</f>
        <v>-473.76</v>
      </c>
      <c r="P947" s="43">
        <f>VLOOKUP(L947,银行退!A:G,7,FALSE)</f>
        <v>473.76</v>
      </c>
      <c r="Q947">
        <f>VLOOKUP(L947,银行退!A:J,10,FALSE)</f>
        <v>1</v>
      </c>
      <c r="R947" t="str">
        <f>VLOOKUP(L947,银行退!A:K,11,FALSE)</f>
        <v>2017-07-18</v>
      </c>
    </row>
    <row r="948" spans="1:18" ht="14.25" hidden="1">
      <c r="A948" s="60">
        <v>42933.700011574074</v>
      </c>
      <c r="B948">
        <v>793029</v>
      </c>
      <c r="C948" t="s">
        <v>3801</v>
      </c>
      <c r="D948" t="s">
        <v>3802</v>
      </c>
      <c r="E948" t="s">
        <v>482</v>
      </c>
      <c r="F948" s="15">
        <v>96</v>
      </c>
      <c r="G948" t="s">
        <v>193</v>
      </c>
      <c r="H948" t="s">
        <v>50</v>
      </c>
      <c r="I948" t="s">
        <v>86</v>
      </c>
      <c r="J948" t="s">
        <v>46</v>
      </c>
      <c r="K948" t="s">
        <v>87</v>
      </c>
      <c r="L948" t="s">
        <v>1887</v>
      </c>
      <c r="M948" t="s">
        <v>1888</v>
      </c>
      <c r="N948" t="s">
        <v>3803</v>
      </c>
      <c r="O948">
        <f>VLOOKUP(B948,HIS退!B:F,5,FALSE)</f>
        <v>-96</v>
      </c>
      <c r="P948" s="43">
        <f>VLOOKUP(L948,银行退!A:G,7,FALSE)</f>
        <v>96</v>
      </c>
      <c r="Q948" t="e">
        <f>VLOOKUP(L948,银行退!A:J,10,FALSE)</f>
        <v>#N/A</v>
      </c>
      <c r="R948" t="e">
        <f>VLOOKUP(L948,银行退!A:K,11,FALSE)</f>
        <v>#N/A</v>
      </c>
    </row>
    <row r="949" spans="1:18" ht="14.25" hidden="1">
      <c r="A949" s="60">
        <v>42933.705451388887</v>
      </c>
      <c r="B949">
        <v>793334</v>
      </c>
      <c r="C949" t="s">
        <v>3804</v>
      </c>
      <c r="D949" t="s">
        <v>3805</v>
      </c>
      <c r="E949" t="s">
        <v>693</v>
      </c>
      <c r="F949" s="15">
        <v>81.5</v>
      </c>
      <c r="G949" t="s">
        <v>50</v>
      </c>
      <c r="H949" t="s">
        <v>50</v>
      </c>
      <c r="I949" t="s">
        <v>86</v>
      </c>
      <c r="J949" t="s">
        <v>46</v>
      </c>
      <c r="K949" t="s">
        <v>87</v>
      </c>
      <c r="L949" t="s">
        <v>1889</v>
      </c>
      <c r="M949" t="s">
        <v>1890</v>
      </c>
      <c r="N949" t="s">
        <v>3806</v>
      </c>
      <c r="O949">
        <f>VLOOKUP(B949,HIS退!B:F,5,FALSE)</f>
        <v>-81.5</v>
      </c>
      <c r="P949" s="43">
        <f>VLOOKUP(L949,银行退!A:G,7,FALSE)</f>
        <v>81.5</v>
      </c>
      <c r="Q949" t="e">
        <f>VLOOKUP(L949,银行退!A:J,10,FALSE)</f>
        <v>#N/A</v>
      </c>
      <c r="R949" t="e">
        <f>VLOOKUP(L949,银行退!A:K,11,FALSE)</f>
        <v>#N/A</v>
      </c>
    </row>
    <row r="950" spans="1:18" ht="14.25" hidden="1">
      <c r="A950" s="60">
        <v>42933.705671296295</v>
      </c>
      <c r="B950">
        <v>793339</v>
      </c>
      <c r="C950" t="s">
        <v>3807</v>
      </c>
      <c r="D950" t="s">
        <v>3808</v>
      </c>
      <c r="E950" t="s">
        <v>694</v>
      </c>
      <c r="F950" s="15">
        <v>770.87</v>
      </c>
      <c r="G950" t="s">
        <v>50</v>
      </c>
      <c r="H950" t="s">
        <v>50</v>
      </c>
      <c r="I950" t="s">
        <v>86</v>
      </c>
      <c r="J950" t="s">
        <v>46</v>
      </c>
      <c r="K950" t="s">
        <v>87</v>
      </c>
      <c r="L950" t="s">
        <v>1891</v>
      </c>
      <c r="M950" t="s">
        <v>1892</v>
      </c>
      <c r="N950" t="s">
        <v>3809</v>
      </c>
      <c r="O950">
        <f>VLOOKUP(B950,HIS退!B:F,5,FALSE)</f>
        <v>-770.87</v>
      </c>
      <c r="P950" s="43">
        <f>VLOOKUP(L950,银行退!A:G,7,FALSE)</f>
        <v>770.87</v>
      </c>
      <c r="Q950" t="e">
        <f>VLOOKUP(L950,银行退!A:J,10,FALSE)</f>
        <v>#N/A</v>
      </c>
      <c r="R950" t="e">
        <f>VLOOKUP(L950,银行退!A:K,11,FALSE)</f>
        <v>#N/A</v>
      </c>
    </row>
    <row r="951" spans="1:18" ht="14.25" hidden="1">
      <c r="A951" s="60">
        <v>42933.70584490741</v>
      </c>
      <c r="B951">
        <v>793344</v>
      </c>
      <c r="C951" t="s">
        <v>3810</v>
      </c>
      <c r="D951" t="s">
        <v>3811</v>
      </c>
      <c r="E951" t="s">
        <v>695</v>
      </c>
      <c r="F951" s="15">
        <v>1512.5</v>
      </c>
      <c r="G951" t="s">
        <v>50</v>
      </c>
      <c r="H951" t="s">
        <v>50</v>
      </c>
      <c r="I951" t="s">
        <v>86</v>
      </c>
      <c r="J951" t="s">
        <v>46</v>
      </c>
      <c r="K951" t="s">
        <v>87</v>
      </c>
      <c r="L951" t="s">
        <v>1893</v>
      </c>
      <c r="M951" t="s">
        <v>1894</v>
      </c>
      <c r="N951" t="s">
        <v>3812</v>
      </c>
      <c r="O951">
        <f>VLOOKUP(B951,HIS退!B:F,5,FALSE)</f>
        <v>-1512.5</v>
      </c>
      <c r="P951" s="43">
        <f>VLOOKUP(L951,银行退!A:G,7,FALSE)</f>
        <v>1512.5</v>
      </c>
      <c r="Q951" t="e">
        <f>VLOOKUP(L951,银行退!A:J,10,FALSE)</f>
        <v>#N/A</v>
      </c>
      <c r="R951" t="e">
        <f>VLOOKUP(L951,银行退!A:K,11,FALSE)</f>
        <v>#N/A</v>
      </c>
    </row>
    <row r="952" spans="1:18" ht="14.25" hidden="1">
      <c r="A952" s="60">
        <v>42933.712118055555</v>
      </c>
      <c r="B952">
        <v>793620</v>
      </c>
      <c r="C952" t="s">
        <v>3813</v>
      </c>
      <c r="D952" t="s">
        <v>696</v>
      </c>
      <c r="E952" t="s">
        <v>697</v>
      </c>
      <c r="F952" s="15">
        <v>189.72</v>
      </c>
      <c r="G952" t="s">
        <v>50</v>
      </c>
      <c r="H952" t="s">
        <v>50</v>
      </c>
      <c r="I952" t="s">
        <v>86</v>
      </c>
      <c r="J952" t="s">
        <v>46</v>
      </c>
      <c r="K952" t="s">
        <v>87</v>
      </c>
      <c r="L952" t="s">
        <v>1895</v>
      </c>
      <c r="M952" t="s">
        <v>1896</v>
      </c>
      <c r="N952" t="s">
        <v>3814</v>
      </c>
      <c r="O952">
        <f>VLOOKUP(B952,HIS退!B:F,5,FALSE)</f>
        <v>-189.72</v>
      </c>
      <c r="P952" s="43">
        <f>VLOOKUP(L952,银行退!A:G,7,FALSE)</f>
        <v>189.72</v>
      </c>
      <c r="Q952" t="e">
        <f>VLOOKUP(L952,银行退!A:J,10,FALSE)</f>
        <v>#N/A</v>
      </c>
      <c r="R952" t="e">
        <f>VLOOKUP(L952,银行退!A:K,11,FALSE)</f>
        <v>#N/A</v>
      </c>
    </row>
    <row r="953" spans="1:18" ht="14.25" hidden="1">
      <c r="A953" s="60">
        <v>42933.713993055557</v>
      </c>
      <c r="B953">
        <v>793695</v>
      </c>
      <c r="C953" t="s">
        <v>3815</v>
      </c>
      <c r="D953" t="s">
        <v>3816</v>
      </c>
      <c r="E953" t="s">
        <v>698</v>
      </c>
      <c r="F953" s="15">
        <v>106</v>
      </c>
      <c r="G953" t="s">
        <v>50</v>
      </c>
      <c r="H953" t="s">
        <v>50</v>
      </c>
      <c r="I953" t="s">
        <v>86</v>
      </c>
      <c r="J953" t="s">
        <v>46</v>
      </c>
      <c r="K953" t="s">
        <v>87</v>
      </c>
      <c r="L953" t="s">
        <v>1897</v>
      </c>
      <c r="M953" t="s">
        <v>1898</v>
      </c>
      <c r="N953" t="s">
        <v>3817</v>
      </c>
      <c r="O953">
        <f>VLOOKUP(B953,HIS退!B:F,5,FALSE)</f>
        <v>-106</v>
      </c>
      <c r="P953" s="43">
        <f>VLOOKUP(L953,银行退!A:G,7,FALSE)</f>
        <v>106</v>
      </c>
      <c r="Q953" t="e">
        <f>VLOOKUP(L953,银行退!A:J,10,FALSE)</f>
        <v>#N/A</v>
      </c>
      <c r="R953" t="e">
        <f>VLOOKUP(L953,银行退!A:K,11,FALSE)</f>
        <v>#N/A</v>
      </c>
    </row>
    <row r="954" spans="1:18" ht="14.25" hidden="1">
      <c r="A954" s="60">
        <v>42933.72519675926</v>
      </c>
      <c r="B954">
        <v>794115</v>
      </c>
      <c r="C954" t="s">
        <v>3818</v>
      </c>
      <c r="D954" t="s">
        <v>3819</v>
      </c>
      <c r="E954" t="s">
        <v>699</v>
      </c>
      <c r="F954" s="15">
        <v>2618.52</v>
      </c>
      <c r="G954" t="s">
        <v>50</v>
      </c>
      <c r="H954" t="s">
        <v>50</v>
      </c>
      <c r="I954" t="s">
        <v>86</v>
      </c>
      <c r="J954" t="s">
        <v>46</v>
      </c>
      <c r="K954" t="s">
        <v>87</v>
      </c>
      <c r="L954" t="s">
        <v>1899</v>
      </c>
      <c r="M954" t="s">
        <v>1900</v>
      </c>
      <c r="N954" t="s">
        <v>3820</v>
      </c>
      <c r="O954">
        <f>VLOOKUP(B954,HIS退!B:F,5,FALSE)</f>
        <v>-2618.52</v>
      </c>
      <c r="P954" s="43">
        <f>VLOOKUP(L954,银行退!A:G,7,FALSE)</f>
        <v>2618.52</v>
      </c>
      <c r="Q954" t="e">
        <f>VLOOKUP(L954,银行退!A:J,10,FALSE)</f>
        <v>#N/A</v>
      </c>
      <c r="R954" t="e">
        <f>VLOOKUP(L954,银行退!A:K,11,FALSE)</f>
        <v>#N/A</v>
      </c>
    </row>
    <row r="955" spans="1:18" ht="14.25" hidden="1">
      <c r="A955" s="60">
        <v>42933.72861111111</v>
      </c>
      <c r="B955">
        <v>794192</v>
      </c>
      <c r="C955" t="s">
        <v>3821</v>
      </c>
      <c r="D955" t="s">
        <v>3822</v>
      </c>
      <c r="E955" t="s">
        <v>700</v>
      </c>
      <c r="F955" s="15">
        <v>79.069999999999993</v>
      </c>
      <c r="G955" t="s">
        <v>50</v>
      </c>
      <c r="H955" t="s">
        <v>50</v>
      </c>
      <c r="I955" t="s">
        <v>86</v>
      </c>
      <c r="J955" t="s">
        <v>46</v>
      </c>
      <c r="K955" t="s">
        <v>87</v>
      </c>
      <c r="L955" t="s">
        <v>1901</v>
      </c>
      <c r="M955" t="s">
        <v>1902</v>
      </c>
      <c r="N955" t="s">
        <v>3823</v>
      </c>
      <c r="O955">
        <f>VLOOKUP(B955,HIS退!B:F,5,FALSE)</f>
        <v>-79.069999999999993</v>
      </c>
      <c r="P955" s="43">
        <f>VLOOKUP(L955,银行退!A:G,7,FALSE)</f>
        <v>79.069999999999993</v>
      </c>
      <c r="Q955" t="e">
        <f>VLOOKUP(L955,银行退!A:J,10,FALSE)</f>
        <v>#N/A</v>
      </c>
      <c r="R955" t="e">
        <f>VLOOKUP(L955,银行退!A:K,11,FALSE)</f>
        <v>#N/A</v>
      </c>
    </row>
    <row r="956" spans="1:18" ht="14.25" hidden="1">
      <c r="A956" s="60">
        <v>42933.73028935185</v>
      </c>
      <c r="B956">
        <v>794255</v>
      </c>
      <c r="C956" t="s">
        <v>3824</v>
      </c>
      <c r="D956" t="s">
        <v>3825</v>
      </c>
      <c r="E956" t="s">
        <v>701</v>
      </c>
      <c r="F956" s="15">
        <v>4600</v>
      </c>
      <c r="G956" t="s">
        <v>50</v>
      </c>
      <c r="H956" t="s">
        <v>50</v>
      </c>
      <c r="I956" t="s">
        <v>127</v>
      </c>
      <c r="J956" t="s">
        <v>127</v>
      </c>
      <c r="K956" t="s">
        <v>87</v>
      </c>
      <c r="L956" t="s">
        <v>1903</v>
      </c>
      <c r="M956" t="s">
        <v>1904</v>
      </c>
      <c r="N956" t="s">
        <v>3826</v>
      </c>
      <c r="O956">
        <f>VLOOKUP(B956,HIS退!B:F,5,FALSE)</f>
        <v>-4600</v>
      </c>
      <c r="P956" s="43">
        <f>VLOOKUP(L956,银行退!A:G,7,FALSE)</f>
        <v>4600</v>
      </c>
      <c r="Q956">
        <f>VLOOKUP(L956,银行退!A:J,10,FALSE)</f>
        <v>1</v>
      </c>
      <c r="R956" t="str">
        <f>VLOOKUP(L956,银行退!A:K,11,FALSE)</f>
        <v>2017-07-18</v>
      </c>
    </row>
    <row r="957" spans="1:18" ht="14.25" hidden="1">
      <c r="A957" s="60">
        <v>42933.730416666665</v>
      </c>
      <c r="B957">
        <v>794262</v>
      </c>
      <c r="C957" t="s">
        <v>3827</v>
      </c>
      <c r="D957" t="s">
        <v>3828</v>
      </c>
      <c r="E957" t="s">
        <v>702</v>
      </c>
      <c r="F957" s="15">
        <v>1852.5</v>
      </c>
      <c r="G957" t="s">
        <v>50</v>
      </c>
      <c r="H957" t="s">
        <v>50</v>
      </c>
      <c r="I957" t="s">
        <v>86</v>
      </c>
      <c r="J957" t="s">
        <v>46</v>
      </c>
      <c r="K957" t="s">
        <v>87</v>
      </c>
      <c r="L957" t="s">
        <v>1905</v>
      </c>
      <c r="M957" t="s">
        <v>1906</v>
      </c>
      <c r="N957" t="s">
        <v>3829</v>
      </c>
      <c r="O957">
        <f>VLOOKUP(B957,HIS退!B:F,5,FALSE)</f>
        <v>-1852.5</v>
      </c>
      <c r="P957" s="43">
        <f>VLOOKUP(L957,银行退!A:G,7,FALSE)</f>
        <v>1852.5</v>
      </c>
      <c r="Q957" t="e">
        <f>VLOOKUP(L957,银行退!A:J,10,FALSE)</f>
        <v>#N/A</v>
      </c>
      <c r="R957" t="e">
        <f>VLOOKUP(L957,银行退!A:K,11,FALSE)</f>
        <v>#N/A</v>
      </c>
    </row>
    <row r="958" spans="1:18" ht="14.25" hidden="1">
      <c r="A958" s="60">
        <v>42933.731631944444</v>
      </c>
      <c r="B958">
        <v>794296</v>
      </c>
      <c r="C958" t="s">
        <v>3830</v>
      </c>
      <c r="D958" t="s">
        <v>3831</v>
      </c>
      <c r="E958" t="s">
        <v>703</v>
      </c>
      <c r="F958" s="15">
        <v>357.5</v>
      </c>
      <c r="G958" t="s">
        <v>50</v>
      </c>
      <c r="H958" t="s">
        <v>50</v>
      </c>
      <c r="I958" t="s">
        <v>86</v>
      </c>
      <c r="J958" t="s">
        <v>46</v>
      </c>
      <c r="K958" t="s">
        <v>87</v>
      </c>
      <c r="L958" t="s">
        <v>1907</v>
      </c>
      <c r="M958" t="s">
        <v>1908</v>
      </c>
      <c r="N958" t="s">
        <v>3832</v>
      </c>
      <c r="O958">
        <f>VLOOKUP(B958,HIS退!B:F,5,FALSE)</f>
        <v>-357.5</v>
      </c>
      <c r="P958" s="43">
        <f>VLOOKUP(L958,银行退!A:G,7,FALSE)</f>
        <v>357.5</v>
      </c>
      <c r="Q958" t="e">
        <f>VLOOKUP(L958,银行退!A:J,10,FALSE)</f>
        <v>#N/A</v>
      </c>
      <c r="R958" t="e">
        <f>VLOOKUP(L958,银行退!A:K,11,FALSE)</f>
        <v>#N/A</v>
      </c>
    </row>
    <row r="959" spans="1:18" ht="14.25" hidden="1">
      <c r="A959" s="60">
        <v>42933.733969907407</v>
      </c>
      <c r="B959">
        <v>794374</v>
      </c>
      <c r="C959" t="s">
        <v>3833</v>
      </c>
      <c r="D959" t="s">
        <v>3834</v>
      </c>
      <c r="E959" t="s">
        <v>704</v>
      </c>
      <c r="F959" s="15">
        <v>55.5</v>
      </c>
      <c r="G959" t="s">
        <v>50</v>
      </c>
      <c r="H959" t="s">
        <v>50</v>
      </c>
      <c r="I959" t="s">
        <v>86</v>
      </c>
      <c r="J959" t="s">
        <v>46</v>
      </c>
      <c r="K959" t="s">
        <v>87</v>
      </c>
      <c r="L959" t="s">
        <v>1909</v>
      </c>
      <c r="M959" t="s">
        <v>1910</v>
      </c>
      <c r="N959" t="s">
        <v>3835</v>
      </c>
      <c r="O959">
        <f>VLOOKUP(B959,HIS退!B:F,5,FALSE)</f>
        <v>-55.5</v>
      </c>
      <c r="P959" s="43">
        <f>VLOOKUP(L959,银行退!A:G,7,FALSE)</f>
        <v>55.5</v>
      </c>
      <c r="Q959" t="e">
        <f>VLOOKUP(L959,银行退!A:J,10,FALSE)</f>
        <v>#N/A</v>
      </c>
      <c r="R959" t="e">
        <f>VLOOKUP(L959,银行退!A:K,11,FALSE)</f>
        <v>#N/A</v>
      </c>
    </row>
    <row r="960" spans="1:18" ht="14.25" hidden="1">
      <c r="A960" s="60">
        <v>42933.738506944443</v>
      </c>
      <c r="B960">
        <v>794482</v>
      </c>
      <c r="C960" t="s">
        <v>3836</v>
      </c>
      <c r="D960" t="s">
        <v>3837</v>
      </c>
      <c r="E960" t="s">
        <v>705</v>
      </c>
      <c r="F960" s="15">
        <v>4.8899999999999997</v>
      </c>
      <c r="G960" t="s">
        <v>50</v>
      </c>
      <c r="H960" t="s">
        <v>50</v>
      </c>
      <c r="I960" t="s">
        <v>86</v>
      </c>
      <c r="J960" t="s">
        <v>46</v>
      </c>
      <c r="K960" t="s">
        <v>87</v>
      </c>
      <c r="L960" t="s">
        <v>1911</v>
      </c>
      <c r="M960" t="s">
        <v>1912</v>
      </c>
      <c r="N960" t="s">
        <v>3838</v>
      </c>
      <c r="O960">
        <f>VLOOKUP(B960,HIS退!B:F,5,FALSE)</f>
        <v>-4.8899999999999997</v>
      </c>
      <c r="P960" s="43">
        <f>VLOOKUP(L960,银行退!A:G,7,FALSE)</f>
        <v>4.8899999999999997</v>
      </c>
      <c r="Q960" t="e">
        <f>VLOOKUP(L960,银行退!A:J,10,FALSE)</f>
        <v>#N/A</v>
      </c>
      <c r="R960" t="e">
        <f>VLOOKUP(L960,银行退!A:K,11,FALSE)</f>
        <v>#N/A</v>
      </c>
    </row>
    <row r="961" spans="1:18" ht="14.25" hidden="1">
      <c r="A961" s="60">
        <v>42933.746493055558</v>
      </c>
      <c r="B961">
        <v>794635</v>
      </c>
      <c r="C961" t="s">
        <v>3839</v>
      </c>
      <c r="D961" t="s">
        <v>3840</v>
      </c>
      <c r="E961" t="s">
        <v>706</v>
      </c>
      <c r="F961" s="15">
        <v>956.64</v>
      </c>
      <c r="G961" t="s">
        <v>50</v>
      </c>
      <c r="H961" t="s">
        <v>50</v>
      </c>
      <c r="I961" t="s">
        <v>86</v>
      </c>
      <c r="J961" t="s">
        <v>46</v>
      </c>
      <c r="K961" t="s">
        <v>87</v>
      </c>
      <c r="L961" t="s">
        <v>1913</v>
      </c>
      <c r="M961" t="s">
        <v>1914</v>
      </c>
      <c r="N961" t="s">
        <v>3841</v>
      </c>
      <c r="O961">
        <f>VLOOKUP(B961,HIS退!B:F,5,FALSE)</f>
        <v>-956.64</v>
      </c>
      <c r="P961" s="43">
        <f>VLOOKUP(L961,银行退!A:G,7,FALSE)</f>
        <v>956.64</v>
      </c>
      <c r="Q961" t="e">
        <f>VLOOKUP(L961,银行退!A:J,10,FALSE)</f>
        <v>#N/A</v>
      </c>
      <c r="R961" t="e">
        <f>VLOOKUP(L961,银行退!A:K,11,FALSE)</f>
        <v>#N/A</v>
      </c>
    </row>
    <row r="962" spans="1:18" ht="14.25" hidden="1">
      <c r="A962" s="60">
        <v>42933.750706018516</v>
      </c>
      <c r="B962">
        <v>794735</v>
      </c>
      <c r="C962" t="s">
        <v>3842</v>
      </c>
      <c r="D962" t="s">
        <v>3843</v>
      </c>
      <c r="E962" t="s">
        <v>707</v>
      </c>
      <c r="F962" s="15">
        <v>500</v>
      </c>
      <c r="G962" t="s">
        <v>50</v>
      </c>
      <c r="H962" t="s">
        <v>50</v>
      </c>
      <c r="I962" t="s">
        <v>86</v>
      </c>
      <c r="J962" t="s">
        <v>46</v>
      </c>
      <c r="K962" t="s">
        <v>87</v>
      </c>
      <c r="L962" t="s">
        <v>1915</v>
      </c>
      <c r="M962" t="s">
        <v>1916</v>
      </c>
      <c r="N962" t="s">
        <v>3844</v>
      </c>
      <c r="O962">
        <f>VLOOKUP(B962,HIS退!B:F,5,FALSE)</f>
        <v>-500</v>
      </c>
      <c r="P962" s="43">
        <f>VLOOKUP(L962,银行退!A:G,7,FALSE)</f>
        <v>500</v>
      </c>
      <c r="Q962" t="e">
        <f>VLOOKUP(L962,银行退!A:J,10,FALSE)</f>
        <v>#N/A</v>
      </c>
      <c r="R962" t="e">
        <f>VLOOKUP(L962,银行退!A:K,11,FALSE)</f>
        <v>#N/A</v>
      </c>
    </row>
    <row r="963" spans="1:18" ht="14.25" hidden="1">
      <c r="A963" s="60">
        <v>42933.751377314817</v>
      </c>
      <c r="B963">
        <v>794754</v>
      </c>
      <c r="C963" t="s">
        <v>3845</v>
      </c>
      <c r="D963" t="s">
        <v>3843</v>
      </c>
      <c r="E963" t="s">
        <v>707</v>
      </c>
      <c r="F963" s="15">
        <v>200</v>
      </c>
      <c r="G963" t="s">
        <v>50</v>
      </c>
      <c r="H963" t="s">
        <v>50</v>
      </c>
      <c r="I963" t="s">
        <v>86</v>
      </c>
      <c r="J963" t="s">
        <v>46</v>
      </c>
      <c r="K963" t="s">
        <v>87</v>
      </c>
      <c r="L963" t="s">
        <v>1917</v>
      </c>
      <c r="M963" t="s">
        <v>1918</v>
      </c>
      <c r="N963" t="s">
        <v>3844</v>
      </c>
      <c r="O963">
        <f>VLOOKUP(B963,HIS退!B:F,5,FALSE)</f>
        <v>-200</v>
      </c>
      <c r="P963" s="43">
        <f>VLOOKUP(L963,银行退!A:G,7,FALSE)</f>
        <v>200</v>
      </c>
      <c r="Q963" t="e">
        <f>VLOOKUP(L963,银行退!A:J,10,FALSE)</f>
        <v>#N/A</v>
      </c>
      <c r="R963" t="e">
        <f>VLOOKUP(L963,银行退!A:K,11,FALSE)</f>
        <v>#N/A</v>
      </c>
    </row>
    <row r="964" spans="1:18" ht="14.25" hidden="1">
      <c r="A964" s="60">
        <v>42933.751944444448</v>
      </c>
      <c r="B964">
        <v>794763</v>
      </c>
      <c r="C964" t="s">
        <v>3846</v>
      </c>
      <c r="D964" t="s">
        <v>3847</v>
      </c>
      <c r="E964" t="s">
        <v>708</v>
      </c>
      <c r="F964" s="15">
        <v>1100</v>
      </c>
      <c r="G964" t="s">
        <v>50</v>
      </c>
      <c r="H964" t="s">
        <v>50</v>
      </c>
      <c r="I964" t="s">
        <v>86</v>
      </c>
      <c r="J964" t="s">
        <v>46</v>
      </c>
      <c r="K964" t="s">
        <v>87</v>
      </c>
      <c r="L964" t="s">
        <v>1919</v>
      </c>
      <c r="M964" t="s">
        <v>1920</v>
      </c>
      <c r="N964" t="s">
        <v>3848</v>
      </c>
      <c r="O964">
        <f>VLOOKUP(B964,HIS退!B:F,5,FALSE)</f>
        <v>-1100</v>
      </c>
      <c r="P964" s="43">
        <f>VLOOKUP(L964,银行退!A:G,7,FALSE)</f>
        <v>1100</v>
      </c>
      <c r="Q964" t="e">
        <f>VLOOKUP(L964,银行退!A:J,10,FALSE)</f>
        <v>#N/A</v>
      </c>
      <c r="R964" t="e">
        <f>VLOOKUP(L964,银行退!A:K,11,FALSE)</f>
        <v>#N/A</v>
      </c>
    </row>
    <row r="965" spans="1:18" ht="14.25" hidden="1">
      <c r="A965" s="60">
        <v>42933.76358796296</v>
      </c>
      <c r="B965">
        <v>794877</v>
      </c>
      <c r="C965" t="s">
        <v>3849</v>
      </c>
      <c r="D965" t="s">
        <v>3850</v>
      </c>
      <c r="E965" t="s">
        <v>710</v>
      </c>
      <c r="F965" s="15">
        <v>200</v>
      </c>
      <c r="G965" t="s">
        <v>50</v>
      </c>
      <c r="H965" t="s">
        <v>50</v>
      </c>
      <c r="I965" t="s">
        <v>127</v>
      </c>
      <c r="J965" t="s">
        <v>127</v>
      </c>
      <c r="K965" t="s">
        <v>87</v>
      </c>
      <c r="L965" t="s">
        <v>1921</v>
      </c>
      <c r="M965" t="s">
        <v>1922</v>
      </c>
      <c r="N965" t="s">
        <v>3851</v>
      </c>
      <c r="O965">
        <f>VLOOKUP(B965,HIS退!B:F,5,FALSE)</f>
        <v>-200</v>
      </c>
      <c r="P965" s="43">
        <f>VLOOKUP(L965,银行退!A:G,7,FALSE)</f>
        <v>200</v>
      </c>
      <c r="Q965">
        <f>VLOOKUP(L965,银行退!A:J,10,FALSE)</f>
        <v>1</v>
      </c>
      <c r="R965" t="str">
        <f>VLOOKUP(L965,银行退!A:K,11,FALSE)</f>
        <v>2017-07-18</v>
      </c>
    </row>
    <row r="966" spans="1:18" ht="14.25" hidden="1">
      <c r="A966" s="60">
        <v>42933.763888888891</v>
      </c>
      <c r="B966">
        <v>794878</v>
      </c>
      <c r="C966" t="s">
        <v>3852</v>
      </c>
      <c r="D966" t="s">
        <v>3853</v>
      </c>
      <c r="E966" t="s">
        <v>709</v>
      </c>
      <c r="F966" s="15">
        <v>507.5</v>
      </c>
      <c r="G966" t="s">
        <v>193</v>
      </c>
      <c r="H966" t="s">
        <v>50</v>
      </c>
      <c r="I966" t="s">
        <v>86</v>
      </c>
      <c r="J966" t="s">
        <v>46</v>
      </c>
      <c r="K966" t="s">
        <v>87</v>
      </c>
      <c r="L966" t="s">
        <v>1923</v>
      </c>
      <c r="M966" t="s">
        <v>1924</v>
      </c>
      <c r="N966" t="s">
        <v>3854</v>
      </c>
      <c r="O966">
        <f>VLOOKUP(B966,HIS退!B:F,5,FALSE)</f>
        <v>-507.5</v>
      </c>
      <c r="P966" s="43">
        <f>VLOOKUP(L966,银行退!A:G,7,FALSE)</f>
        <v>507.5</v>
      </c>
      <c r="Q966" t="e">
        <f>VLOOKUP(L966,银行退!A:J,10,FALSE)</f>
        <v>#N/A</v>
      </c>
      <c r="R966" t="e">
        <f>VLOOKUP(L966,银行退!A:K,11,FALSE)</f>
        <v>#N/A</v>
      </c>
    </row>
    <row r="967" spans="1:18" ht="14.25" hidden="1">
      <c r="A967" s="60">
        <v>42934.323009259257</v>
      </c>
      <c r="B967">
        <v>796492</v>
      </c>
      <c r="C967" t="s">
        <v>3855</v>
      </c>
      <c r="D967" t="s">
        <v>3856</v>
      </c>
      <c r="E967" t="s">
        <v>711</v>
      </c>
      <c r="F967" s="15">
        <v>500</v>
      </c>
      <c r="G967" t="s">
        <v>50</v>
      </c>
      <c r="H967" t="s">
        <v>50</v>
      </c>
      <c r="I967" t="s">
        <v>127</v>
      </c>
      <c r="J967" t="s">
        <v>127</v>
      </c>
      <c r="K967" t="s">
        <v>87</v>
      </c>
      <c r="L967" t="s">
        <v>1925</v>
      </c>
      <c r="M967" t="s">
        <v>1926</v>
      </c>
      <c r="N967" t="s">
        <v>3857</v>
      </c>
      <c r="O967">
        <f>VLOOKUP(B967,HIS退!B:F,5,FALSE)</f>
        <v>-500</v>
      </c>
      <c r="P967" s="43">
        <f>VLOOKUP(L967,银行退!A:G,7,FALSE)</f>
        <v>500</v>
      </c>
      <c r="Q967">
        <f>VLOOKUP(L967,银行退!A:J,10,FALSE)</f>
        <v>1</v>
      </c>
      <c r="R967" t="str">
        <f>VLOOKUP(L967,银行退!A:K,11,FALSE)</f>
        <v>2017-07-19</v>
      </c>
    </row>
    <row r="968" spans="1:18" ht="14.25" hidden="1">
      <c r="A968" s="60">
        <v>42934.323553240742</v>
      </c>
      <c r="B968">
        <v>796513</v>
      </c>
      <c r="C968" t="s">
        <v>3858</v>
      </c>
      <c r="D968" t="s">
        <v>3859</v>
      </c>
      <c r="E968" t="s">
        <v>712</v>
      </c>
      <c r="F968" s="15">
        <v>4500</v>
      </c>
      <c r="G968" t="s">
        <v>50</v>
      </c>
      <c r="H968" t="s">
        <v>50</v>
      </c>
      <c r="I968" t="s">
        <v>86</v>
      </c>
      <c r="J968" t="s">
        <v>46</v>
      </c>
      <c r="K968" t="s">
        <v>87</v>
      </c>
      <c r="L968" t="s">
        <v>1927</v>
      </c>
      <c r="M968" t="s">
        <v>1928</v>
      </c>
      <c r="N968" t="s">
        <v>3857</v>
      </c>
      <c r="O968">
        <f>VLOOKUP(B968,HIS退!B:F,5,FALSE)</f>
        <v>-4500</v>
      </c>
      <c r="P968" s="43">
        <f>VLOOKUP(L968,银行退!A:G,7,FALSE)</f>
        <v>4500</v>
      </c>
      <c r="Q968" t="e">
        <f>VLOOKUP(L968,银行退!A:J,10,FALSE)</f>
        <v>#N/A</v>
      </c>
      <c r="R968" t="e">
        <f>VLOOKUP(L968,银行退!A:K,11,FALSE)</f>
        <v>#N/A</v>
      </c>
    </row>
    <row r="969" spans="1:18" ht="14.25" hidden="1">
      <c r="A969" s="60">
        <v>42934.351921296293</v>
      </c>
      <c r="B969">
        <v>798333</v>
      </c>
      <c r="C969" t="s">
        <v>3860</v>
      </c>
      <c r="D969" t="s">
        <v>3861</v>
      </c>
      <c r="E969" t="s">
        <v>713</v>
      </c>
      <c r="F969" s="15">
        <v>132.46</v>
      </c>
      <c r="G969" t="s">
        <v>50</v>
      </c>
      <c r="H969" t="s">
        <v>50</v>
      </c>
      <c r="I969" t="s">
        <v>86</v>
      </c>
      <c r="J969" t="s">
        <v>46</v>
      </c>
      <c r="K969" t="s">
        <v>87</v>
      </c>
      <c r="L969" t="s">
        <v>1929</v>
      </c>
      <c r="M969" t="s">
        <v>1930</v>
      </c>
      <c r="N969" t="s">
        <v>3862</v>
      </c>
      <c r="O969">
        <f>VLOOKUP(B969,HIS退!B:F,5,FALSE)</f>
        <v>-132.46</v>
      </c>
      <c r="P969" s="43">
        <f>VLOOKUP(L969,银行退!A:G,7,FALSE)</f>
        <v>132.46</v>
      </c>
      <c r="Q969" t="e">
        <f>VLOOKUP(L969,银行退!A:J,10,FALSE)</f>
        <v>#N/A</v>
      </c>
      <c r="R969" t="e">
        <f>VLOOKUP(L969,银行退!A:K,11,FALSE)</f>
        <v>#N/A</v>
      </c>
    </row>
    <row r="970" spans="1:18" ht="14.25" hidden="1">
      <c r="A970" s="60">
        <v>42934.361898148149</v>
      </c>
      <c r="B970">
        <v>799323</v>
      </c>
      <c r="C970" t="s">
        <v>3863</v>
      </c>
      <c r="D970" t="s">
        <v>3864</v>
      </c>
      <c r="E970" t="s">
        <v>263</v>
      </c>
      <c r="F970" s="15">
        <v>7.78</v>
      </c>
      <c r="G970" t="s">
        <v>50</v>
      </c>
      <c r="H970" t="s">
        <v>50</v>
      </c>
      <c r="I970" t="s">
        <v>86</v>
      </c>
      <c r="J970" t="s">
        <v>46</v>
      </c>
      <c r="K970" t="s">
        <v>87</v>
      </c>
      <c r="L970" t="s">
        <v>1931</v>
      </c>
      <c r="M970" t="s">
        <v>1932</v>
      </c>
      <c r="N970" t="s">
        <v>3865</v>
      </c>
      <c r="O970">
        <f>VLOOKUP(B970,HIS退!B:F,5,FALSE)</f>
        <v>-7.78</v>
      </c>
      <c r="P970" s="43">
        <f>VLOOKUP(L970,银行退!A:G,7,FALSE)</f>
        <v>7.78</v>
      </c>
      <c r="Q970" t="e">
        <f>VLOOKUP(L970,银行退!A:J,10,FALSE)</f>
        <v>#N/A</v>
      </c>
      <c r="R970" t="e">
        <f>VLOOKUP(L970,银行退!A:K,11,FALSE)</f>
        <v>#N/A</v>
      </c>
    </row>
    <row r="971" spans="1:18" ht="14.25" hidden="1">
      <c r="A971" s="60">
        <v>42934.378854166665</v>
      </c>
      <c r="B971">
        <v>801104</v>
      </c>
      <c r="C971" t="s">
        <v>3866</v>
      </c>
      <c r="D971" t="s">
        <v>3867</v>
      </c>
      <c r="E971" t="s">
        <v>715</v>
      </c>
      <c r="F971" s="15">
        <v>248</v>
      </c>
      <c r="G971" t="s">
        <v>50</v>
      </c>
      <c r="H971" t="s">
        <v>50</v>
      </c>
      <c r="I971" t="s">
        <v>86</v>
      </c>
      <c r="J971" t="s">
        <v>46</v>
      </c>
      <c r="K971" t="s">
        <v>87</v>
      </c>
      <c r="L971" t="s">
        <v>1933</v>
      </c>
      <c r="M971" t="s">
        <v>1934</v>
      </c>
      <c r="N971" t="s">
        <v>3868</v>
      </c>
      <c r="O971">
        <f>VLOOKUP(B971,HIS退!B:F,5,FALSE)</f>
        <v>-248</v>
      </c>
      <c r="P971" s="43">
        <f>VLOOKUP(L971,银行退!A:G,7,FALSE)</f>
        <v>248</v>
      </c>
      <c r="Q971" t="e">
        <f>VLOOKUP(L971,银行退!A:J,10,FALSE)</f>
        <v>#N/A</v>
      </c>
      <c r="R971" t="e">
        <f>VLOOKUP(L971,银行退!A:K,11,FALSE)</f>
        <v>#N/A</v>
      </c>
    </row>
    <row r="972" spans="1:18" ht="14.25" hidden="1">
      <c r="A972" s="60">
        <v>42934.398182870369</v>
      </c>
      <c r="B972">
        <v>803197</v>
      </c>
      <c r="C972" t="s">
        <v>3869</v>
      </c>
      <c r="D972" t="s">
        <v>3870</v>
      </c>
      <c r="E972" t="s">
        <v>716</v>
      </c>
      <c r="F972" s="15">
        <v>303</v>
      </c>
      <c r="G972" t="s">
        <v>50</v>
      </c>
      <c r="H972" t="s">
        <v>50</v>
      </c>
      <c r="I972" t="s">
        <v>86</v>
      </c>
      <c r="J972" t="s">
        <v>46</v>
      </c>
      <c r="K972" t="s">
        <v>87</v>
      </c>
      <c r="L972" t="s">
        <v>1935</v>
      </c>
      <c r="M972" t="s">
        <v>1936</v>
      </c>
      <c r="N972" t="s">
        <v>3871</v>
      </c>
      <c r="O972">
        <f>VLOOKUP(B972,HIS退!B:F,5,FALSE)</f>
        <v>-303</v>
      </c>
      <c r="P972" s="43">
        <f>VLOOKUP(L972,银行退!A:G,7,FALSE)</f>
        <v>303</v>
      </c>
      <c r="Q972" t="e">
        <f>VLOOKUP(L972,银行退!A:J,10,FALSE)</f>
        <v>#N/A</v>
      </c>
      <c r="R972" t="e">
        <f>VLOOKUP(L972,银行退!A:K,11,FALSE)</f>
        <v>#N/A</v>
      </c>
    </row>
    <row r="973" spans="1:18" ht="14.25" hidden="1">
      <c r="A973" s="60">
        <v>42934.399583333332</v>
      </c>
      <c r="B973">
        <v>803341</v>
      </c>
      <c r="C973" t="s">
        <v>3872</v>
      </c>
      <c r="D973" t="s">
        <v>3873</v>
      </c>
      <c r="E973" t="s">
        <v>717</v>
      </c>
      <c r="F973" s="15">
        <v>500</v>
      </c>
      <c r="G973" t="s">
        <v>50</v>
      </c>
      <c r="H973" t="s">
        <v>50</v>
      </c>
      <c r="I973" t="s">
        <v>86</v>
      </c>
      <c r="J973" t="s">
        <v>46</v>
      </c>
      <c r="K973" t="s">
        <v>87</v>
      </c>
      <c r="L973" t="s">
        <v>1937</v>
      </c>
      <c r="M973" t="s">
        <v>1938</v>
      </c>
      <c r="N973" t="s">
        <v>3874</v>
      </c>
      <c r="O973">
        <f>VLOOKUP(B973,HIS退!B:F,5,FALSE)</f>
        <v>-500</v>
      </c>
      <c r="P973" s="43">
        <f>VLOOKUP(L973,银行退!A:G,7,FALSE)</f>
        <v>500</v>
      </c>
      <c r="Q973" t="e">
        <f>VLOOKUP(L973,银行退!A:J,10,FALSE)</f>
        <v>#N/A</v>
      </c>
      <c r="R973" t="e">
        <f>VLOOKUP(L973,银行退!A:K,11,FALSE)</f>
        <v>#N/A</v>
      </c>
    </row>
    <row r="974" spans="1:18" ht="14.25" hidden="1">
      <c r="A974" s="60">
        <v>42934.413310185184</v>
      </c>
      <c r="B974">
        <v>804838</v>
      </c>
      <c r="C974" t="s">
        <v>3875</v>
      </c>
      <c r="D974" t="s">
        <v>3876</v>
      </c>
      <c r="E974" t="s">
        <v>718</v>
      </c>
      <c r="F974" s="15">
        <v>615.20000000000005</v>
      </c>
      <c r="G974" t="s">
        <v>50</v>
      </c>
      <c r="H974" t="s">
        <v>50</v>
      </c>
      <c r="I974" t="s">
        <v>86</v>
      </c>
      <c r="J974" t="s">
        <v>46</v>
      </c>
      <c r="K974" t="s">
        <v>87</v>
      </c>
      <c r="L974" t="s">
        <v>1939</v>
      </c>
      <c r="M974" t="s">
        <v>1940</v>
      </c>
      <c r="N974" t="s">
        <v>3877</v>
      </c>
      <c r="O974">
        <f>VLOOKUP(B974,HIS退!B:F,5,FALSE)</f>
        <v>-615.20000000000005</v>
      </c>
      <c r="P974" s="43">
        <f>VLOOKUP(L974,银行退!A:G,7,FALSE)</f>
        <v>615.20000000000005</v>
      </c>
      <c r="Q974" t="e">
        <f>VLOOKUP(L974,银行退!A:J,10,FALSE)</f>
        <v>#N/A</v>
      </c>
      <c r="R974" t="e">
        <f>VLOOKUP(L974,银行退!A:K,11,FALSE)</f>
        <v>#N/A</v>
      </c>
    </row>
    <row r="975" spans="1:18" ht="14.25" hidden="1">
      <c r="A975" s="60">
        <v>42934.416064814817</v>
      </c>
      <c r="B975">
        <v>805138</v>
      </c>
      <c r="C975" t="s">
        <v>3878</v>
      </c>
      <c r="D975" t="s">
        <v>3879</v>
      </c>
      <c r="E975" t="s">
        <v>555</v>
      </c>
      <c r="F975" s="15">
        <v>1902.32</v>
      </c>
      <c r="G975" t="s">
        <v>50</v>
      </c>
      <c r="H975" t="s">
        <v>50</v>
      </c>
      <c r="I975" t="s">
        <v>86</v>
      </c>
      <c r="J975" t="s">
        <v>46</v>
      </c>
      <c r="K975" t="s">
        <v>87</v>
      </c>
      <c r="L975" t="s">
        <v>1941</v>
      </c>
      <c r="M975" t="s">
        <v>1942</v>
      </c>
      <c r="N975" t="s">
        <v>3880</v>
      </c>
      <c r="O975">
        <f>VLOOKUP(B975,HIS退!B:F,5,FALSE)</f>
        <v>-1902.32</v>
      </c>
      <c r="P975" s="43">
        <f>VLOOKUP(L975,银行退!A:G,7,FALSE)</f>
        <v>1902.32</v>
      </c>
      <c r="Q975" t="e">
        <f>VLOOKUP(L975,银行退!A:J,10,FALSE)</f>
        <v>#N/A</v>
      </c>
      <c r="R975" t="e">
        <f>VLOOKUP(L975,银行退!A:K,11,FALSE)</f>
        <v>#N/A</v>
      </c>
    </row>
    <row r="976" spans="1:18" ht="14.25" hidden="1">
      <c r="A976" s="60">
        <v>42934.416550925926</v>
      </c>
      <c r="B976">
        <v>805193</v>
      </c>
      <c r="C976" t="s">
        <v>3881</v>
      </c>
      <c r="D976" t="s">
        <v>3882</v>
      </c>
      <c r="E976" t="s">
        <v>719</v>
      </c>
      <c r="F976" s="15">
        <v>47</v>
      </c>
      <c r="G976" t="s">
        <v>50</v>
      </c>
      <c r="H976" t="s">
        <v>50</v>
      </c>
      <c r="I976" t="s">
        <v>86</v>
      </c>
      <c r="J976" t="s">
        <v>46</v>
      </c>
      <c r="K976" t="s">
        <v>87</v>
      </c>
      <c r="L976" t="s">
        <v>1943</v>
      </c>
      <c r="M976" t="s">
        <v>1944</v>
      </c>
      <c r="N976" t="s">
        <v>3883</v>
      </c>
      <c r="O976">
        <f>VLOOKUP(B976,HIS退!B:F,5,FALSE)</f>
        <v>-47</v>
      </c>
      <c r="P976" s="43">
        <f>VLOOKUP(L976,银行退!A:G,7,FALSE)</f>
        <v>47</v>
      </c>
      <c r="Q976" t="e">
        <f>VLOOKUP(L976,银行退!A:J,10,FALSE)</f>
        <v>#N/A</v>
      </c>
      <c r="R976" t="e">
        <f>VLOOKUP(L976,银行退!A:K,11,FALSE)</f>
        <v>#N/A</v>
      </c>
    </row>
    <row r="977" spans="1:18" ht="14.25" hidden="1">
      <c r="A977" s="60">
        <v>42934.419930555552</v>
      </c>
      <c r="B977">
        <v>805583</v>
      </c>
      <c r="C977" t="s">
        <v>3884</v>
      </c>
      <c r="D977" t="s">
        <v>3885</v>
      </c>
      <c r="E977" t="s">
        <v>720</v>
      </c>
      <c r="F977" s="15">
        <v>5600</v>
      </c>
      <c r="G977" t="s">
        <v>50</v>
      </c>
      <c r="H977" t="s">
        <v>50</v>
      </c>
      <c r="I977" t="s">
        <v>86</v>
      </c>
      <c r="J977" t="s">
        <v>46</v>
      </c>
      <c r="K977" t="s">
        <v>87</v>
      </c>
      <c r="L977" t="s">
        <v>1945</v>
      </c>
      <c r="M977" t="s">
        <v>1946</v>
      </c>
      <c r="N977" t="s">
        <v>3886</v>
      </c>
      <c r="O977">
        <f>VLOOKUP(B977,HIS退!B:F,5,FALSE)</f>
        <v>-5600</v>
      </c>
      <c r="P977" s="43">
        <f>VLOOKUP(L977,银行退!A:G,7,FALSE)</f>
        <v>5600</v>
      </c>
      <c r="Q977" t="e">
        <f>VLOOKUP(L977,银行退!A:J,10,FALSE)</f>
        <v>#N/A</v>
      </c>
      <c r="R977" t="e">
        <f>VLOOKUP(L977,银行退!A:K,11,FALSE)</f>
        <v>#N/A</v>
      </c>
    </row>
    <row r="978" spans="1:18" ht="14.25" hidden="1">
      <c r="A978" s="60">
        <v>42934.422523148147</v>
      </c>
      <c r="B978">
        <v>805895</v>
      </c>
      <c r="C978" t="s">
        <v>3887</v>
      </c>
      <c r="D978" t="s">
        <v>3888</v>
      </c>
      <c r="E978" t="s">
        <v>721</v>
      </c>
      <c r="F978" s="15">
        <v>1040.44</v>
      </c>
      <c r="G978" t="s">
        <v>50</v>
      </c>
      <c r="H978" t="s">
        <v>50</v>
      </c>
      <c r="I978" t="s">
        <v>86</v>
      </c>
      <c r="J978" t="s">
        <v>46</v>
      </c>
      <c r="K978" t="s">
        <v>87</v>
      </c>
      <c r="L978" t="s">
        <v>1947</v>
      </c>
      <c r="M978" t="s">
        <v>1948</v>
      </c>
      <c r="N978" t="s">
        <v>3889</v>
      </c>
      <c r="O978">
        <f>VLOOKUP(B978,HIS退!B:F,5,FALSE)</f>
        <v>-1040.44</v>
      </c>
      <c r="P978" s="43">
        <f>VLOOKUP(L978,银行退!A:G,7,FALSE)</f>
        <v>1040.44</v>
      </c>
      <c r="Q978" t="e">
        <f>VLOOKUP(L978,银行退!A:J,10,FALSE)</f>
        <v>#N/A</v>
      </c>
      <c r="R978" t="e">
        <f>VLOOKUP(L978,银行退!A:K,11,FALSE)</f>
        <v>#N/A</v>
      </c>
    </row>
    <row r="979" spans="1:18" ht="14.25" hidden="1">
      <c r="A979" s="60">
        <v>42934.423935185187</v>
      </c>
      <c r="B979">
        <v>806064</v>
      </c>
      <c r="C979" t="s">
        <v>3890</v>
      </c>
      <c r="D979" t="s">
        <v>722</v>
      </c>
      <c r="E979" t="s">
        <v>723</v>
      </c>
      <c r="F979" s="15">
        <v>1000</v>
      </c>
      <c r="G979" t="s">
        <v>50</v>
      </c>
      <c r="H979" t="s">
        <v>50</v>
      </c>
      <c r="I979" t="s">
        <v>86</v>
      </c>
      <c r="J979" t="s">
        <v>46</v>
      </c>
      <c r="K979" t="s">
        <v>87</v>
      </c>
      <c r="L979" t="s">
        <v>1949</v>
      </c>
      <c r="M979" t="s">
        <v>1950</v>
      </c>
      <c r="N979" t="s">
        <v>3891</v>
      </c>
      <c r="O979">
        <f>VLOOKUP(B979,HIS退!B:F,5,FALSE)</f>
        <v>-1000</v>
      </c>
      <c r="P979" s="43">
        <f>VLOOKUP(L979,银行退!A:G,7,FALSE)</f>
        <v>1000</v>
      </c>
      <c r="Q979" t="e">
        <f>VLOOKUP(L979,银行退!A:J,10,FALSE)</f>
        <v>#N/A</v>
      </c>
      <c r="R979" t="e">
        <f>VLOOKUP(L979,银行退!A:K,11,FALSE)</f>
        <v>#N/A</v>
      </c>
    </row>
    <row r="980" spans="1:18" ht="14.25" hidden="1">
      <c r="A980" s="60">
        <v>42934.434571759259</v>
      </c>
      <c r="B980">
        <v>807232</v>
      </c>
      <c r="C980" t="s">
        <v>3892</v>
      </c>
      <c r="D980" t="s">
        <v>725</v>
      </c>
      <c r="E980" t="s">
        <v>726</v>
      </c>
      <c r="F980" s="15">
        <v>2500</v>
      </c>
      <c r="G980" t="s">
        <v>50</v>
      </c>
      <c r="H980" t="s">
        <v>50</v>
      </c>
      <c r="I980" t="s">
        <v>86</v>
      </c>
      <c r="J980" t="s">
        <v>46</v>
      </c>
      <c r="K980" t="s">
        <v>87</v>
      </c>
      <c r="L980" t="s">
        <v>1951</v>
      </c>
      <c r="M980" t="s">
        <v>1952</v>
      </c>
      <c r="N980" t="s">
        <v>3893</v>
      </c>
      <c r="O980">
        <f>VLOOKUP(B980,HIS退!B:F,5,FALSE)</f>
        <v>-2500</v>
      </c>
      <c r="P980" s="43">
        <f>VLOOKUP(L980,银行退!A:G,7,FALSE)</f>
        <v>2500</v>
      </c>
      <c r="Q980" t="e">
        <f>VLOOKUP(L980,银行退!A:J,10,FALSE)</f>
        <v>#N/A</v>
      </c>
      <c r="R980" t="e">
        <f>VLOOKUP(L980,银行退!A:K,11,FALSE)</f>
        <v>#N/A</v>
      </c>
    </row>
    <row r="981" spans="1:18" ht="14.25" hidden="1">
      <c r="A981" s="60">
        <v>42934.436122685183</v>
      </c>
      <c r="B981">
        <v>807392</v>
      </c>
      <c r="C981" t="s">
        <v>3894</v>
      </c>
      <c r="D981" t="s">
        <v>727</v>
      </c>
      <c r="E981" t="s">
        <v>728</v>
      </c>
      <c r="F981" s="15">
        <v>180</v>
      </c>
      <c r="G981" t="s">
        <v>50</v>
      </c>
      <c r="H981" t="s">
        <v>50</v>
      </c>
      <c r="I981" t="s">
        <v>86</v>
      </c>
      <c r="J981" t="s">
        <v>46</v>
      </c>
      <c r="K981" t="s">
        <v>87</v>
      </c>
      <c r="L981" t="s">
        <v>1953</v>
      </c>
      <c r="M981" t="s">
        <v>1954</v>
      </c>
      <c r="N981" t="s">
        <v>3895</v>
      </c>
      <c r="O981">
        <f>VLOOKUP(B981,HIS退!B:F,5,FALSE)</f>
        <v>-180</v>
      </c>
      <c r="P981" s="43">
        <f>VLOOKUP(L981,银行退!A:G,7,FALSE)</f>
        <v>180</v>
      </c>
      <c r="Q981" t="e">
        <f>VLOOKUP(L981,银行退!A:J,10,FALSE)</f>
        <v>#N/A</v>
      </c>
      <c r="R981" t="e">
        <f>VLOOKUP(L981,银行退!A:K,11,FALSE)</f>
        <v>#N/A</v>
      </c>
    </row>
    <row r="982" spans="1:18" ht="14.25" hidden="1">
      <c r="A982" s="60">
        <v>42934.437465277777</v>
      </c>
      <c r="B982">
        <v>807518</v>
      </c>
      <c r="C982" t="s">
        <v>3896</v>
      </c>
      <c r="D982" t="s">
        <v>3897</v>
      </c>
      <c r="E982" t="s">
        <v>729</v>
      </c>
      <c r="F982" s="15">
        <v>100</v>
      </c>
      <c r="G982" t="s">
        <v>50</v>
      </c>
      <c r="H982" t="s">
        <v>50</v>
      </c>
      <c r="I982" t="s">
        <v>86</v>
      </c>
      <c r="J982" t="s">
        <v>46</v>
      </c>
      <c r="K982" t="s">
        <v>87</v>
      </c>
      <c r="L982" t="s">
        <v>1955</v>
      </c>
      <c r="M982" t="s">
        <v>1956</v>
      </c>
      <c r="N982" t="s">
        <v>3898</v>
      </c>
      <c r="O982">
        <f>VLOOKUP(B982,HIS退!B:F,5,FALSE)</f>
        <v>-100</v>
      </c>
      <c r="P982" s="43">
        <f>VLOOKUP(L982,银行退!A:G,7,FALSE)</f>
        <v>100</v>
      </c>
      <c r="Q982" t="e">
        <f>VLOOKUP(L982,银行退!A:J,10,FALSE)</f>
        <v>#N/A</v>
      </c>
      <c r="R982" t="e">
        <f>VLOOKUP(L982,银行退!A:K,11,FALSE)</f>
        <v>#N/A</v>
      </c>
    </row>
    <row r="983" spans="1:18" ht="14.25" hidden="1">
      <c r="A983" s="60">
        <v>42934.442731481482</v>
      </c>
      <c r="B983">
        <v>808007</v>
      </c>
      <c r="C983" t="s">
        <v>3899</v>
      </c>
      <c r="D983" t="s">
        <v>3900</v>
      </c>
      <c r="E983" t="s">
        <v>730</v>
      </c>
      <c r="F983" s="15">
        <v>115.2</v>
      </c>
      <c r="G983" t="s">
        <v>50</v>
      </c>
      <c r="H983" t="s">
        <v>50</v>
      </c>
      <c r="I983" t="s">
        <v>86</v>
      </c>
      <c r="J983" t="s">
        <v>46</v>
      </c>
      <c r="K983" t="s">
        <v>87</v>
      </c>
      <c r="L983" t="s">
        <v>1957</v>
      </c>
      <c r="M983" t="s">
        <v>1958</v>
      </c>
      <c r="N983" t="s">
        <v>3901</v>
      </c>
      <c r="O983">
        <f>VLOOKUP(B983,HIS退!B:F,5,FALSE)</f>
        <v>-115.2</v>
      </c>
      <c r="P983" s="43">
        <f>VLOOKUP(L983,银行退!A:G,7,FALSE)</f>
        <v>115.2</v>
      </c>
      <c r="Q983" t="e">
        <f>VLOOKUP(L983,银行退!A:J,10,FALSE)</f>
        <v>#N/A</v>
      </c>
      <c r="R983" t="e">
        <f>VLOOKUP(L983,银行退!A:K,11,FALSE)</f>
        <v>#N/A</v>
      </c>
    </row>
    <row r="984" spans="1:18" ht="14.25" hidden="1">
      <c r="A984" s="60">
        <v>42934.450162037036</v>
      </c>
      <c r="B984">
        <v>808771</v>
      </c>
      <c r="C984" t="s">
        <v>3902</v>
      </c>
      <c r="D984" t="s">
        <v>3903</v>
      </c>
      <c r="E984" t="s">
        <v>731</v>
      </c>
      <c r="F984" s="15">
        <v>403.5</v>
      </c>
      <c r="G984" t="s">
        <v>50</v>
      </c>
      <c r="H984" t="s">
        <v>50</v>
      </c>
      <c r="I984" t="s">
        <v>86</v>
      </c>
      <c r="J984" t="s">
        <v>46</v>
      </c>
      <c r="K984" t="s">
        <v>87</v>
      </c>
      <c r="L984" t="s">
        <v>1959</v>
      </c>
      <c r="M984" t="s">
        <v>1960</v>
      </c>
      <c r="N984" t="s">
        <v>3904</v>
      </c>
      <c r="O984">
        <f>VLOOKUP(B984,HIS退!B:F,5,FALSE)</f>
        <v>-403.5</v>
      </c>
      <c r="P984" s="43">
        <f>VLOOKUP(L984,银行退!A:G,7,FALSE)</f>
        <v>403.5</v>
      </c>
      <c r="Q984" t="e">
        <f>VLOOKUP(L984,银行退!A:J,10,FALSE)</f>
        <v>#N/A</v>
      </c>
      <c r="R984" t="e">
        <f>VLOOKUP(L984,银行退!A:K,11,FALSE)</f>
        <v>#N/A</v>
      </c>
    </row>
    <row r="985" spans="1:18" ht="14.25" hidden="1">
      <c r="A985" s="60">
        <v>42934.450636574074</v>
      </c>
      <c r="B985">
        <v>808816</v>
      </c>
      <c r="C985" t="s">
        <v>3905</v>
      </c>
      <c r="D985" t="s">
        <v>3906</v>
      </c>
      <c r="E985" t="s">
        <v>732</v>
      </c>
      <c r="F985" s="15">
        <v>300</v>
      </c>
      <c r="G985" t="s">
        <v>50</v>
      </c>
      <c r="H985" t="s">
        <v>50</v>
      </c>
      <c r="I985" t="s">
        <v>86</v>
      </c>
      <c r="J985" t="s">
        <v>46</v>
      </c>
      <c r="K985" t="s">
        <v>87</v>
      </c>
      <c r="L985" t="s">
        <v>1961</v>
      </c>
      <c r="M985" t="s">
        <v>1962</v>
      </c>
      <c r="N985" t="s">
        <v>3907</v>
      </c>
      <c r="O985">
        <f>VLOOKUP(B985,HIS退!B:F,5,FALSE)</f>
        <v>-300</v>
      </c>
      <c r="P985" s="43">
        <f>VLOOKUP(L985,银行退!A:G,7,FALSE)</f>
        <v>300</v>
      </c>
      <c r="Q985" t="e">
        <f>VLOOKUP(L985,银行退!A:J,10,FALSE)</f>
        <v>#N/A</v>
      </c>
      <c r="R985" t="e">
        <f>VLOOKUP(L985,银行退!A:K,11,FALSE)</f>
        <v>#N/A</v>
      </c>
    </row>
    <row r="986" spans="1:18" ht="14.25" hidden="1">
      <c r="A986" s="60">
        <v>42934.451215277775</v>
      </c>
      <c r="B986">
        <v>808889</v>
      </c>
      <c r="C986" t="s">
        <v>3908</v>
      </c>
      <c r="D986" t="s">
        <v>3909</v>
      </c>
      <c r="E986" t="s">
        <v>733</v>
      </c>
      <c r="F986" s="15">
        <v>1500</v>
      </c>
      <c r="G986" t="s">
        <v>50</v>
      </c>
      <c r="H986" t="s">
        <v>50</v>
      </c>
      <c r="I986" t="s">
        <v>86</v>
      </c>
      <c r="J986" t="s">
        <v>46</v>
      </c>
      <c r="K986" t="s">
        <v>87</v>
      </c>
      <c r="L986" t="s">
        <v>1963</v>
      </c>
      <c r="M986" t="s">
        <v>1964</v>
      </c>
      <c r="N986" t="s">
        <v>3910</v>
      </c>
      <c r="O986">
        <f>VLOOKUP(B986,HIS退!B:F,5,FALSE)</f>
        <v>-1500</v>
      </c>
      <c r="P986" s="43">
        <f>VLOOKUP(L986,银行退!A:G,7,FALSE)</f>
        <v>1500</v>
      </c>
      <c r="Q986" t="e">
        <f>VLOOKUP(L986,银行退!A:J,10,FALSE)</f>
        <v>#N/A</v>
      </c>
      <c r="R986" t="e">
        <f>VLOOKUP(L986,银行退!A:K,11,FALSE)</f>
        <v>#N/A</v>
      </c>
    </row>
    <row r="987" spans="1:18" ht="14.25" hidden="1">
      <c r="A987" s="60">
        <v>42934.457627314812</v>
      </c>
      <c r="B987">
        <v>809519</v>
      </c>
      <c r="C987" t="s">
        <v>3911</v>
      </c>
      <c r="D987" t="s">
        <v>3912</v>
      </c>
      <c r="E987" t="s">
        <v>175</v>
      </c>
      <c r="F987" s="15">
        <v>385.84</v>
      </c>
      <c r="G987" t="s">
        <v>50</v>
      </c>
      <c r="H987" t="s">
        <v>50</v>
      </c>
      <c r="I987" t="s">
        <v>86</v>
      </c>
      <c r="J987" t="s">
        <v>46</v>
      </c>
      <c r="K987" t="s">
        <v>87</v>
      </c>
      <c r="L987" t="s">
        <v>1965</v>
      </c>
      <c r="M987" t="s">
        <v>1966</v>
      </c>
      <c r="N987" t="s">
        <v>3913</v>
      </c>
      <c r="O987">
        <f>VLOOKUP(B987,HIS退!B:F,5,FALSE)</f>
        <v>-385.84</v>
      </c>
      <c r="P987" s="43">
        <f>VLOOKUP(L987,银行退!A:G,7,FALSE)</f>
        <v>385.84</v>
      </c>
      <c r="Q987" t="e">
        <f>VLOOKUP(L987,银行退!A:J,10,FALSE)</f>
        <v>#N/A</v>
      </c>
      <c r="R987" t="e">
        <f>VLOOKUP(L987,银行退!A:K,11,FALSE)</f>
        <v>#N/A</v>
      </c>
    </row>
    <row r="988" spans="1:18" ht="14.25" hidden="1">
      <c r="A988" s="60">
        <v>42934.459328703706</v>
      </c>
      <c r="B988">
        <v>809661</v>
      </c>
      <c r="C988" t="s">
        <v>3914</v>
      </c>
      <c r="D988" t="s">
        <v>3915</v>
      </c>
      <c r="E988" t="s">
        <v>734</v>
      </c>
      <c r="F988" s="15">
        <v>263.2</v>
      </c>
      <c r="G988" t="s">
        <v>50</v>
      </c>
      <c r="H988" t="s">
        <v>50</v>
      </c>
      <c r="I988" t="s">
        <v>86</v>
      </c>
      <c r="J988" t="s">
        <v>46</v>
      </c>
      <c r="K988" t="s">
        <v>87</v>
      </c>
      <c r="L988" t="s">
        <v>1967</v>
      </c>
      <c r="M988" t="s">
        <v>1968</v>
      </c>
      <c r="N988" t="s">
        <v>3916</v>
      </c>
      <c r="O988">
        <f>VLOOKUP(B988,HIS退!B:F,5,FALSE)</f>
        <v>-263.2</v>
      </c>
      <c r="P988" s="43">
        <f>VLOOKUP(L988,银行退!A:G,7,FALSE)</f>
        <v>263.2</v>
      </c>
      <c r="Q988" t="e">
        <f>VLOOKUP(L988,银行退!A:J,10,FALSE)</f>
        <v>#N/A</v>
      </c>
      <c r="R988" t="e">
        <f>VLOOKUP(L988,银行退!A:K,11,FALSE)</f>
        <v>#N/A</v>
      </c>
    </row>
    <row r="989" spans="1:18" ht="14.25" hidden="1">
      <c r="A989" s="60">
        <v>42934.476076388892</v>
      </c>
      <c r="B989">
        <v>811180</v>
      </c>
      <c r="C989" t="s">
        <v>3917</v>
      </c>
      <c r="D989" t="s">
        <v>3918</v>
      </c>
      <c r="E989" t="s">
        <v>735</v>
      </c>
      <c r="F989" s="15">
        <v>8904.84</v>
      </c>
      <c r="G989" t="s">
        <v>50</v>
      </c>
      <c r="H989" t="s">
        <v>50</v>
      </c>
      <c r="I989" t="s">
        <v>86</v>
      </c>
      <c r="J989" t="s">
        <v>46</v>
      </c>
      <c r="K989" t="s">
        <v>87</v>
      </c>
      <c r="L989" t="s">
        <v>1969</v>
      </c>
      <c r="M989" t="s">
        <v>1970</v>
      </c>
      <c r="N989" t="s">
        <v>3919</v>
      </c>
      <c r="O989">
        <f>VLOOKUP(B989,HIS退!B:F,5,FALSE)</f>
        <v>-8904.84</v>
      </c>
      <c r="P989" s="43">
        <f>VLOOKUP(L989,银行退!A:G,7,FALSE)</f>
        <v>8904.84</v>
      </c>
      <c r="Q989" t="e">
        <f>VLOOKUP(L989,银行退!A:J,10,FALSE)</f>
        <v>#N/A</v>
      </c>
      <c r="R989" t="e">
        <f>VLOOKUP(L989,银行退!A:K,11,FALSE)</f>
        <v>#N/A</v>
      </c>
    </row>
    <row r="990" spans="1:18" ht="14.25" hidden="1">
      <c r="A990" s="60">
        <v>42934.480520833335</v>
      </c>
      <c r="B990">
        <v>811490</v>
      </c>
      <c r="C990" t="s">
        <v>3920</v>
      </c>
      <c r="D990" t="s">
        <v>3921</v>
      </c>
      <c r="E990" t="s">
        <v>247</v>
      </c>
      <c r="F990" s="15">
        <v>369</v>
      </c>
      <c r="G990" t="s">
        <v>50</v>
      </c>
      <c r="H990" t="s">
        <v>50</v>
      </c>
      <c r="I990" t="s">
        <v>86</v>
      </c>
      <c r="J990" t="s">
        <v>46</v>
      </c>
      <c r="K990" t="s">
        <v>87</v>
      </c>
      <c r="L990" t="s">
        <v>1971</v>
      </c>
      <c r="M990" t="s">
        <v>1972</v>
      </c>
      <c r="N990" t="s">
        <v>3922</v>
      </c>
      <c r="O990">
        <f>VLOOKUP(B990,HIS退!B:F,5,FALSE)</f>
        <v>-369</v>
      </c>
      <c r="P990" s="43">
        <f>VLOOKUP(L990,银行退!A:G,7,FALSE)</f>
        <v>369</v>
      </c>
      <c r="Q990" t="e">
        <f>VLOOKUP(L990,银行退!A:J,10,FALSE)</f>
        <v>#N/A</v>
      </c>
      <c r="R990" t="e">
        <f>VLOOKUP(L990,银行退!A:K,11,FALSE)</f>
        <v>#N/A</v>
      </c>
    </row>
    <row r="991" spans="1:18" ht="14.25" hidden="1">
      <c r="A991" s="60">
        <v>42934.483680555553</v>
      </c>
      <c r="B991">
        <v>811718</v>
      </c>
      <c r="C991" t="s">
        <v>3923</v>
      </c>
      <c r="D991" t="s">
        <v>3924</v>
      </c>
      <c r="E991" t="s">
        <v>736</v>
      </c>
      <c r="F991" s="15">
        <v>293.5</v>
      </c>
      <c r="G991" t="s">
        <v>50</v>
      </c>
      <c r="H991" t="s">
        <v>50</v>
      </c>
      <c r="I991" t="s">
        <v>86</v>
      </c>
      <c r="J991" t="s">
        <v>46</v>
      </c>
      <c r="K991" t="s">
        <v>87</v>
      </c>
      <c r="L991" t="s">
        <v>1973</v>
      </c>
      <c r="M991" t="s">
        <v>1974</v>
      </c>
      <c r="N991" t="s">
        <v>3925</v>
      </c>
      <c r="O991">
        <f>VLOOKUP(B991,HIS退!B:F,5,FALSE)</f>
        <v>-293.5</v>
      </c>
      <c r="P991" s="43">
        <f>VLOOKUP(L991,银行退!A:G,7,FALSE)</f>
        <v>293.5</v>
      </c>
      <c r="Q991" t="e">
        <f>VLOOKUP(L991,银行退!A:J,10,FALSE)</f>
        <v>#N/A</v>
      </c>
      <c r="R991" t="e">
        <f>VLOOKUP(L991,银行退!A:K,11,FALSE)</f>
        <v>#N/A</v>
      </c>
    </row>
    <row r="992" spans="1:18" ht="14.25" hidden="1">
      <c r="A992" s="60">
        <v>42934.494826388887</v>
      </c>
      <c r="B992">
        <v>812355</v>
      </c>
      <c r="C992" t="s">
        <v>3926</v>
      </c>
      <c r="D992" t="s">
        <v>3927</v>
      </c>
      <c r="E992" t="s">
        <v>737</v>
      </c>
      <c r="F992" s="15">
        <v>20</v>
      </c>
      <c r="G992" t="s">
        <v>50</v>
      </c>
      <c r="H992" t="s">
        <v>50</v>
      </c>
      <c r="I992" t="s">
        <v>86</v>
      </c>
      <c r="J992" t="s">
        <v>46</v>
      </c>
      <c r="K992" t="s">
        <v>87</v>
      </c>
      <c r="L992" t="s">
        <v>1975</v>
      </c>
      <c r="M992" t="s">
        <v>1976</v>
      </c>
      <c r="N992" t="s">
        <v>3928</v>
      </c>
      <c r="O992">
        <f>VLOOKUP(B992,HIS退!B:F,5,FALSE)</f>
        <v>-20</v>
      </c>
      <c r="P992" s="43">
        <f>VLOOKUP(L992,银行退!A:G,7,FALSE)</f>
        <v>20</v>
      </c>
      <c r="Q992" t="e">
        <f>VLOOKUP(L992,银行退!A:J,10,FALSE)</f>
        <v>#N/A</v>
      </c>
      <c r="R992" t="e">
        <f>VLOOKUP(L992,银行退!A:K,11,FALSE)</f>
        <v>#N/A</v>
      </c>
    </row>
    <row r="993" spans="1:18" ht="14.25" hidden="1">
      <c r="A993" s="60">
        <v>42934.501759259256</v>
      </c>
      <c r="B993">
        <v>812616</v>
      </c>
      <c r="C993" t="s">
        <v>3929</v>
      </c>
      <c r="D993" t="s">
        <v>3930</v>
      </c>
      <c r="E993" t="s">
        <v>738</v>
      </c>
      <c r="F993" s="15">
        <v>500</v>
      </c>
      <c r="G993" t="s">
        <v>50</v>
      </c>
      <c r="H993" t="s">
        <v>50</v>
      </c>
      <c r="I993" t="s">
        <v>86</v>
      </c>
      <c r="J993" t="s">
        <v>46</v>
      </c>
      <c r="K993" t="s">
        <v>87</v>
      </c>
      <c r="L993" t="s">
        <v>1977</v>
      </c>
      <c r="M993" t="s">
        <v>1978</v>
      </c>
      <c r="N993" t="s">
        <v>3931</v>
      </c>
      <c r="O993">
        <f>VLOOKUP(B993,HIS退!B:F,5,FALSE)</f>
        <v>-500</v>
      </c>
      <c r="P993" s="43">
        <f>VLOOKUP(L993,银行退!A:G,7,FALSE)</f>
        <v>500</v>
      </c>
      <c r="Q993" t="e">
        <f>VLOOKUP(L993,银行退!A:J,10,FALSE)</f>
        <v>#N/A</v>
      </c>
      <c r="R993" t="e">
        <f>VLOOKUP(L993,银行退!A:K,11,FALSE)</f>
        <v>#N/A</v>
      </c>
    </row>
    <row r="994" spans="1:18" ht="14.25" hidden="1">
      <c r="A994" s="60">
        <v>42934.503391203703</v>
      </c>
      <c r="B994">
        <v>812666</v>
      </c>
      <c r="C994" t="s">
        <v>3932</v>
      </c>
      <c r="D994" t="s">
        <v>3933</v>
      </c>
      <c r="E994" t="s">
        <v>739</v>
      </c>
      <c r="F994" s="15">
        <v>213.92</v>
      </c>
      <c r="G994" t="s">
        <v>50</v>
      </c>
      <c r="H994" t="s">
        <v>50</v>
      </c>
      <c r="I994" t="s">
        <v>86</v>
      </c>
      <c r="J994" t="s">
        <v>46</v>
      </c>
      <c r="K994" t="s">
        <v>87</v>
      </c>
      <c r="L994" t="s">
        <v>1979</v>
      </c>
      <c r="M994" t="s">
        <v>1980</v>
      </c>
      <c r="N994" t="s">
        <v>3934</v>
      </c>
      <c r="O994">
        <f>VLOOKUP(B994,HIS退!B:F,5,FALSE)</f>
        <v>-213.92</v>
      </c>
      <c r="P994" s="43">
        <f>VLOOKUP(L994,银行退!A:G,7,FALSE)</f>
        <v>213.92</v>
      </c>
      <c r="Q994" t="e">
        <f>VLOOKUP(L994,银行退!A:J,10,FALSE)</f>
        <v>#N/A</v>
      </c>
      <c r="R994" t="e">
        <f>VLOOKUP(L994,银行退!A:K,11,FALSE)</f>
        <v>#N/A</v>
      </c>
    </row>
    <row r="995" spans="1:18" ht="14.25" hidden="1">
      <c r="A995" s="60">
        <v>42934.517152777778</v>
      </c>
      <c r="B995">
        <v>812990</v>
      </c>
      <c r="C995" t="s">
        <v>3935</v>
      </c>
      <c r="D995" t="s">
        <v>3936</v>
      </c>
      <c r="E995" t="s">
        <v>741</v>
      </c>
      <c r="F995" s="15">
        <v>15</v>
      </c>
      <c r="G995" t="s">
        <v>50</v>
      </c>
      <c r="H995" t="s">
        <v>50</v>
      </c>
      <c r="I995" t="s">
        <v>127</v>
      </c>
      <c r="J995" t="s">
        <v>127</v>
      </c>
      <c r="K995" t="s">
        <v>87</v>
      </c>
      <c r="L995" t="s">
        <v>1981</v>
      </c>
      <c r="M995" t="s">
        <v>1982</v>
      </c>
      <c r="N995" t="s">
        <v>3937</v>
      </c>
      <c r="O995">
        <f>VLOOKUP(B995,HIS退!B:F,5,FALSE)</f>
        <v>-15</v>
      </c>
      <c r="P995" s="43">
        <f>VLOOKUP(L995,银行退!A:G,7,FALSE)</f>
        <v>15</v>
      </c>
      <c r="Q995">
        <f>VLOOKUP(L995,银行退!A:J,10,FALSE)</f>
        <v>1</v>
      </c>
      <c r="R995" t="str">
        <f>VLOOKUP(L995,银行退!A:K,11,FALSE)</f>
        <v>2017-07-18</v>
      </c>
    </row>
    <row r="996" spans="1:18" ht="14.25" hidden="1">
      <c r="A996" s="60">
        <v>42934.529594907406</v>
      </c>
      <c r="B996">
        <v>813190</v>
      </c>
      <c r="C996" t="s">
        <v>3938</v>
      </c>
      <c r="D996" t="s">
        <v>3939</v>
      </c>
      <c r="E996" t="s">
        <v>742</v>
      </c>
      <c r="F996" s="15">
        <v>832</v>
      </c>
      <c r="G996" t="s">
        <v>50</v>
      </c>
      <c r="H996" t="s">
        <v>50</v>
      </c>
      <c r="I996" t="s">
        <v>86</v>
      </c>
      <c r="J996" t="s">
        <v>46</v>
      </c>
      <c r="K996" t="s">
        <v>87</v>
      </c>
      <c r="L996" s="19" t="s">
        <v>10839</v>
      </c>
      <c r="M996" t="s">
        <v>1984</v>
      </c>
      <c r="N996" t="s">
        <v>3940</v>
      </c>
      <c r="O996">
        <f>VLOOKUP(B996,HIS退!B:F,5,FALSE)</f>
        <v>-832</v>
      </c>
      <c r="P996" s="43">
        <f>VLOOKUP(L996,银行退!A:G,7,FALSE)</f>
        <v>832</v>
      </c>
      <c r="Q996" t="e">
        <f>VLOOKUP(L996,银行退!A:J,10,FALSE)</f>
        <v>#N/A</v>
      </c>
      <c r="R996" t="str">
        <f>VLOOKUP(L996,银行退!A:K,11,FALSE)</f>
        <v>2017-07-19</v>
      </c>
    </row>
    <row r="997" spans="1:18" ht="14.25" hidden="1">
      <c r="A997" s="60">
        <v>42934.536099537036</v>
      </c>
      <c r="B997">
        <v>813265</v>
      </c>
      <c r="C997" t="s">
        <v>3941</v>
      </c>
      <c r="D997" t="s">
        <v>3942</v>
      </c>
      <c r="E997" t="s">
        <v>743</v>
      </c>
      <c r="F997" s="15">
        <v>100</v>
      </c>
      <c r="G997" t="s">
        <v>50</v>
      </c>
      <c r="H997" t="s">
        <v>50</v>
      </c>
      <c r="I997" t="s">
        <v>86</v>
      </c>
      <c r="J997" t="s">
        <v>46</v>
      </c>
      <c r="K997" t="s">
        <v>87</v>
      </c>
      <c r="L997" t="s">
        <v>1985</v>
      </c>
      <c r="M997" t="s">
        <v>1986</v>
      </c>
      <c r="N997" t="s">
        <v>3943</v>
      </c>
      <c r="O997">
        <f>VLOOKUP(B997,HIS退!B:F,5,FALSE)</f>
        <v>-100</v>
      </c>
      <c r="P997" s="43">
        <f>VLOOKUP(L997,银行退!A:G,7,FALSE)</f>
        <v>100</v>
      </c>
      <c r="Q997" t="e">
        <f>VLOOKUP(L997,银行退!A:J,10,FALSE)</f>
        <v>#N/A</v>
      </c>
      <c r="R997" t="e">
        <f>VLOOKUP(L997,银行退!A:K,11,FALSE)</f>
        <v>#N/A</v>
      </c>
    </row>
    <row r="998" spans="1:18" ht="14.25" hidden="1">
      <c r="A998" s="60">
        <v>42934.546354166669</v>
      </c>
      <c r="B998">
        <v>813403</v>
      </c>
      <c r="C998" t="s">
        <v>3944</v>
      </c>
      <c r="D998" t="s">
        <v>3945</v>
      </c>
      <c r="E998" t="s">
        <v>744</v>
      </c>
      <c r="F998" s="15">
        <v>650</v>
      </c>
      <c r="G998" t="s">
        <v>50</v>
      </c>
      <c r="H998" t="s">
        <v>50</v>
      </c>
      <c r="I998" t="s">
        <v>86</v>
      </c>
      <c r="J998" t="s">
        <v>46</v>
      </c>
      <c r="K998" t="s">
        <v>87</v>
      </c>
      <c r="L998" t="s">
        <v>1987</v>
      </c>
      <c r="M998" t="s">
        <v>1988</v>
      </c>
      <c r="N998" t="s">
        <v>3946</v>
      </c>
      <c r="O998">
        <f>VLOOKUP(B998,HIS退!B:F,5,FALSE)</f>
        <v>-650</v>
      </c>
      <c r="P998" s="43">
        <f>VLOOKUP(L998,银行退!A:G,7,FALSE)</f>
        <v>650</v>
      </c>
      <c r="Q998" t="e">
        <f>VLOOKUP(L998,银行退!A:J,10,FALSE)</f>
        <v>#N/A</v>
      </c>
      <c r="R998" t="e">
        <f>VLOOKUP(L998,银行退!A:K,11,FALSE)</f>
        <v>#N/A</v>
      </c>
    </row>
    <row r="999" spans="1:18" ht="14.25" hidden="1">
      <c r="A999" s="60">
        <v>42934.548935185187</v>
      </c>
      <c r="B999">
        <v>813430</v>
      </c>
      <c r="C999" t="s">
        <v>3947</v>
      </c>
      <c r="D999" t="s">
        <v>3948</v>
      </c>
      <c r="E999" t="s">
        <v>745</v>
      </c>
      <c r="F999" s="15">
        <v>81.52</v>
      </c>
      <c r="G999" t="s">
        <v>50</v>
      </c>
      <c r="H999" t="s">
        <v>50</v>
      </c>
      <c r="I999" t="s">
        <v>127</v>
      </c>
      <c r="J999" t="s">
        <v>127</v>
      </c>
      <c r="K999" t="s">
        <v>87</v>
      </c>
      <c r="L999" t="s">
        <v>1989</v>
      </c>
      <c r="M999" t="s">
        <v>1990</v>
      </c>
      <c r="N999" t="s">
        <v>3949</v>
      </c>
      <c r="O999">
        <f>VLOOKUP(B999,HIS退!B:F,5,FALSE)</f>
        <v>-81.52</v>
      </c>
      <c r="P999" s="43">
        <f>VLOOKUP(L999,银行退!A:G,7,FALSE)</f>
        <v>81.52</v>
      </c>
      <c r="Q999">
        <f>VLOOKUP(L999,银行退!A:J,10,FALSE)</f>
        <v>1</v>
      </c>
      <c r="R999" t="str">
        <f>VLOOKUP(L999,银行退!A:K,11,FALSE)</f>
        <v>2017-07-19</v>
      </c>
    </row>
    <row r="1000" spans="1:18" ht="14.25" hidden="1">
      <c r="A1000" s="60">
        <v>42934.559687499997</v>
      </c>
      <c r="B1000">
        <v>813587</v>
      </c>
      <c r="C1000" t="s">
        <v>3950</v>
      </c>
      <c r="D1000" t="s">
        <v>3951</v>
      </c>
      <c r="E1000" t="s">
        <v>746</v>
      </c>
      <c r="F1000" s="15">
        <v>2000</v>
      </c>
      <c r="G1000" t="s">
        <v>50</v>
      </c>
      <c r="H1000" t="s">
        <v>50</v>
      </c>
      <c r="I1000" t="s">
        <v>127</v>
      </c>
      <c r="J1000" t="s">
        <v>127</v>
      </c>
      <c r="K1000" t="s">
        <v>87</v>
      </c>
      <c r="L1000" t="s">
        <v>1991</v>
      </c>
      <c r="M1000" t="s">
        <v>1992</v>
      </c>
      <c r="N1000" t="s">
        <v>197</v>
      </c>
      <c r="O1000">
        <f>VLOOKUP(B1000,HIS退!B:F,5,FALSE)</f>
        <v>-2000</v>
      </c>
      <c r="P1000" s="43">
        <f>VLOOKUP(L1000,银行退!A:G,7,FALSE)</f>
        <v>2000</v>
      </c>
      <c r="Q1000">
        <f>VLOOKUP(L1000,银行退!A:J,10,FALSE)</f>
        <v>1</v>
      </c>
      <c r="R1000" t="str">
        <f>VLOOKUP(L1000,银行退!A:K,11,FALSE)</f>
        <v>2017-07-18</v>
      </c>
    </row>
    <row r="1001" spans="1:18" ht="14.25" hidden="1">
      <c r="A1001" s="60">
        <v>42934.587997685187</v>
      </c>
      <c r="B1001">
        <v>814147</v>
      </c>
      <c r="C1001" t="s">
        <v>3952</v>
      </c>
      <c r="D1001" t="s">
        <v>3953</v>
      </c>
      <c r="E1001" t="s">
        <v>748</v>
      </c>
      <c r="F1001" s="15">
        <v>406.04</v>
      </c>
      <c r="G1001" t="s">
        <v>50</v>
      </c>
      <c r="H1001" t="s">
        <v>50</v>
      </c>
      <c r="I1001" t="s">
        <v>86</v>
      </c>
      <c r="J1001" t="s">
        <v>46</v>
      </c>
      <c r="K1001" t="s">
        <v>87</v>
      </c>
      <c r="L1001" t="s">
        <v>1993</v>
      </c>
      <c r="M1001" t="s">
        <v>1994</v>
      </c>
      <c r="N1001" t="s">
        <v>3954</v>
      </c>
      <c r="O1001">
        <f>VLOOKUP(B1001,HIS退!B:F,5,FALSE)</f>
        <v>-406.04</v>
      </c>
      <c r="P1001" s="43">
        <f>VLOOKUP(L1001,银行退!A:G,7,FALSE)</f>
        <v>406.04</v>
      </c>
      <c r="Q1001" t="e">
        <f>VLOOKUP(L1001,银行退!A:J,10,FALSE)</f>
        <v>#N/A</v>
      </c>
      <c r="R1001" t="e">
        <f>VLOOKUP(L1001,银行退!A:K,11,FALSE)</f>
        <v>#N/A</v>
      </c>
    </row>
    <row r="1002" spans="1:18" ht="14.25" hidden="1">
      <c r="A1002" s="60">
        <v>42934.588761574072</v>
      </c>
      <c r="B1002">
        <v>814184</v>
      </c>
      <c r="C1002" t="s">
        <v>3955</v>
      </c>
      <c r="D1002" t="s">
        <v>3956</v>
      </c>
      <c r="E1002" t="s">
        <v>749</v>
      </c>
      <c r="F1002" s="15">
        <v>800</v>
      </c>
      <c r="G1002" t="s">
        <v>50</v>
      </c>
      <c r="H1002" t="s">
        <v>50</v>
      </c>
      <c r="I1002" t="s">
        <v>86</v>
      </c>
      <c r="J1002" t="s">
        <v>46</v>
      </c>
      <c r="K1002" t="s">
        <v>87</v>
      </c>
      <c r="L1002" t="s">
        <v>1995</v>
      </c>
      <c r="M1002" t="s">
        <v>1996</v>
      </c>
      <c r="N1002" t="s">
        <v>3957</v>
      </c>
      <c r="O1002">
        <f>VLOOKUP(B1002,HIS退!B:F,5,FALSE)</f>
        <v>-800</v>
      </c>
      <c r="P1002" s="43">
        <f>VLOOKUP(L1002,银行退!A:G,7,FALSE)</f>
        <v>800</v>
      </c>
      <c r="Q1002" t="e">
        <f>VLOOKUP(L1002,银行退!A:J,10,FALSE)</f>
        <v>#N/A</v>
      </c>
      <c r="R1002" t="e">
        <f>VLOOKUP(L1002,银行退!A:K,11,FALSE)</f>
        <v>#N/A</v>
      </c>
    </row>
    <row r="1003" spans="1:18" ht="14.25" hidden="1">
      <c r="A1003" s="60">
        <v>42934.58966435185</v>
      </c>
      <c r="B1003">
        <v>814241</v>
      </c>
      <c r="C1003" t="s">
        <v>3958</v>
      </c>
      <c r="D1003" t="s">
        <v>3959</v>
      </c>
      <c r="E1003" t="s">
        <v>412</v>
      </c>
      <c r="F1003" s="15">
        <v>560</v>
      </c>
      <c r="G1003" t="s">
        <v>50</v>
      </c>
      <c r="H1003" t="s">
        <v>50</v>
      </c>
      <c r="I1003" t="s">
        <v>86</v>
      </c>
      <c r="J1003" t="s">
        <v>46</v>
      </c>
      <c r="K1003" t="s">
        <v>87</v>
      </c>
      <c r="L1003" t="s">
        <v>1997</v>
      </c>
      <c r="M1003" t="s">
        <v>1998</v>
      </c>
      <c r="N1003" t="s">
        <v>3960</v>
      </c>
      <c r="O1003">
        <f>VLOOKUP(B1003,HIS退!B:F,5,FALSE)</f>
        <v>-560</v>
      </c>
      <c r="P1003" s="43">
        <f>VLOOKUP(L1003,银行退!A:G,7,FALSE)</f>
        <v>560</v>
      </c>
      <c r="Q1003" t="e">
        <f>VLOOKUP(L1003,银行退!A:J,10,FALSE)</f>
        <v>#N/A</v>
      </c>
      <c r="R1003" t="e">
        <f>VLOOKUP(L1003,银行退!A:K,11,FALSE)</f>
        <v>#N/A</v>
      </c>
    </row>
    <row r="1004" spans="1:18" ht="14.25" hidden="1">
      <c r="A1004" s="60">
        <v>42934.590405092589</v>
      </c>
      <c r="B1004">
        <v>814289</v>
      </c>
      <c r="C1004" t="s">
        <v>3961</v>
      </c>
      <c r="D1004" t="s">
        <v>3962</v>
      </c>
      <c r="E1004" t="s">
        <v>747</v>
      </c>
      <c r="F1004" s="15">
        <v>420</v>
      </c>
      <c r="G1004" t="s">
        <v>50</v>
      </c>
      <c r="H1004" t="s">
        <v>50</v>
      </c>
      <c r="I1004" t="s">
        <v>86</v>
      </c>
      <c r="J1004" t="s">
        <v>46</v>
      </c>
      <c r="K1004" t="s">
        <v>87</v>
      </c>
      <c r="L1004" t="s">
        <v>1999</v>
      </c>
      <c r="M1004" t="s">
        <v>2000</v>
      </c>
      <c r="N1004" t="s">
        <v>3960</v>
      </c>
      <c r="O1004">
        <f>VLOOKUP(B1004,HIS退!B:F,5,FALSE)</f>
        <v>-420</v>
      </c>
      <c r="P1004" s="43">
        <f>VLOOKUP(L1004,银行退!A:G,7,FALSE)</f>
        <v>420</v>
      </c>
      <c r="Q1004" t="e">
        <f>VLOOKUP(L1004,银行退!A:J,10,FALSE)</f>
        <v>#N/A</v>
      </c>
      <c r="R1004" t="e">
        <f>VLOOKUP(L1004,银行退!A:K,11,FALSE)</f>
        <v>#N/A</v>
      </c>
    </row>
    <row r="1005" spans="1:18" ht="14.25" hidden="1">
      <c r="A1005" s="60">
        <v>42934.590821759259</v>
      </c>
      <c r="B1005">
        <v>814306</v>
      </c>
      <c r="C1005" t="s">
        <v>3963</v>
      </c>
      <c r="D1005" t="s">
        <v>3964</v>
      </c>
      <c r="E1005" t="s">
        <v>750</v>
      </c>
      <c r="F1005" s="15">
        <v>996.5</v>
      </c>
      <c r="G1005" t="s">
        <v>50</v>
      </c>
      <c r="H1005" t="s">
        <v>50</v>
      </c>
      <c r="I1005" t="s">
        <v>86</v>
      </c>
      <c r="J1005" t="s">
        <v>46</v>
      </c>
      <c r="K1005" t="s">
        <v>87</v>
      </c>
      <c r="L1005" t="s">
        <v>2001</v>
      </c>
      <c r="M1005" t="s">
        <v>2002</v>
      </c>
      <c r="N1005" t="s">
        <v>3965</v>
      </c>
      <c r="O1005">
        <f>VLOOKUP(B1005,HIS退!B:F,5,FALSE)</f>
        <v>-996.5</v>
      </c>
      <c r="P1005" s="43">
        <f>VLOOKUP(L1005,银行退!A:G,7,FALSE)</f>
        <v>996.5</v>
      </c>
      <c r="Q1005" t="e">
        <f>VLOOKUP(L1005,银行退!A:J,10,FALSE)</f>
        <v>#N/A</v>
      </c>
      <c r="R1005" t="e">
        <f>VLOOKUP(L1005,银行退!A:K,11,FALSE)</f>
        <v>#N/A</v>
      </c>
    </row>
    <row r="1006" spans="1:18" ht="14.25" hidden="1">
      <c r="A1006" s="60">
        <v>42934.591782407406</v>
      </c>
      <c r="B1006">
        <v>814354</v>
      </c>
      <c r="C1006" t="s">
        <v>3966</v>
      </c>
      <c r="D1006" t="s">
        <v>3967</v>
      </c>
      <c r="E1006" t="s">
        <v>751</v>
      </c>
      <c r="F1006" s="15">
        <v>307</v>
      </c>
      <c r="G1006" t="s">
        <v>50</v>
      </c>
      <c r="H1006" t="s">
        <v>50</v>
      </c>
      <c r="I1006" t="s">
        <v>127</v>
      </c>
      <c r="J1006" t="s">
        <v>127</v>
      </c>
      <c r="K1006" t="s">
        <v>87</v>
      </c>
      <c r="L1006" t="s">
        <v>2003</v>
      </c>
      <c r="M1006" t="s">
        <v>2004</v>
      </c>
      <c r="N1006" t="s">
        <v>3968</v>
      </c>
      <c r="O1006">
        <f>VLOOKUP(B1006,HIS退!B:F,5,FALSE)</f>
        <v>-307</v>
      </c>
      <c r="P1006" s="43">
        <f>VLOOKUP(L1006,银行退!A:G,7,FALSE)</f>
        <v>307</v>
      </c>
      <c r="Q1006">
        <f>VLOOKUP(L1006,银行退!A:J,10,FALSE)</f>
        <v>1</v>
      </c>
      <c r="R1006" t="str">
        <f>VLOOKUP(L1006,银行退!A:K,11,FALSE)</f>
        <v>2017-07-18</v>
      </c>
    </row>
    <row r="1007" spans="1:18" ht="14.25" hidden="1">
      <c r="A1007" s="60">
        <v>42934.592118055552</v>
      </c>
      <c r="B1007">
        <v>814372</v>
      </c>
      <c r="C1007" t="s">
        <v>3969</v>
      </c>
      <c r="D1007" t="s">
        <v>3970</v>
      </c>
      <c r="E1007" t="s">
        <v>752</v>
      </c>
      <c r="F1007" s="15">
        <v>1000</v>
      </c>
      <c r="G1007" t="s">
        <v>50</v>
      </c>
      <c r="H1007" t="s">
        <v>50</v>
      </c>
      <c r="I1007" t="s">
        <v>127</v>
      </c>
      <c r="J1007" t="s">
        <v>127</v>
      </c>
      <c r="K1007" t="s">
        <v>87</v>
      </c>
      <c r="L1007" t="s">
        <v>2005</v>
      </c>
      <c r="M1007" t="s">
        <v>2006</v>
      </c>
      <c r="N1007" t="s">
        <v>3971</v>
      </c>
      <c r="O1007">
        <f>VLOOKUP(B1007,HIS退!B:F,5,FALSE)</f>
        <v>-1000</v>
      </c>
      <c r="P1007" s="43">
        <f>VLOOKUP(L1007,银行退!A:G,7,FALSE)</f>
        <v>1000</v>
      </c>
      <c r="Q1007">
        <f>VLOOKUP(L1007,银行退!A:J,10,FALSE)</f>
        <v>1</v>
      </c>
      <c r="R1007" t="str">
        <f>VLOOKUP(L1007,银行退!A:K,11,FALSE)</f>
        <v>2017-07-18</v>
      </c>
    </row>
    <row r="1008" spans="1:18" ht="14.25" hidden="1">
      <c r="A1008" s="60">
        <v>42934.599317129629</v>
      </c>
      <c r="B1008">
        <v>814802</v>
      </c>
      <c r="C1008" t="s">
        <v>3972</v>
      </c>
      <c r="D1008" t="s">
        <v>3973</v>
      </c>
      <c r="E1008" t="s">
        <v>753</v>
      </c>
      <c r="F1008" s="15">
        <v>400</v>
      </c>
      <c r="G1008" t="s">
        <v>50</v>
      </c>
      <c r="H1008" t="s">
        <v>50</v>
      </c>
      <c r="I1008" t="s">
        <v>86</v>
      </c>
      <c r="J1008" t="s">
        <v>46</v>
      </c>
      <c r="K1008" t="s">
        <v>87</v>
      </c>
      <c r="L1008" t="s">
        <v>2007</v>
      </c>
      <c r="M1008" t="s">
        <v>2008</v>
      </c>
      <c r="N1008" t="s">
        <v>3974</v>
      </c>
      <c r="O1008">
        <f>VLOOKUP(B1008,HIS退!B:F,5,FALSE)</f>
        <v>-400</v>
      </c>
      <c r="P1008" s="43">
        <f>VLOOKUP(L1008,银行退!A:G,7,FALSE)</f>
        <v>400</v>
      </c>
      <c r="Q1008" t="e">
        <f>VLOOKUP(L1008,银行退!A:J,10,FALSE)</f>
        <v>#N/A</v>
      </c>
      <c r="R1008" t="e">
        <f>VLOOKUP(L1008,银行退!A:K,11,FALSE)</f>
        <v>#N/A</v>
      </c>
    </row>
    <row r="1009" spans="1:18" ht="14.25" hidden="1">
      <c r="A1009" s="60">
        <v>42934.60328703704</v>
      </c>
      <c r="B1009">
        <v>815082</v>
      </c>
      <c r="C1009" t="s">
        <v>3975</v>
      </c>
      <c r="D1009" t="s">
        <v>3976</v>
      </c>
      <c r="E1009" t="s">
        <v>754</v>
      </c>
      <c r="F1009" s="15">
        <v>9971.44</v>
      </c>
      <c r="G1009" t="s">
        <v>50</v>
      </c>
      <c r="H1009" t="s">
        <v>50</v>
      </c>
      <c r="I1009" t="s">
        <v>86</v>
      </c>
      <c r="J1009" t="s">
        <v>46</v>
      </c>
      <c r="K1009" t="s">
        <v>87</v>
      </c>
      <c r="L1009" t="s">
        <v>2009</v>
      </c>
      <c r="M1009" t="s">
        <v>2010</v>
      </c>
      <c r="N1009" t="s">
        <v>3977</v>
      </c>
      <c r="O1009">
        <f>VLOOKUP(B1009,HIS退!B:F,5,FALSE)</f>
        <v>-9971.44</v>
      </c>
      <c r="P1009" s="43">
        <f>VLOOKUP(L1009,银行退!A:G,7,FALSE)</f>
        <v>9971.44</v>
      </c>
      <c r="Q1009" t="e">
        <f>VLOOKUP(L1009,银行退!A:J,10,FALSE)</f>
        <v>#N/A</v>
      </c>
      <c r="R1009" t="e">
        <f>VLOOKUP(L1009,银行退!A:K,11,FALSE)</f>
        <v>#N/A</v>
      </c>
    </row>
    <row r="1010" spans="1:18" ht="14.25" hidden="1">
      <c r="A1010" s="60">
        <v>42934.603483796294</v>
      </c>
      <c r="B1010">
        <v>815095</v>
      </c>
      <c r="C1010" t="s">
        <v>3978</v>
      </c>
      <c r="D1010" t="s">
        <v>3979</v>
      </c>
      <c r="E1010" t="s">
        <v>755</v>
      </c>
      <c r="F1010" s="15">
        <v>446.39</v>
      </c>
      <c r="G1010" t="s">
        <v>50</v>
      </c>
      <c r="H1010" t="s">
        <v>50</v>
      </c>
      <c r="I1010" t="s">
        <v>127</v>
      </c>
      <c r="J1010" t="s">
        <v>127</v>
      </c>
      <c r="K1010" t="s">
        <v>87</v>
      </c>
      <c r="L1010" t="s">
        <v>2011</v>
      </c>
      <c r="M1010" t="s">
        <v>2012</v>
      </c>
      <c r="N1010" t="s">
        <v>3980</v>
      </c>
      <c r="O1010">
        <f>VLOOKUP(B1010,HIS退!B:F,5,FALSE)</f>
        <v>-446.39</v>
      </c>
      <c r="P1010" s="43">
        <f>VLOOKUP(L1010,银行退!A:G,7,FALSE)</f>
        <v>446.39</v>
      </c>
      <c r="Q1010">
        <f>VLOOKUP(L1010,银行退!A:J,10,FALSE)</f>
        <v>1</v>
      </c>
      <c r="R1010" t="str">
        <f>VLOOKUP(L1010,银行退!A:K,11,FALSE)</f>
        <v>2017-07-19</v>
      </c>
    </row>
    <row r="1011" spans="1:18" ht="14.25" hidden="1">
      <c r="A1011" s="60">
        <v>42934.603495370371</v>
      </c>
      <c r="B1011">
        <v>815096</v>
      </c>
      <c r="C1011" t="s">
        <v>3981</v>
      </c>
      <c r="D1011" t="s">
        <v>3982</v>
      </c>
      <c r="E1011" t="s">
        <v>756</v>
      </c>
      <c r="F1011" s="15">
        <v>1000</v>
      </c>
      <c r="G1011" t="s">
        <v>50</v>
      </c>
      <c r="H1011" t="s">
        <v>50</v>
      </c>
      <c r="I1011" t="s">
        <v>86</v>
      </c>
      <c r="J1011" t="s">
        <v>46</v>
      </c>
      <c r="K1011" t="s">
        <v>87</v>
      </c>
      <c r="L1011" t="s">
        <v>2013</v>
      </c>
      <c r="M1011" t="s">
        <v>2014</v>
      </c>
      <c r="N1011" t="s">
        <v>3983</v>
      </c>
      <c r="O1011">
        <f>VLOOKUP(B1011,HIS退!B:F,5,FALSE)</f>
        <v>-1000</v>
      </c>
      <c r="P1011" s="43">
        <f>VLOOKUP(L1011,银行退!A:G,7,FALSE)</f>
        <v>1000</v>
      </c>
      <c r="Q1011" t="e">
        <f>VLOOKUP(L1011,银行退!A:J,10,FALSE)</f>
        <v>#N/A</v>
      </c>
      <c r="R1011" t="e">
        <f>VLOOKUP(L1011,银行退!A:K,11,FALSE)</f>
        <v>#N/A</v>
      </c>
    </row>
    <row r="1012" spans="1:18" ht="14.25" hidden="1">
      <c r="A1012" s="60">
        <v>42934.613275462965</v>
      </c>
      <c r="B1012">
        <v>815852</v>
      </c>
      <c r="C1012" t="s">
        <v>3984</v>
      </c>
      <c r="D1012" t="s">
        <v>3985</v>
      </c>
      <c r="E1012" t="s">
        <v>757</v>
      </c>
      <c r="F1012" s="15">
        <v>147.19999999999999</v>
      </c>
      <c r="G1012" t="s">
        <v>50</v>
      </c>
      <c r="H1012" t="s">
        <v>50</v>
      </c>
      <c r="I1012" t="s">
        <v>86</v>
      </c>
      <c r="J1012" t="s">
        <v>46</v>
      </c>
      <c r="K1012" t="s">
        <v>87</v>
      </c>
      <c r="L1012" t="s">
        <v>2015</v>
      </c>
      <c r="M1012" t="s">
        <v>2016</v>
      </c>
      <c r="N1012" t="s">
        <v>3986</v>
      </c>
      <c r="O1012">
        <f>VLOOKUP(B1012,HIS退!B:F,5,FALSE)</f>
        <v>-147.19999999999999</v>
      </c>
      <c r="P1012" s="43">
        <f>VLOOKUP(L1012,银行退!A:G,7,FALSE)</f>
        <v>147.19999999999999</v>
      </c>
      <c r="Q1012" t="e">
        <f>VLOOKUP(L1012,银行退!A:J,10,FALSE)</f>
        <v>#N/A</v>
      </c>
      <c r="R1012" t="e">
        <f>VLOOKUP(L1012,银行退!A:K,11,FALSE)</f>
        <v>#N/A</v>
      </c>
    </row>
    <row r="1013" spans="1:18" ht="14.25" hidden="1">
      <c r="A1013" s="60">
        <v>42934.614444444444</v>
      </c>
      <c r="B1013">
        <v>815944</v>
      </c>
      <c r="C1013" t="s">
        <v>3987</v>
      </c>
      <c r="D1013" t="s">
        <v>758</v>
      </c>
      <c r="E1013" t="s">
        <v>759</v>
      </c>
      <c r="F1013" s="15">
        <v>1141</v>
      </c>
      <c r="G1013" t="s">
        <v>50</v>
      </c>
      <c r="H1013" t="s">
        <v>50</v>
      </c>
      <c r="I1013" t="s">
        <v>86</v>
      </c>
      <c r="J1013" t="s">
        <v>46</v>
      </c>
      <c r="K1013" t="s">
        <v>87</v>
      </c>
      <c r="L1013" t="s">
        <v>2017</v>
      </c>
      <c r="M1013" t="s">
        <v>2018</v>
      </c>
      <c r="N1013" t="s">
        <v>3988</v>
      </c>
      <c r="O1013">
        <f>VLOOKUP(B1013,HIS退!B:F,5,FALSE)</f>
        <v>-1141</v>
      </c>
      <c r="P1013" s="43">
        <f>VLOOKUP(L1013,银行退!A:G,7,FALSE)</f>
        <v>1141</v>
      </c>
      <c r="Q1013" t="e">
        <f>VLOOKUP(L1013,银行退!A:J,10,FALSE)</f>
        <v>#N/A</v>
      </c>
      <c r="R1013" t="e">
        <f>VLOOKUP(L1013,银行退!A:K,11,FALSE)</f>
        <v>#N/A</v>
      </c>
    </row>
    <row r="1014" spans="1:18" ht="14.25" hidden="1">
      <c r="A1014" s="60">
        <v>42934.621030092596</v>
      </c>
      <c r="B1014">
        <v>816448</v>
      </c>
      <c r="C1014" t="s">
        <v>3989</v>
      </c>
      <c r="D1014" t="s">
        <v>3990</v>
      </c>
      <c r="E1014" t="s">
        <v>760</v>
      </c>
      <c r="F1014" s="15">
        <v>113.64</v>
      </c>
      <c r="G1014" t="s">
        <v>50</v>
      </c>
      <c r="H1014" t="s">
        <v>50</v>
      </c>
      <c r="I1014" t="s">
        <v>86</v>
      </c>
      <c r="J1014" t="s">
        <v>46</v>
      </c>
      <c r="K1014" t="s">
        <v>87</v>
      </c>
      <c r="L1014" t="s">
        <v>2019</v>
      </c>
      <c r="M1014" t="s">
        <v>2020</v>
      </c>
      <c r="N1014" t="s">
        <v>3991</v>
      </c>
      <c r="O1014">
        <f>VLOOKUP(B1014,HIS退!B:F,5,FALSE)</f>
        <v>-113.64</v>
      </c>
      <c r="P1014" s="43">
        <f>VLOOKUP(L1014,银行退!A:G,7,FALSE)</f>
        <v>113.64</v>
      </c>
      <c r="Q1014" t="e">
        <f>VLOOKUP(L1014,银行退!A:J,10,FALSE)</f>
        <v>#N/A</v>
      </c>
      <c r="R1014" t="e">
        <f>VLOOKUP(L1014,银行退!A:K,11,FALSE)</f>
        <v>#N/A</v>
      </c>
    </row>
    <row r="1015" spans="1:18" ht="14.25" hidden="1">
      <c r="A1015" s="60">
        <v>42934.622048611112</v>
      </c>
      <c r="B1015">
        <v>816533</v>
      </c>
      <c r="C1015" t="s">
        <v>3992</v>
      </c>
      <c r="D1015" t="s">
        <v>3993</v>
      </c>
      <c r="E1015" t="s">
        <v>761</v>
      </c>
      <c r="F1015" s="15">
        <v>109.4</v>
      </c>
      <c r="G1015" t="s">
        <v>50</v>
      </c>
      <c r="H1015" t="s">
        <v>50</v>
      </c>
      <c r="I1015" t="s">
        <v>86</v>
      </c>
      <c r="J1015" t="s">
        <v>46</v>
      </c>
      <c r="K1015" t="s">
        <v>87</v>
      </c>
      <c r="L1015" t="s">
        <v>2021</v>
      </c>
      <c r="M1015" t="s">
        <v>2022</v>
      </c>
      <c r="N1015" t="s">
        <v>3994</v>
      </c>
      <c r="O1015">
        <f>VLOOKUP(B1015,HIS退!B:F,5,FALSE)</f>
        <v>-109.4</v>
      </c>
      <c r="P1015" s="43">
        <f>VLOOKUP(L1015,银行退!A:G,7,FALSE)</f>
        <v>109.4</v>
      </c>
      <c r="Q1015" t="e">
        <f>VLOOKUP(L1015,银行退!A:J,10,FALSE)</f>
        <v>#N/A</v>
      </c>
      <c r="R1015" t="e">
        <f>VLOOKUP(L1015,银行退!A:K,11,FALSE)</f>
        <v>#N/A</v>
      </c>
    </row>
    <row r="1016" spans="1:18" ht="14.25" hidden="1">
      <c r="A1016" s="60">
        <v>42934.626319444447</v>
      </c>
      <c r="B1016">
        <v>816881</v>
      </c>
      <c r="C1016" t="s">
        <v>3995</v>
      </c>
      <c r="D1016" t="s">
        <v>3996</v>
      </c>
      <c r="E1016" t="s">
        <v>762</v>
      </c>
      <c r="F1016" s="15">
        <v>497.65</v>
      </c>
      <c r="G1016" t="s">
        <v>50</v>
      </c>
      <c r="H1016" t="s">
        <v>50</v>
      </c>
      <c r="I1016" t="s">
        <v>86</v>
      </c>
      <c r="J1016" t="s">
        <v>46</v>
      </c>
      <c r="K1016" t="s">
        <v>87</v>
      </c>
      <c r="L1016" t="s">
        <v>2023</v>
      </c>
      <c r="M1016" t="s">
        <v>2024</v>
      </c>
      <c r="N1016" t="s">
        <v>3997</v>
      </c>
      <c r="O1016">
        <f>VLOOKUP(B1016,HIS退!B:F,5,FALSE)</f>
        <v>-497.65</v>
      </c>
      <c r="P1016" s="43">
        <f>VLOOKUP(L1016,银行退!A:G,7,FALSE)</f>
        <v>497.65</v>
      </c>
      <c r="Q1016" t="e">
        <f>VLOOKUP(L1016,银行退!A:J,10,FALSE)</f>
        <v>#N/A</v>
      </c>
      <c r="R1016" t="e">
        <f>VLOOKUP(L1016,银行退!A:K,11,FALSE)</f>
        <v>#N/A</v>
      </c>
    </row>
    <row r="1017" spans="1:18" ht="14.25" hidden="1">
      <c r="A1017" s="60">
        <v>42934.626504629632</v>
      </c>
      <c r="B1017">
        <v>816897</v>
      </c>
      <c r="C1017" t="s">
        <v>3998</v>
      </c>
      <c r="D1017" t="s">
        <v>3999</v>
      </c>
      <c r="E1017" t="s">
        <v>763</v>
      </c>
      <c r="F1017" s="15">
        <v>100</v>
      </c>
      <c r="G1017" t="s">
        <v>50</v>
      </c>
      <c r="H1017" t="s">
        <v>50</v>
      </c>
      <c r="I1017" t="s">
        <v>86</v>
      </c>
      <c r="J1017" t="s">
        <v>46</v>
      </c>
      <c r="K1017" t="s">
        <v>87</v>
      </c>
      <c r="L1017" t="s">
        <v>2025</v>
      </c>
      <c r="M1017" t="s">
        <v>2026</v>
      </c>
      <c r="N1017" t="s">
        <v>4000</v>
      </c>
      <c r="O1017">
        <f>VLOOKUP(B1017,HIS退!B:F,5,FALSE)</f>
        <v>-100</v>
      </c>
      <c r="P1017" s="43">
        <f>VLOOKUP(L1017,银行退!A:G,7,FALSE)</f>
        <v>100</v>
      </c>
      <c r="Q1017" t="e">
        <f>VLOOKUP(L1017,银行退!A:J,10,FALSE)</f>
        <v>#N/A</v>
      </c>
      <c r="R1017" t="e">
        <f>VLOOKUP(L1017,银行退!A:K,11,FALSE)</f>
        <v>#N/A</v>
      </c>
    </row>
    <row r="1018" spans="1:18" ht="14.25" hidden="1">
      <c r="A1018" s="60">
        <v>42934.628298611111</v>
      </c>
      <c r="B1018">
        <v>817038</v>
      </c>
      <c r="C1018" t="s">
        <v>4001</v>
      </c>
      <c r="D1018" t="s">
        <v>2929</v>
      </c>
      <c r="E1018" t="s">
        <v>375</v>
      </c>
      <c r="F1018" s="15">
        <v>1500</v>
      </c>
      <c r="G1018" t="s">
        <v>50</v>
      </c>
      <c r="H1018" t="s">
        <v>50</v>
      </c>
      <c r="I1018" t="s">
        <v>127</v>
      </c>
      <c r="J1018" t="s">
        <v>127</v>
      </c>
      <c r="K1018" t="s">
        <v>87</v>
      </c>
      <c r="L1018" t="s">
        <v>2027</v>
      </c>
      <c r="M1018" t="s">
        <v>2028</v>
      </c>
      <c r="N1018" t="s">
        <v>2930</v>
      </c>
      <c r="O1018">
        <f>VLOOKUP(B1018,HIS退!B:F,5,FALSE)</f>
        <v>-1500</v>
      </c>
      <c r="P1018" s="43">
        <f>VLOOKUP(L1018,银行退!A:G,7,FALSE)</f>
        <v>1500</v>
      </c>
      <c r="Q1018">
        <f>VLOOKUP(L1018,银行退!A:J,10,FALSE)</f>
        <v>1</v>
      </c>
      <c r="R1018" t="str">
        <f>VLOOKUP(L1018,银行退!A:K,11,FALSE)</f>
        <v>2017-07-13</v>
      </c>
    </row>
    <row r="1019" spans="1:18" ht="14.25" hidden="1">
      <c r="A1019" s="60">
        <v>42934.63685185185</v>
      </c>
      <c r="B1019">
        <v>817676</v>
      </c>
      <c r="C1019" t="s">
        <v>4002</v>
      </c>
      <c r="D1019" t="s">
        <v>4003</v>
      </c>
      <c r="E1019" t="s">
        <v>764</v>
      </c>
      <c r="F1019" s="15">
        <v>244.92</v>
      </c>
      <c r="G1019" t="s">
        <v>50</v>
      </c>
      <c r="H1019" t="s">
        <v>50</v>
      </c>
      <c r="I1019" t="s">
        <v>127</v>
      </c>
      <c r="J1019" t="s">
        <v>127</v>
      </c>
      <c r="K1019" t="s">
        <v>87</v>
      </c>
      <c r="L1019" t="s">
        <v>2029</v>
      </c>
      <c r="M1019" t="s">
        <v>2030</v>
      </c>
      <c r="N1019" t="s">
        <v>4004</v>
      </c>
      <c r="O1019">
        <f>VLOOKUP(B1019,HIS退!B:F,5,FALSE)</f>
        <v>-244.92</v>
      </c>
      <c r="P1019" s="43">
        <f>VLOOKUP(L1019,银行退!A:G,7,FALSE)</f>
        <v>244.92</v>
      </c>
      <c r="Q1019">
        <f>VLOOKUP(L1019,银行退!A:J,10,FALSE)</f>
        <v>1</v>
      </c>
      <c r="R1019" t="str">
        <f>VLOOKUP(L1019,银行退!A:K,11,FALSE)</f>
        <v>2017-07-19</v>
      </c>
    </row>
    <row r="1020" spans="1:18" ht="14.25" hidden="1">
      <c r="A1020" s="60">
        <v>42934.644872685189</v>
      </c>
      <c r="B1020">
        <v>818104</v>
      </c>
      <c r="C1020" t="s">
        <v>4005</v>
      </c>
      <c r="D1020" t="s">
        <v>4006</v>
      </c>
      <c r="E1020" t="s">
        <v>765</v>
      </c>
      <c r="F1020" s="15">
        <v>1296.5</v>
      </c>
      <c r="G1020" t="s">
        <v>50</v>
      </c>
      <c r="H1020" t="s">
        <v>50</v>
      </c>
      <c r="I1020" t="s">
        <v>86</v>
      </c>
      <c r="J1020" t="s">
        <v>46</v>
      </c>
      <c r="K1020" t="s">
        <v>87</v>
      </c>
      <c r="L1020" t="s">
        <v>2031</v>
      </c>
      <c r="M1020" t="s">
        <v>2032</v>
      </c>
      <c r="N1020" t="s">
        <v>4007</v>
      </c>
      <c r="O1020">
        <f>VLOOKUP(B1020,HIS退!B:F,5,FALSE)</f>
        <v>-1296.5</v>
      </c>
      <c r="P1020" s="43">
        <f>VLOOKUP(L1020,银行退!A:G,7,FALSE)</f>
        <v>1296.5</v>
      </c>
      <c r="Q1020" t="e">
        <f>VLOOKUP(L1020,银行退!A:J,10,FALSE)</f>
        <v>#N/A</v>
      </c>
      <c r="R1020" t="e">
        <f>VLOOKUP(L1020,银行退!A:K,11,FALSE)</f>
        <v>#N/A</v>
      </c>
    </row>
    <row r="1021" spans="1:18" ht="14.25" hidden="1">
      <c r="A1021" s="60">
        <v>42934.645787037036</v>
      </c>
      <c r="B1021">
        <v>818179</v>
      </c>
      <c r="C1021" t="s">
        <v>4008</v>
      </c>
      <c r="D1021" t="s">
        <v>4009</v>
      </c>
      <c r="E1021" t="s">
        <v>766</v>
      </c>
      <c r="F1021" s="15">
        <v>131.32</v>
      </c>
      <c r="G1021" t="s">
        <v>50</v>
      </c>
      <c r="H1021" t="s">
        <v>50</v>
      </c>
      <c r="I1021" t="s">
        <v>86</v>
      </c>
      <c r="J1021" t="s">
        <v>46</v>
      </c>
      <c r="K1021" t="s">
        <v>87</v>
      </c>
      <c r="L1021" t="s">
        <v>2033</v>
      </c>
      <c r="M1021" t="s">
        <v>2034</v>
      </c>
      <c r="N1021" t="s">
        <v>4010</v>
      </c>
      <c r="O1021">
        <f>VLOOKUP(B1021,HIS退!B:F,5,FALSE)</f>
        <v>-131.32</v>
      </c>
      <c r="P1021" s="43">
        <f>VLOOKUP(L1021,银行退!A:G,7,FALSE)</f>
        <v>131.32</v>
      </c>
      <c r="Q1021" t="e">
        <f>VLOOKUP(L1021,银行退!A:J,10,FALSE)</f>
        <v>#N/A</v>
      </c>
      <c r="R1021" t="e">
        <f>VLOOKUP(L1021,银行退!A:K,11,FALSE)</f>
        <v>#N/A</v>
      </c>
    </row>
    <row r="1022" spans="1:18" ht="14.25" hidden="1">
      <c r="A1022" s="60">
        <v>42934.647083333337</v>
      </c>
      <c r="B1022">
        <v>818276</v>
      </c>
      <c r="C1022" t="s">
        <v>4011</v>
      </c>
      <c r="D1022" t="s">
        <v>4012</v>
      </c>
      <c r="E1022" t="s">
        <v>262</v>
      </c>
      <c r="F1022" s="15">
        <v>3188</v>
      </c>
      <c r="G1022" t="s">
        <v>50</v>
      </c>
      <c r="H1022" t="s">
        <v>50</v>
      </c>
      <c r="I1022" t="s">
        <v>86</v>
      </c>
      <c r="J1022" t="s">
        <v>46</v>
      </c>
      <c r="K1022" t="s">
        <v>87</v>
      </c>
      <c r="L1022" t="s">
        <v>2035</v>
      </c>
      <c r="M1022" t="s">
        <v>2036</v>
      </c>
      <c r="N1022" t="s">
        <v>4013</v>
      </c>
      <c r="O1022">
        <f>VLOOKUP(B1022,HIS退!B:F,5,FALSE)</f>
        <v>-3188</v>
      </c>
      <c r="P1022" s="43">
        <f>VLOOKUP(L1022,银行退!A:G,7,FALSE)</f>
        <v>3188</v>
      </c>
      <c r="Q1022" t="e">
        <f>VLOOKUP(L1022,银行退!A:J,10,FALSE)</f>
        <v>#N/A</v>
      </c>
      <c r="R1022" t="e">
        <f>VLOOKUP(L1022,银行退!A:K,11,FALSE)</f>
        <v>#N/A</v>
      </c>
    </row>
    <row r="1023" spans="1:18" ht="14.25" hidden="1">
      <c r="A1023" s="60">
        <v>42934.653449074074</v>
      </c>
      <c r="B1023">
        <v>818718</v>
      </c>
      <c r="C1023" t="s">
        <v>4014</v>
      </c>
      <c r="D1023" t="s">
        <v>4015</v>
      </c>
      <c r="E1023" t="s">
        <v>181</v>
      </c>
      <c r="F1023" s="15">
        <v>428.22</v>
      </c>
      <c r="G1023" t="s">
        <v>50</v>
      </c>
      <c r="H1023" t="s">
        <v>50</v>
      </c>
      <c r="I1023" t="s">
        <v>127</v>
      </c>
      <c r="J1023" t="s">
        <v>127</v>
      </c>
      <c r="K1023" t="s">
        <v>87</v>
      </c>
      <c r="L1023" t="s">
        <v>2037</v>
      </c>
      <c r="M1023" t="s">
        <v>2038</v>
      </c>
      <c r="N1023" t="s">
        <v>4016</v>
      </c>
      <c r="O1023">
        <f>VLOOKUP(B1023,HIS退!B:F,5,FALSE)</f>
        <v>-428.22</v>
      </c>
      <c r="P1023" s="43">
        <f>VLOOKUP(L1023,银行退!A:G,7,FALSE)</f>
        <v>428.22</v>
      </c>
      <c r="Q1023">
        <f>VLOOKUP(L1023,银行退!A:J,10,FALSE)</f>
        <v>1</v>
      </c>
      <c r="R1023" t="str">
        <f>VLOOKUP(L1023,银行退!A:K,11,FALSE)</f>
        <v>2017-07-19</v>
      </c>
    </row>
    <row r="1024" spans="1:18" ht="14.25" hidden="1">
      <c r="A1024" s="60">
        <v>42934.656238425923</v>
      </c>
      <c r="B1024">
        <v>818940</v>
      </c>
      <c r="C1024" t="s">
        <v>4017</v>
      </c>
      <c r="D1024" t="s">
        <v>767</v>
      </c>
      <c r="E1024" t="s">
        <v>768</v>
      </c>
      <c r="F1024" s="15">
        <v>22.3</v>
      </c>
      <c r="G1024" t="s">
        <v>50</v>
      </c>
      <c r="H1024" t="s">
        <v>50</v>
      </c>
      <c r="I1024" t="s">
        <v>86</v>
      </c>
      <c r="J1024" t="s">
        <v>46</v>
      </c>
      <c r="K1024" t="s">
        <v>87</v>
      </c>
      <c r="L1024" t="s">
        <v>2039</v>
      </c>
      <c r="M1024" t="s">
        <v>2040</v>
      </c>
      <c r="N1024" t="s">
        <v>4018</v>
      </c>
      <c r="O1024">
        <f>VLOOKUP(B1024,HIS退!B:F,5,FALSE)</f>
        <v>-22.3</v>
      </c>
      <c r="P1024" s="43">
        <f>VLOOKUP(L1024,银行退!A:G,7,FALSE)</f>
        <v>22.3</v>
      </c>
      <c r="Q1024" t="e">
        <f>VLOOKUP(L1024,银行退!A:J,10,FALSE)</f>
        <v>#N/A</v>
      </c>
      <c r="R1024" t="e">
        <f>VLOOKUP(L1024,银行退!A:K,11,FALSE)</f>
        <v>#N/A</v>
      </c>
    </row>
    <row r="1025" spans="1:18" ht="14.25" hidden="1">
      <c r="A1025" s="60">
        <v>42934.658402777779</v>
      </c>
      <c r="B1025">
        <v>819058</v>
      </c>
      <c r="C1025" t="s">
        <v>4019</v>
      </c>
      <c r="D1025" t="s">
        <v>4020</v>
      </c>
      <c r="E1025" t="s">
        <v>769</v>
      </c>
      <c r="F1025" s="15">
        <v>500</v>
      </c>
      <c r="G1025" t="s">
        <v>50</v>
      </c>
      <c r="H1025" t="s">
        <v>50</v>
      </c>
      <c r="I1025" t="s">
        <v>86</v>
      </c>
      <c r="J1025" t="s">
        <v>46</v>
      </c>
      <c r="K1025" t="s">
        <v>87</v>
      </c>
      <c r="L1025" t="s">
        <v>2041</v>
      </c>
      <c r="M1025" t="s">
        <v>2042</v>
      </c>
      <c r="N1025" t="s">
        <v>4021</v>
      </c>
      <c r="O1025">
        <f>VLOOKUP(B1025,HIS退!B:F,5,FALSE)</f>
        <v>-500</v>
      </c>
      <c r="P1025" s="43">
        <f>VLOOKUP(L1025,银行退!A:G,7,FALSE)</f>
        <v>500</v>
      </c>
      <c r="Q1025" t="e">
        <f>VLOOKUP(L1025,银行退!A:J,10,FALSE)</f>
        <v>#N/A</v>
      </c>
      <c r="R1025" t="e">
        <f>VLOOKUP(L1025,银行退!A:K,11,FALSE)</f>
        <v>#N/A</v>
      </c>
    </row>
    <row r="1026" spans="1:18" ht="14.25" hidden="1">
      <c r="A1026" s="60">
        <v>42934.659039351849</v>
      </c>
      <c r="B1026">
        <v>819088</v>
      </c>
      <c r="C1026" t="s">
        <v>4022</v>
      </c>
      <c r="D1026" t="s">
        <v>4023</v>
      </c>
      <c r="E1026" t="s">
        <v>770</v>
      </c>
      <c r="F1026" s="15">
        <v>154.22</v>
      </c>
      <c r="G1026" t="s">
        <v>50</v>
      </c>
      <c r="H1026" t="s">
        <v>50</v>
      </c>
      <c r="I1026" t="s">
        <v>86</v>
      </c>
      <c r="J1026" t="s">
        <v>46</v>
      </c>
      <c r="K1026" t="s">
        <v>87</v>
      </c>
      <c r="L1026" t="s">
        <v>2043</v>
      </c>
      <c r="M1026" t="s">
        <v>2044</v>
      </c>
      <c r="N1026" t="s">
        <v>4024</v>
      </c>
      <c r="O1026">
        <f>VLOOKUP(B1026,HIS退!B:F,5,FALSE)</f>
        <v>-154.22</v>
      </c>
      <c r="P1026" s="43">
        <f>VLOOKUP(L1026,银行退!A:G,7,FALSE)</f>
        <v>154.22</v>
      </c>
      <c r="Q1026" t="e">
        <f>VLOOKUP(L1026,银行退!A:J,10,FALSE)</f>
        <v>#N/A</v>
      </c>
      <c r="R1026" t="e">
        <f>VLOOKUP(L1026,银行退!A:K,11,FALSE)</f>
        <v>#N/A</v>
      </c>
    </row>
    <row r="1027" spans="1:18" ht="14.25" hidden="1">
      <c r="A1027" s="60">
        <v>42934.662743055553</v>
      </c>
      <c r="B1027">
        <v>819347</v>
      </c>
      <c r="C1027" t="s">
        <v>4025</v>
      </c>
      <c r="D1027" t="s">
        <v>4026</v>
      </c>
      <c r="E1027" t="s">
        <v>771</v>
      </c>
      <c r="F1027" s="15">
        <v>2496.5</v>
      </c>
      <c r="G1027" t="s">
        <v>50</v>
      </c>
      <c r="H1027" t="s">
        <v>50</v>
      </c>
      <c r="I1027" t="s">
        <v>86</v>
      </c>
      <c r="J1027" t="s">
        <v>46</v>
      </c>
      <c r="K1027" t="s">
        <v>87</v>
      </c>
      <c r="L1027" t="s">
        <v>2045</v>
      </c>
      <c r="M1027" t="s">
        <v>2046</v>
      </c>
      <c r="N1027" t="s">
        <v>4027</v>
      </c>
      <c r="O1027">
        <f>VLOOKUP(B1027,HIS退!B:F,5,FALSE)</f>
        <v>-2496.5</v>
      </c>
      <c r="P1027" s="43">
        <f>VLOOKUP(L1027,银行退!A:G,7,FALSE)</f>
        <v>2496.5</v>
      </c>
      <c r="Q1027" t="e">
        <f>VLOOKUP(L1027,银行退!A:J,10,FALSE)</f>
        <v>#N/A</v>
      </c>
      <c r="R1027" t="e">
        <f>VLOOKUP(L1027,银行退!A:K,11,FALSE)</f>
        <v>#N/A</v>
      </c>
    </row>
    <row r="1028" spans="1:18" ht="14.25" hidden="1">
      <c r="A1028" s="60">
        <v>42934.664594907408</v>
      </c>
      <c r="B1028">
        <v>819466</v>
      </c>
      <c r="C1028" t="s">
        <v>4028</v>
      </c>
      <c r="D1028" t="s">
        <v>4029</v>
      </c>
      <c r="E1028" t="s">
        <v>772</v>
      </c>
      <c r="F1028" s="15">
        <v>350</v>
      </c>
      <c r="G1028" t="s">
        <v>50</v>
      </c>
      <c r="H1028" t="s">
        <v>50</v>
      </c>
      <c r="I1028" t="s">
        <v>127</v>
      </c>
      <c r="J1028" t="s">
        <v>127</v>
      </c>
      <c r="K1028" t="s">
        <v>87</v>
      </c>
      <c r="L1028" t="s">
        <v>2047</v>
      </c>
      <c r="M1028" t="s">
        <v>2048</v>
      </c>
      <c r="N1028" t="s">
        <v>4030</v>
      </c>
      <c r="O1028">
        <f>VLOOKUP(B1028,HIS退!B:F,5,FALSE)</f>
        <v>-350</v>
      </c>
      <c r="P1028" s="43">
        <f>VLOOKUP(L1028,银行退!A:G,7,FALSE)</f>
        <v>350</v>
      </c>
      <c r="Q1028">
        <f>VLOOKUP(L1028,银行退!A:J,10,FALSE)</f>
        <v>1</v>
      </c>
      <c r="R1028" t="str">
        <f>VLOOKUP(L1028,银行退!A:K,11,FALSE)</f>
        <v>2017-07-19</v>
      </c>
    </row>
    <row r="1029" spans="1:18" ht="14.25" hidden="1">
      <c r="A1029" s="60">
        <v>42934.674513888887</v>
      </c>
      <c r="B1029">
        <v>820125</v>
      </c>
      <c r="C1029" t="s">
        <v>4031</v>
      </c>
      <c r="D1029" t="s">
        <v>4032</v>
      </c>
      <c r="E1029" t="s">
        <v>773</v>
      </c>
      <c r="F1029" s="15">
        <v>193.9</v>
      </c>
      <c r="G1029" t="s">
        <v>50</v>
      </c>
      <c r="H1029" t="s">
        <v>50</v>
      </c>
      <c r="I1029" t="s">
        <v>86</v>
      </c>
      <c r="J1029" t="s">
        <v>46</v>
      </c>
      <c r="K1029" t="s">
        <v>87</v>
      </c>
      <c r="L1029" t="s">
        <v>2049</v>
      </c>
      <c r="M1029" t="s">
        <v>2050</v>
      </c>
      <c r="N1029" t="s">
        <v>4033</v>
      </c>
      <c r="O1029">
        <f>VLOOKUP(B1029,HIS退!B:F,5,FALSE)</f>
        <v>-193.9</v>
      </c>
      <c r="P1029" s="43">
        <f>VLOOKUP(L1029,银行退!A:G,7,FALSE)</f>
        <v>193.9</v>
      </c>
      <c r="Q1029" t="e">
        <f>VLOOKUP(L1029,银行退!A:J,10,FALSE)</f>
        <v>#N/A</v>
      </c>
      <c r="R1029" t="e">
        <f>VLOOKUP(L1029,银行退!A:K,11,FALSE)</f>
        <v>#N/A</v>
      </c>
    </row>
    <row r="1030" spans="1:18" ht="14.25" hidden="1">
      <c r="A1030" s="60">
        <v>42934.677719907406</v>
      </c>
      <c r="B1030">
        <v>820307</v>
      </c>
      <c r="C1030" t="s">
        <v>4034</v>
      </c>
      <c r="D1030" t="s">
        <v>4035</v>
      </c>
      <c r="E1030" t="s">
        <v>511</v>
      </c>
      <c r="F1030" s="15">
        <v>5000</v>
      </c>
      <c r="G1030" t="s">
        <v>50</v>
      </c>
      <c r="H1030" t="s">
        <v>50</v>
      </c>
      <c r="I1030" t="s">
        <v>86</v>
      </c>
      <c r="J1030" t="s">
        <v>46</v>
      </c>
      <c r="K1030" t="s">
        <v>87</v>
      </c>
      <c r="L1030" t="s">
        <v>2051</v>
      </c>
      <c r="M1030" t="s">
        <v>2052</v>
      </c>
      <c r="N1030" t="s">
        <v>4036</v>
      </c>
      <c r="O1030">
        <f>VLOOKUP(B1030,HIS退!B:F,5,FALSE)</f>
        <v>-5000</v>
      </c>
      <c r="P1030" s="43">
        <f>VLOOKUP(L1030,银行退!A:G,7,FALSE)</f>
        <v>5000</v>
      </c>
      <c r="Q1030" t="e">
        <f>VLOOKUP(L1030,银行退!A:J,10,FALSE)</f>
        <v>#N/A</v>
      </c>
      <c r="R1030" t="e">
        <f>VLOOKUP(L1030,银行退!A:K,11,FALSE)</f>
        <v>#N/A</v>
      </c>
    </row>
    <row r="1031" spans="1:18" ht="14.25" hidden="1">
      <c r="A1031" s="60">
        <v>42934.678402777776</v>
      </c>
      <c r="B1031">
        <v>820345</v>
      </c>
      <c r="C1031" t="s">
        <v>4037</v>
      </c>
      <c r="D1031" t="s">
        <v>774</v>
      </c>
      <c r="E1031" t="s">
        <v>775</v>
      </c>
      <c r="F1031" s="15">
        <v>103.1</v>
      </c>
      <c r="G1031" t="s">
        <v>50</v>
      </c>
      <c r="H1031" t="s">
        <v>50</v>
      </c>
      <c r="I1031" t="s">
        <v>86</v>
      </c>
      <c r="J1031" t="s">
        <v>46</v>
      </c>
      <c r="K1031" t="s">
        <v>87</v>
      </c>
      <c r="L1031" t="s">
        <v>2053</v>
      </c>
      <c r="M1031" t="s">
        <v>2054</v>
      </c>
      <c r="N1031" t="s">
        <v>4038</v>
      </c>
      <c r="O1031">
        <f>VLOOKUP(B1031,HIS退!B:F,5,FALSE)</f>
        <v>-103.1</v>
      </c>
      <c r="P1031" s="43">
        <f>VLOOKUP(L1031,银行退!A:G,7,FALSE)</f>
        <v>103.1</v>
      </c>
      <c r="Q1031" t="e">
        <f>VLOOKUP(L1031,银行退!A:J,10,FALSE)</f>
        <v>#N/A</v>
      </c>
      <c r="R1031" t="e">
        <f>VLOOKUP(L1031,银行退!A:K,11,FALSE)</f>
        <v>#N/A</v>
      </c>
    </row>
    <row r="1032" spans="1:18" ht="14.25" hidden="1">
      <c r="A1032" s="60">
        <v>42934.679131944446</v>
      </c>
      <c r="B1032">
        <v>820468</v>
      </c>
      <c r="C1032" t="s">
        <v>4039</v>
      </c>
      <c r="D1032" t="s">
        <v>776</v>
      </c>
      <c r="E1032" t="s">
        <v>777</v>
      </c>
      <c r="F1032" s="15">
        <v>1408.9</v>
      </c>
      <c r="G1032" t="s">
        <v>193</v>
      </c>
      <c r="H1032" t="s">
        <v>50</v>
      </c>
      <c r="I1032" t="s">
        <v>86</v>
      </c>
      <c r="J1032" t="s">
        <v>46</v>
      </c>
      <c r="K1032" t="s">
        <v>87</v>
      </c>
      <c r="L1032" t="s">
        <v>2055</v>
      </c>
      <c r="M1032" t="s">
        <v>2056</v>
      </c>
      <c r="N1032" t="s">
        <v>4040</v>
      </c>
      <c r="O1032">
        <f>VLOOKUP(B1032,HIS退!B:F,5,FALSE)</f>
        <v>-1408.9</v>
      </c>
      <c r="P1032" s="43">
        <f>VLOOKUP(L1032,银行退!A:G,7,FALSE)</f>
        <v>1408.9</v>
      </c>
      <c r="Q1032" t="e">
        <f>VLOOKUP(L1032,银行退!A:J,10,FALSE)</f>
        <v>#N/A</v>
      </c>
      <c r="R1032" t="e">
        <f>VLOOKUP(L1032,银行退!A:K,11,FALSE)</f>
        <v>#N/A</v>
      </c>
    </row>
    <row r="1033" spans="1:18" ht="14.25" hidden="1">
      <c r="A1033" s="60">
        <v>42934.680914351855</v>
      </c>
      <c r="B1033">
        <v>820555</v>
      </c>
      <c r="C1033" t="s">
        <v>4041</v>
      </c>
      <c r="D1033" t="s">
        <v>4042</v>
      </c>
      <c r="E1033" t="s">
        <v>461</v>
      </c>
      <c r="F1033" s="15">
        <v>213.51</v>
      </c>
      <c r="G1033" t="s">
        <v>50</v>
      </c>
      <c r="H1033" t="s">
        <v>50</v>
      </c>
      <c r="I1033" t="s">
        <v>86</v>
      </c>
      <c r="J1033" t="s">
        <v>46</v>
      </c>
      <c r="K1033" t="s">
        <v>87</v>
      </c>
      <c r="L1033" t="s">
        <v>2057</v>
      </c>
      <c r="M1033" t="s">
        <v>2058</v>
      </c>
      <c r="N1033" t="s">
        <v>4043</v>
      </c>
      <c r="O1033">
        <f>VLOOKUP(B1033,HIS退!B:F,5,FALSE)</f>
        <v>-213.51</v>
      </c>
      <c r="P1033" s="43">
        <f>VLOOKUP(L1033,银行退!A:G,7,FALSE)</f>
        <v>213.51</v>
      </c>
      <c r="Q1033" t="e">
        <f>VLOOKUP(L1033,银行退!A:J,10,FALSE)</f>
        <v>#N/A</v>
      </c>
      <c r="R1033" t="e">
        <f>VLOOKUP(L1033,银行退!A:K,11,FALSE)</f>
        <v>#N/A</v>
      </c>
    </row>
    <row r="1034" spans="1:18" ht="14.25" hidden="1">
      <c r="A1034" s="60">
        <v>42934.683159722219</v>
      </c>
      <c r="B1034">
        <v>820686</v>
      </c>
      <c r="C1034" t="s">
        <v>4044</v>
      </c>
      <c r="D1034" t="s">
        <v>4045</v>
      </c>
      <c r="E1034" t="s">
        <v>778</v>
      </c>
      <c r="F1034" s="15">
        <v>830.3</v>
      </c>
      <c r="G1034" t="s">
        <v>50</v>
      </c>
      <c r="H1034" t="s">
        <v>50</v>
      </c>
      <c r="I1034" t="s">
        <v>86</v>
      </c>
      <c r="J1034" t="s">
        <v>46</v>
      </c>
      <c r="K1034" t="s">
        <v>87</v>
      </c>
      <c r="L1034" t="s">
        <v>2059</v>
      </c>
      <c r="M1034" t="s">
        <v>2060</v>
      </c>
      <c r="N1034" t="s">
        <v>4046</v>
      </c>
      <c r="O1034">
        <f>VLOOKUP(B1034,HIS退!B:F,5,FALSE)</f>
        <v>-830.3</v>
      </c>
      <c r="P1034" s="43">
        <f>VLOOKUP(L1034,银行退!A:G,7,FALSE)</f>
        <v>830.3</v>
      </c>
      <c r="Q1034" t="e">
        <f>VLOOKUP(L1034,银行退!A:J,10,FALSE)</f>
        <v>#N/A</v>
      </c>
      <c r="R1034" t="e">
        <f>VLOOKUP(L1034,银行退!A:K,11,FALSE)</f>
        <v>#N/A</v>
      </c>
    </row>
    <row r="1035" spans="1:18" ht="14.25" hidden="1">
      <c r="A1035" s="60">
        <v>42934.683553240742</v>
      </c>
      <c r="B1035">
        <v>820706</v>
      </c>
      <c r="C1035" t="s">
        <v>4047</v>
      </c>
      <c r="D1035" t="s">
        <v>4048</v>
      </c>
      <c r="E1035" t="s">
        <v>779</v>
      </c>
      <c r="F1035" s="15">
        <v>398.87</v>
      </c>
      <c r="G1035" t="s">
        <v>50</v>
      </c>
      <c r="H1035" t="s">
        <v>50</v>
      </c>
      <c r="I1035" t="s">
        <v>86</v>
      </c>
      <c r="J1035" t="s">
        <v>46</v>
      </c>
      <c r="K1035" t="s">
        <v>87</v>
      </c>
      <c r="L1035" t="s">
        <v>2061</v>
      </c>
      <c r="M1035" t="s">
        <v>2062</v>
      </c>
      <c r="N1035" t="s">
        <v>4049</v>
      </c>
      <c r="O1035">
        <f>VLOOKUP(B1035,HIS退!B:F,5,FALSE)</f>
        <v>-398.87</v>
      </c>
      <c r="P1035" s="43">
        <f>VLOOKUP(L1035,银行退!A:G,7,FALSE)</f>
        <v>398.87</v>
      </c>
      <c r="Q1035" t="e">
        <f>VLOOKUP(L1035,银行退!A:J,10,FALSE)</f>
        <v>#N/A</v>
      </c>
      <c r="R1035" t="e">
        <f>VLOOKUP(L1035,银行退!A:K,11,FALSE)</f>
        <v>#N/A</v>
      </c>
    </row>
    <row r="1036" spans="1:18" ht="14.25" hidden="1">
      <c r="A1036" s="60">
        <v>42934.684224537035</v>
      </c>
      <c r="B1036">
        <v>820750</v>
      </c>
      <c r="C1036" t="s">
        <v>4050</v>
      </c>
      <c r="D1036" t="s">
        <v>780</v>
      </c>
      <c r="E1036" t="s">
        <v>460</v>
      </c>
      <c r="F1036" s="15">
        <v>400</v>
      </c>
      <c r="G1036" t="s">
        <v>50</v>
      </c>
      <c r="H1036" t="s">
        <v>50</v>
      </c>
      <c r="I1036" t="s">
        <v>86</v>
      </c>
      <c r="J1036" t="s">
        <v>46</v>
      </c>
      <c r="K1036" t="s">
        <v>87</v>
      </c>
      <c r="L1036" t="s">
        <v>2063</v>
      </c>
      <c r="M1036" t="s">
        <v>2064</v>
      </c>
      <c r="N1036" t="s">
        <v>4051</v>
      </c>
      <c r="O1036">
        <f>VLOOKUP(B1036,HIS退!B:F,5,FALSE)</f>
        <v>-400</v>
      </c>
      <c r="P1036" s="43">
        <f>VLOOKUP(L1036,银行退!A:G,7,FALSE)</f>
        <v>400</v>
      </c>
      <c r="Q1036" t="e">
        <f>VLOOKUP(L1036,银行退!A:J,10,FALSE)</f>
        <v>#N/A</v>
      </c>
      <c r="R1036" t="e">
        <f>VLOOKUP(L1036,银行退!A:K,11,FALSE)</f>
        <v>#N/A</v>
      </c>
    </row>
    <row r="1037" spans="1:18" ht="14.25" hidden="1">
      <c r="A1037" s="60">
        <v>42934.685520833336</v>
      </c>
      <c r="B1037">
        <v>820829</v>
      </c>
      <c r="C1037" t="s">
        <v>4052</v>
      </c>
      <c r="D1037" t="s">
        <v>4053</v>
      </c>
      <c r="E1037" t="s">
        <v>781</v>
      </c>
      <c r="F1037" s="15">
        <v>25.56</v>
      </c>
      <c r="G1037" t="s">
        <v>50</v>
      </c>
      <c r="H1037" t="s">
        <v>50</v>
      </c>
      <c r="I1037" t="s">
        <v>86</v>
      </c>
      <c r="J1037" t="s">
        <v>46</v>
      </c>
      <c r="K1037" t="s">
        <v>87</v>
      </c>
      <c r="L1037" t="s">
        <v>2065</v>
      </c>
      <c r="M1037" t="s">
        <v>2066</v>
      </c>
      <c r="N1037" t="s">
        <v>4049</v>
      </c>
      <c r="O1037">
        <f>VLOOKUP(B1037,HIS退!B:F,5,FALSE)</f>
        <v>-25.56</v>
      </c>
      <c r="P1037" s="43">
        <f>VLOOKUP(L1037,银行退!A:G,7,FALSE)</f>
        <v>25.56</v>
      </c>
      <c r="Q1037" t="e">
        <f>VLOOKUP(L1037,银行退!A:J,10,FALSE)</f>
        <v>#N/A</v>
      </c>
      <c r="R1037" t="e">
        <f>VLOOKUP(L1037,银行退!A:K,11,FALSE)</f>
        <v>#N/A</v>
      </c>
    </row>
    <row r="1038" spans="1:18" ht="14.25" hidden="1">
      <c r="A1038" s="60">
        <v>42934.688263888886</v>
      </c>
      <c r="B1038">
        <v>820980</v>
      </c>
      <c r="C1038" t="s">
        <v>4054</v>
      </c>
      <c r="D1038" t="s">
        <v>4055</v>
      </c>
      <c r="E1038" t="s">
        <v>782</v>
      </c>
      <c r="F1038" s="15">
        <v>400</v>
      </c>
      <c r="G1038" t="s">
        <v>50</v>
      </c>
      <c r="H1038" t="s">
        <v>50</v>
      </c>
      <c r="I1038" t="s">
        <v>86</v>
      </c>
      <c r="J1038" t="s">
        <v>46</v>
      </c>
      <c r="K1038" t="s">
        <v>87</v>
      </c>
      <c r="L1038" t="s">
        <v>2067</v>
      </c>
      <c r="M1038" t="s">
        <v>2068</v>
      </c>
      <c r="N1038" t="s">
        <v>4056</v>
      </c>
      <c r="O1038">
        <f>VLOOKUP(B1038,HIS退!B:F,5,FALSE)</f>
        <v>-400</v>
      </c>
      <c r="P1038" s="43">
        <f>VLOOKUP(L1038,银行退!A:G,7,FALSE)</f>
        <v>400</v>
      </c>
      <c r="Q1038" t="e">
        <f>VLOOKUP(L1038,银行退!A:J,10,FALSE)</f>
        <v>#N/A</v>
      </c>
      <c r="R1038" t="e">
        <f>VLOOKUP(L1038,银行退!A:K,11,FALSE)</f>
        <v>#N/A</v>
      </c>
    </row>
    <row r="1039" spans="1:18" ht="14.25" hidden="1">
      <c r="A1039" s="60">
        <v>42934.688402777778</v>
      </c>
      <c r="B1039">
        <v>820991</v>
      </c>
      <c r="C1039" t="s">
        <v>4057</v>
      </c>
      <c r="D1039" t="s">
        <v>4058</v>
      </c>
      <c r="E1039" t="s">
        <v>783</v>
      </c>
      <c r="F1039" s="15">
        <v>300</v>
      </c>
      <c r="G1039" t="s">
        <v>50</v>
      </c>
      <c r="H1039" t="s">
        <v>50</v>
      </c>
      <c r="I1039" t="s">
        <v>127</v>
      </c>
      <c r="J1039" t="s">
        <v>127</v>
      </c>
      <c r="K1039" t="s">
        <v>87</v>
      </c>
      <c r="L1039" t="s">
        <v>2069</v>
      </c>
      <c r="M1039" t="s">
        <v>2070</v>
      </c>
      <c r="N1039" t="s">
        <v>4059</v>
      </c>
      <c r="O1039">
        <f>VLOOKUP(B1039,HIS退!B:F,5,FALSE)</f>
        <v>-300</v>
      </c>
      <c r="P1039" s="43">
        <f>VLOOKUP(L1039,银行退!A:G,7,FALSE)</f>
        <v>300</v>
      </c>
      <c r="Q1039">
        <f>VLOOKUP(L1039,银行退!A:J,10,FALSE)</f>
        <v>1</v>
      </c>
      <c r="R1039" t="str">
        <f>VLOOKUP(L1039,银行退!A:K,11,FALSE)</f>
        <v>2017-07-19</v>
      </c>
    </row>
    <row r="1040" spans="1:18" ht="14.25" hidden="1">
      <c r="A1040" s="60">
        <v>42934.691516203704</v>
      </c>
      <c r="B1040">
        <v>821177</v>
      </c>
      <c r="C1040" t="s">
        <v>4060</v>
      </c>
      <c r="D1040" t="s">
        <v>4061</v>
      </c>
      <c r="E1040" t="s">
        <v>784</v>
      </c>
      <c r="F1040" s="15">
        <v>1750</v>
      </c>
      <c r="G1040" t="s">
        <v>50</v>
      </c>
      <c r="H1040" t="s">
        <v>50</v>
      </c>
      <c r="I1040" t="s">
        <v>86</v>
      </c>
      <c r="J1040" t="s">
        <v>46</v>
      </c>
      <c r="K1040" t="s">
        <v>87</v>
      </c>
      <c r="L1040" t="s">
        <v>2071</v>
      </c>
      <c r="M1040" t="s">
        <v>2072</v>
      </c>
      <c r="N1040" t="s">
        <v>4062</v>
      </c>
      <c r="O1040">
        <f>VLOOKUP(B1040,HIS退!B:F,5,FALSE)</f>
        <v>-1750</v>
      </c>
      <c r="P1040" s="43">
        <f>VLOOKUP(L1040,银行退!A:G,7,FALSE)</f>
        <v>1750</v>
      </c>
      <c r="Q1040" t="e">
        <f>VLOOKUP(L1040,银行退!A:J,10,FALSE)</f>
        <v>#N/A</v>
      </c>
      <c r="R1040" t="e">
        <f>VLOOKUP(L1040,银行退!A:K,11,FALSE)</f>
        <v>#N/A</v>
      </c>
    </row>
    <row r="1041" spans="1:18" ht="14.25" hidden="1">
      <c r="A1041" s="60">
        <v>42934.692025462966</v>
      </c>
      <c r="B1041">
        <v>821193</v>
      </c>
      <c r="C1041" t="s">
        <v>4063</v>
      </c>
      <c r="D1041" t="s">
        <v>4064</v>
      </c>
      <c r="E1041" t="s">
        <v>785</v>
      </c>
      <c r="F1041" s="15">
        <v>200</v>
      </c>
      <c r="G1041" t="s">
        <v>50</v>
      </c>
      <c r="H1041" t="s">
        <v>50</v>
      </c>
      <c r="I1041" t="s">
        <v>127</v>
      </c>
      <c r="J1041" t="s">
        <v>127</v>
      </c>
      <c r="K1041" t="s">
        <v>87</v>
      </c>
      <c r="L1041" t="s">
        <v>2073</v>
      </c>
      <c r="M1041" t="s">
        <v>2074</v>
      </c>
      <c r="N1041" t="s">
        <v>4065</v>
      </c>
      <c r="O1041">
        <f>VLOOKUP(B1041,HIS退!B:F,5,FALSE)</f>
        <v>-200</v>
      </c>
      <c r="P1041" s="43">
        <f>VLOOKUP(L1041,银行退!A:G,7,FALSE)</f>
        <v>200</v>
      </c>
      <c r="Q1041">
        <f>VLOOKUP(L1041,银行退!A:J,10,FALSE)</f>
        <v>1</v>
      </c>
      <c r="R1041" t="str">
        <f>VLOOKUP(L1041,银行退!A:K,11,FALSE)</f>
        <v>2017-07-19</v>
      </c>
    </row>
    <row r="1042" spans="1:18" ht="14.25" hidden="1">
      <c r="A1042" s="60">
        <v>42934.693101851852</v>
      </c>
      <c r="B1042">
        <v>821253</v>
      </c>
      <c r="C1042" t="s">
        <v>4066</v>
      </c>
      <c r="D1042" t="s">
        <v>4067</v>
      </c>
      <c r="E1042" t="s">
        <v>786</v>
      </c>
      <c r="F1042" s="15">
        <v>78.92</v>
      </c>
      <c r="G1042" t="s">
        <v>50</v>
      </c>
      <c r="H1042" t="s">
        <v>50</v>
      </c>
      <c r="I1042" t="s">
        <v>127</v>
      </c>
      <c r="J1042" t="s">
        <v>127</v>
      </c>
      <c r="K1042" t="s">
        <v>87</v>
      </c>
      <c r="L1042" t="s">
        <v>2075</v>
      </c>
      <c r="M1042" t="s">
        <v>2076</v>
      </c>
      <c r="N1042" t="s">
        <v>4068</v>
      </c>
      <c r="O1042">
        <f>VLOOKUP(B1042,HIS退!B:F,5,FALSE)</f>
        <v>-78.92</v>
      </c>
      <c r="P1042" s="43">
        <f>VLOOKUP(L1042,银行退!A:G,7,FALSE)</f>
        <v>78.92</v>
      </c>
      <c r="Q1042">
        <f>VLOOKUP(L1042,银行退!A:J,10,FALSE)</f>
        <v>1</v>
      </c>
      <c r="R1042" t="str">
        <f>VLOOKUP(L1042,银行退!A:K,11,FALSE)</f>
        <v>2017-07-19</v>
      </c>
    </row>
    <row r="1043" spans="1:18" ht="14.25" hidden="1">
      <c r="A1043" s="60">
        <v>42934.69321759259</v>
      </c>
      <c r="B1043">
        <v>821281</v>
      </c>
      <c r="C1043" t="s">
        <v>4069</v>
      </c>
      <c r="D1043" t="s">
        <v>4070</v>
      </c>
      <c r="E1043" t="s">
        <v>789</v>
      </c>
      <c r="F1043" s="15">
        <v>3231.93</v>
      </c>
      <c r="G1043" t="s">
        <v>50</v>
      </c>
      <c r="H1043" t="s">
        <v>50</v>
      </c>
      <c r="I1043" t="s">
        <v>86</v>
      </c>
      <c r="J1043" t="s">
        <v>46</v>
      </c>
      <c r="K1043" t="s">
        <v>87</v>
      </c>
      <c r="L1043" t="s">
        <v>2077</v>
      </c>
      <c r="M1043" t="s">
        <v>2078</v>
      </c>
      <c r="N1043" t="s">
        <v>4071</v>
      </c>
      <c r="O1043">
        <f>VLOOKUP(B1043,HIS退!B:F,5,FALSE)</f>
        <v>-3231.93</v>
      </c>
      <c r="P1043" s="43">
        <f>VLOOKUP(L1043,银行退!A:G,7,FALSE)</f>
        <v>3231.93</v>
      </c>
      <c r="Q1043" t="e">
        <f>VLOOKUP(L1043,银行退!A:J,10,FALSE)</f>
        <v>#N/A</v>
      </c>
      <c r="R1043" t="e">
        <f>VLOOKUP(L1043,银行退!A:K,11,FALSE)</f>
        <v>#N/A</v>
      </c>
    </row>
    <row r="1044" spans="1:18" ht="14.25" hidden="1">
      <c r="A1044" s="60">
        <v>42934.69358796296</v>
      </c>
      <c r="B1044">
        <v>821279</v>
      </c>
      <c r="C1044" t="s">
        <v>4072</v>
      </c>
      <c r="D1044" t="s">
        <v>787</v>
      </c>
      <c r="E1044" t="s">
        <v>788</v>
      </c>
      <c r="F1044" s="15">
        <v>76.14</v>
      </c>
      <c r="G1044" t="s">
        <v>50</v>
      </c>
      <c r="H1044" t="s">
        <v>50</v>
      </c>
      <c r="I1044" t="s">
        <v>86</v>
      </c>
      <c r="J1044" t="s">
        <v>46</v>
      </c>
      <c r="K1044" t="s">
        <v>87</v>
      </c>
      <c r="L1044" t="s">
        <v>2079</v>
      </c>
      <c r="M1044" t="s">
        <v>2080</v>
      </c>
      <c r="N1044" t="s">
        <v>4068</v>
      </c>
      <c r="O1044">
        <f>VLOOKUP(B1044,HIS退!B:F,5,FALSE)</f>
        <v>-76.14</v>
      </c>
      <c r="P1044" s="43">
        <f>VLOOKUP(L1044,银行退!A:G,7,FALSE)</f>
        <v>76.14</v>
      </c>
      <c r="Q1044" t="e">
        <f>VLOOKUP(L1044,银行退!A:J,10,FALSE)</f>
        <v>#N/A</v>
      </c>
      <c r="R1044" t="e">
        <f>VLOOKUP(L1044,银行退!A:K,11,FALSE)</f>
        <v>#N/A</v>
      </c>
    </row>
    <row r="1045" spans="1:18" ht="14.25" hidden="1">
      <c r="A1045" s="60">
        <v>42934.694166666668</v>
      </c>
      <c r="B1045">
        <v>821299</v>
      </c>
      <c r="C1045" t="s">
        <v>4073</v>
      </c>
      <c r="D1045" t="s">
        <v>4074</v>
      </c>
      <c r="E1045" t="s">
        <v>790</v>
      </c>
      <c r="F1045" s="15">
        <v>145</v>
      </c>
      <c r="G1045" t="s">
        <v>50</v>
      </c>
      <c r="H1045" t="s">
        <v>50</v>
      </c>
      <c r="I1045" t="s">
        <v>127</v>
      </c>
      <c r="J1045" t="s">
        <v>127</v>
      </c>
      <c r="K1045" t="s">
        <v>87</v>
      </c>
      <c r="L1045" t="s">
        <v>2081</v>
      </c>
      <c r="M1045" t="s">
        <v>2082</v>
      </c>
      <c r="N1045" t="s">
        <v>4075</v>
      </c>
      <c r="O1045">
        <f>VLOOKUP(B1045,HIS退!B:F,5,FALSE)</f>
        <v>-145</v>
      </c>
      <c r="P1045" s="43">
        <f>VLOOKUP(L1045,银行退!A:G,7,FALSE)</f>
        <v>145</v>
      </c>
      <c r="Q1045">
        <f>VLOOKUP(L1045,银行退!A:J,10,FALSE)</f>
        <v>1</v>
      </c>
      <c r="R1045" t="str">
        <f>VLOOKUP(L1045,银行退!A:K,11,FALSE)</f>
        <v>2017-07-19</v>
      </c>
    </row>
    <row r="1046" spans="1:18" ht="14.25" hidden="1">
      <c r="A1046" s="60">
        <v>42934.700856481482</v>
      </c>
      <c r="B1046">
        <v>821621</v>
      </c>
      <c r="C1046" t="s">
        <v>4076</v>
      </c>
      <c r="D1046" t="s">
        <v>4077</v>
      </c>
      <c r="E1046" t="s">
        <v>791</v>
      </c>
      <c r="F1046" s="15">
        <v>1400</v>
      </c>
      <c r="G1046" t="s">
        <v>50</v>
      </c>
      <c r="H1046" t="s">
        <v>50</v>
      </c>
      <c r="I1046" t="s">
        <v>86</v>
      </c>
      <c r="J1046" t="s">
        <v>46</v>
      </c>
      <c r="K1046" t="s">
        <v>87</v>
      </c>
      <c r="L1046" t="s">
        <v>2083</v>
      </c>
      <c r="M1046" t="s">
        <v>2084</v>
      </c>
      <c r="N1046" t="s">
        <v>4078</v>
      </c>
      <c r="O1046">
        <f>VLOOKUP(B1046,HIS退!B:F,5,FALSE)</f>
        <v>-1400</v>
      </c>
      <c r="P1046" s="43">
        <f>VLOOKUP(L1046,银行退!A:G,7,FALSE)</f>
        <v>1400</v>
      </c>
      <c r="Q1046" t="e">
        <f>VLOOKUP(L1046,银行退!A:J,10,FALSE)</f>
        <v>#N/A</v>
      </c>
      <c r="R1046" t="e">
        <f>VLOOKUP(L1046,银行退!A:K,11,FALSE)</f>
        <v>#N/A</v>
      </c>
    </row>
    <row r="1047" spans="1:18" ht="14.25" hidden="1">
      <c r="A1047" s="60">
        <v>42934.703506944446</v>
      </c>
      <c r="B1047">
        <v>821760</v>
      </c>
      <c r="C1047" t="s">
        <v>4079</v>
      </c>
      <c r="D1047" t="s">
        <v>4080</v>
      </c>
      <c r="E1047" t="s">
        <v>792</v>
      </c>
      <c r="F1047" s="15">
        <v>20</v>
      </c>
      <c r="G1047" t="s">
        <v>50</v>
      </c>
      <c r="H1047" t="s">
        <v>50</v>
      </c>
      <c r="I1047" t="s">
        <v>86</v>
      </c>
      <c r="J1047" t="s">
        <v>46</v>
      </c>
      <c r="K1047" t="s">
        <v>87</v>
      </c>
      <c r="L1047" t="s">
        <v>2085</v>
      </c>
      <c r="M1047" t="s">
        <v>2086</v>
      </c>
      <c r="N1047" t="s">
        <v>4081</v>
      </c>
      <c r="O1047">
        <f>VLOOKUP(B1047,HIS退!B:F,5,FALSE)</f>
        <v>-20</v>
      </c>
      <c r="P1047" s="43">
        <f>VLOOKUP(L1047,银行退!A:G,7,FALSE)</f>
        <v>20</v>
      </c>
      <c r="Q1047" t="e">
        <f>VLOOKUP(L1047,银行退!A:J,10,FALSE)</f>
        <v>#N/A</v>
      </c>
      <c r="R1047" t="e">
        <f>VLOOKUP(L1047,银行退!A:K,11,FALSE)</f>
        <v>#N/A</v>
      </c>
    </row>
    <row r="1048" spans="1:18" ht="14.25" hidden="1">
      <c r="A1048" s="60">
        <v>42934.707465277781</v>
      </c>
      <c r="B1048">
        <v>821965</v>
      </c>
      <c r="C1048" t="s">
        <v>4082</v>
      </c>
      <c r="D1048" t="s">
        <v>793</v>
      </c>
      <c r="E1048" t="s">
        <v>794</v>
      </c>
      <c r="F1048" s="15">
        <v>200</v>
      </c>
      <c r="G1048" t="s">
        <v>50</v>
      </c>
      <c r="H1048" t="s">
        <v>50</v>
      </c>
      <c r="I1048" t="s">
        <v>86</v>
      </c>
      <c r="J1048" t="s">
        <v>46</v>
      </c>
      <c r="K1048" t="s">
        <v>87</v>
      </c>
      <c r="L1048" t="s">
        <v>2087</v>
      </c>
      <c r="M1048" t="s">
        <v>2088</v>
      </c>
      <c r="N1048" t="s">
        <v>4083</v>
      </c>
      <c r="O1048">
        <f>VLOOKUP(B1048,HIS退!B:F,5,FALSE)</f>
        <v>-200</v>
      </c>
      <c r="P1048" s="43">
        <f>VLOOKUP(L1048,银行退!A:G,7,FALSE)</f>
        <v>200</v>
      </c>
      <c r="Q1048" t="e">
        <f>VLOOKUP(L1048,银行退!A:J,10,FALSE)</f>
        <v>#N/A</v>
      </c>
      <c r="R1048" t="e">
        <f>VLOOKUP(L1048,银行退!A:K,11,FALSE)</f>
        <v>#N/A</v>
      </c>
    </row>
    <row r="1049" spans="1:18" ht="14.25" hidden="1">
      <c r="A1049" s="60">
        <v>42934.707569444443</v>
      </c>
      <c r="B1049">
        <v>821977</v>
      </c>
      <c r="C1049" t="s">
        <v>4084</v>
      </c>
      <c r="D1049" t="s">
        <v>4085</v>
      </c>
      <c r="E1049" t="s">
        <v>795</v>
      </c>
      <c r="F1049" s="15">
        <v>377</v>
      </c>
      <c r="G1049" t="s">
        <v>50</v>
      </c>
      <c r="H1049" t="s">
        <v>50</v>
      </c>
      <c r="I1049" t="s">
        <v>86</v>
      </c>
      <c r="J1049" t="s">
        <v>46</v>
      </c>
      <c r="K1049" t="s">
        <v>87</v>
      </c>
      <c r="L1049" t="s">
        <v>2089</v>
      </c>
      <c r="M1049" t="s">
        <v>2090</v>
      </c>
      <c r="N1049" t="s">
        <v>4086</v>
      </c>
      <c r="O1049">
        <f>VLOOKUP(B1049,HIS退!B:F,5,FALSE)</f>
        <v>-377</v>
      </c>
      <c r="P1049" s="43">
        <f>VLOOKUP(L1049,银行退!A:G,7,FALSE)</f>
        <v>377</v>
      </c>
      <c r="Q1049" t="e">
        <f>VLOOKUP(L1049,银行退!A:J,10,FALSE)</f>
        <v>#N/A</v>
      </c>
      <c r="R1049" t="e">
        <f>VLOOKUP(L1049,银行退!A:K,11,FALSE)</f>
        <v>#N/A</v>
      </c>
    </row>
    <row r="1050" spans="1:18" ht="14.25" hidden="1">
      <c r="A1050" s="60">
        <v>42934.710393518515</v>
      </c>
      <c r="B1050">
        <v>822092</v>
      </c>
      <c r="C1050" t="s">
        <v>4087</v>
      </c>
      <c r="D1050" t="s">
        <v>4088</v>
      </c>
      <c r="E1050" t="s">
        <v>796</v>
      </c>
      <c r="F1050" s="15">
        <v>500</v>
      </c>
      <c r="G1050" t="s">
        <v>50</v>
      </c>
      <c r="H1050" t="s">
        <v>50</v>
      </c>
      <c r="I1050" t="s">
        <v>86</v>
      </c>
      <c r="J1050" t="s">
        <v>46</v>
      </c>
      <c r="K1050" t="s">
        <v>87</v>
      </c>
      <c r="L1050" t="s">
        <v>2091</v>
      </c>
      <c r="M1050" t="s">
        <v>2092</v>
      </c>
      <c r="N1050" t="s">
        <v>4089</v>
      </c>
      <c r="O1050">
        <f>VLOOKUP(B1050,HIS退!B:F,5,FALSE)</f>
        <v>-500</v>
      </c>
      <c r="P1050" s="43">
        <f>VLOOKUP(L1050,银行退!A:G,7,FALSE)</f>
        <v>500</v>
      </c>
      <c r="Q1050" t="e">
        <f>VLOOKUP(L1050,银行退!A:J,10,FALSE)</f>
        <v>#N/A</v>
      </c>
      <c r="R1050" t="e">
        <f>VLOOKUP(L1050,银行退!A:K,11,FALSE)</f>
        <v>#N/A</v>
      </c>
    </row>
    <row r="1051" spans="1:18" ht="14.25" hidden="1">
      <c r="A1051" s="60">
        <v>42934.711701388886</v>
      </c>
      <c r="B1051">
        <v>822145</v>
      </c>
      <c r="C1051" t="s">
        <v>4090</v>
      </c>
      <c r="D1051" t="s">
        <v>4091</v>
      </c>
      <c r="E1051" t="s">
        <v>675</v>
      </c>
      <c r="F1051" s="15">
        <v>41.53</v>
      </c>
      <c r="G1051" t="s">
        <v>50</v>
      </c>
      <c r="H1051" t="s">
        <v>50</v>
      </c>
      <c r="I1051" t="s">
        <v>86</v>
      </c>
      <c r="J1051" t="s">
        <v>46</v>
      </c>
      <c r="K1051" t="s">
        <v>87</v>
      </c>
      <c r="L1051" t="s">
        <v>2093</v>
      </c>
      <c r="M1051" t="s">
        <v>2094</v>
      </c>
      <c r="N1051" t="s">
        <v>4092</v>
      </c>
      <c r="O1051">
        <f>VLOOKUP(B1051,HIS退!B:F,5,FALSE)</f>
        <v>-41.53</v>
      </c>
      <c r="P1051" s="43">
        <f>VLOOKUP(L1051,银行退!A:G,7,FALSE)</f>
        <v>41.53</v>
      </c>
      <c r="Q1051" t="e">
        <f>VLOOKUP(L1051,银行退!A:J,10,FALSE)</f>
        <v>#N/A</v>
      </c>
      <c r="R1051" t="e">
        <f>VLOOKUP(L1051,银行退!A:K,11,FALSE)</f>
        <v>#N/A</v>
      </c>
    </row>
    <row r="1052" spans="1:18" ht="14.25" hidden="1">
      <c r="A1052" s="60">
        <v>42934.712152777778</v>
      </c>
      <c r="B1052">
        <v>822161</v>
      </c>
      <c r="C1052" t="s">
        <v>4093</v>
      </c>
      <c r="D1052" t="s">
        <v>4094</v>
      </c>
      <c r="E1052" t="s">
        <v>797</v>
      </c>
      <c r="F1052" s="15">
        <v>200</v>
      </c>
      <c r="G1052" t="s">
        <v>50</v>
      </c>
      <c r="H1052" t="s">
        <v>50</v>
      </c>
      <c r="I1052" t="s">
        <v>86</v>
      </c>
      <c r="J1052" t="s">
        <v>46</v>
      </c>
      <c r="K1052" t="s">
        <v>87</v>
      </c>
      <c r="L1052" t="s">
        <v>2095</v>
      </c>
      <c r="M1052" t="s">
        <v>2096</v>
      </c>
      <c r="N1052" t="s">
        <v>4095</v>
      </c>
      <c r="O1052">
        <f>VLOOKUP(B1052,HIS退!B:F,5,FALSE)</f>
        <v>-200</v>
      </c>
      <c r="P1052" s="43">
        <f>VLOOKUP(L1052,银行退!A:G,7,FALSE)</f>
        <v>200</v>
      </c>
      <c r="Q1052" t="e">
        <f>VLOOKUP(L1052,银行退!A:J,10,FALSE)</f>
        <v>#N/A</v>
      </c>
      <c r="R1052" t="e">
        <f>VLOOKUP(L1052,银行退!A:K,11,FALSE)</f>
        <v>#N/A</v>
      </c>
    </row>
    <row r="1053" spans="1:18" ht="14.25" hidden="1">
      <c r="A1053" s="60">
        <v>42934.718136574076</v>
      </c>
      <c r="B1053">
        <v>822385</v>
      </c>
      <c r="C1053" t="s">
        <v>4096</v>
      </c>
      <c r="D1053" t="s">
        <v>4097</v>
      </c>
      <c r="E1053" t="s">
        <v>798</v>
      </c>
      <c r="F1053" s="15">
        <v>362.5</v>
      </c>
      <c r="G1053" t="s">
        <v>50</v>
      </c>
      <c r="H1053" t="s">
        <v>50</v>
      </c>
      <c r="I1053" t="s">
        <v>86</v>
      </c>
      <c r="J1053" t="s">
        <v>46</v>
      </c>
      <c r="K1053" t="s">
        <v>87</v>
      </c>
      <c r="L1053" t="s">
        <v>2097</v>
      </c>
      <c r="M1053" t="s">
        <v>2098</v>
      </c>
      <c r="N1053" t="s">
        <v>4098</v>
      </c>
      <c r="O1053">
        <f>VLOOKUP(B1053,HIS退!B:F,5,FALSE)</f>
        <v>-362.5</v>
      </c>
      <c r="P1053" s="43">
        <f>VLOOKUP(L1053,银行退!A:G,7,FALSE)</f>
        <v>362.5</v>
      </c>
      <c r="Q1053" t="e">
        <f>VLOOKUP(L1053,银行退!A:J,10,FALSE)</f>
        <v>#N/A</v>
      </c>
      <c r="R1053" t="e">
        <f>VLOOKUP(L1053,银行退!A:K,11,FALSE)</f>
        <v>#N/A</v>
      </c>
    </row>
    <row r="1054" spans="1:18" ht="14.25" hidden="1">
      <c r="A1054" s="60">
        <v>42934.721504629626</v>
      </c>
      <c r="B1054">
        <v>822491</v>
      </c>
      <c r="C1054" t="s">
        <v>4099</v>
      </c>
      <c r="D1054" t="s">
        <v>4100</v>
      </c>
      <c r="E1054" t="s">
        <v>799</v>
      </c>
      <c r="F1054" s="15">
        <v>268</v>
      </c>
      <c r="G1054" t="s">
        <v>50</v>
      </c>
      <c r="H1054" t="s">
        <v>50</v>
      </c>
      <c r="I1054" t="s">
        <v>86</v>
      </c>
      <c r="J1054" t="s">
        <v>46</v>
      </c>
      <c r="K1054" t="s">
        <v>87</v>
      </c>
      <c r="L1054" t="s">
        <v>2099</v>
      </c>
      <c r="M1054" t="s">
        <v>2100</v>
      </c>
      <c r="N1054" t="s">
        <v>4101</v>
      </c>
      <c r="O1054">
        <f>VLOOKUP(B1054,HIS退!B:F,5,FALSE)</f>
        <v>-268</v>
      </c>
      <c r="P1054" s="43">
        <f>VLOOKUP(L1054,银行退!A:G,7,FALSE)</f>
        <v>268</v>
      </c>
      <c r="Q1054" t="e">
        <f>VLOOKUP(L1054,银行退!A:J,10,FALSE)</f>
        <v>#N/A</v>
      </c>
      <c r="R1054" t="e">
        <f>VLOOKUP(L1054,银行退!A:K,11,FALSE)</f>
        <v>#N/A</v>
      </c>
    </row>
    <row r="1055" spans="1:18" ht="14.25" hidden="1">
      <c r="A1055" s="60">
        <v>42934.72347222222</v>
      </c>
      <c r="B1055">
        <v>822554</v>
      </c>
      <c r="C1055" t="s">
        <v>4102</v>
      </c>
      <c r="D1055" t="s">
        <v>800</v>
      </c>
      <c r="E1055" t="s">
        <v>357</v>
      </c>
      <c r="F1055" s="15">
        <v>5000</v>
      </c>
      <c r="G1055" t="s">
        <v>50</v>
      </c>
      <c r="H1055" t="s">
        <v>50</v>
      </c>
      <c r="I1055" t="s">
        <v>86</v>
      </c>
      <c r="J1055" t="s">
        <v>46</v>
      </c>
      <c r="K1055" t="s">
        <v>87</v>
      </c>
      <c r="L1055" t="s">
        <v>2101</v>
      </c>
      <c r="M1055" t="s">
        <v>2102</v>
      </c>
      <c r="N1055" t="s">
        <v>4103</v>
      </c>
      <c r="O1055">
        <f>VLOOKUP(B1055,HIS退!B:F,5,FALSE)</f>
        <v>-5000</v>
      </c>
      <c r="P1055" s="43">
        <f>VLOOKUP(L1055,银行退!A:G,7,FALSE)</f>
        <v>5000</v>
      </c>
      <c r="Q1055" t="e">
        <f>VLOOKUP(L1055,银行退!A:J,10,FALSE)</f>
        <v>#N/A</v>
      </c>
      <c r="R1055" t="e">
        <f>VLOOKUP(L1055,银行退!A:K,11,FALSE)</f>
        <v>#N/A</v>
      </c>
    </row>
    <row r="1056" spans="1:18" ht="14.25" hidden="1">
      <c r="A1056" s="60">
        <v>42934.732303240744</v>
      </c>
      <c r="B1056">
        <v>0</v>
      </c>
      <c r="D1056" t="s">
        <v>4104</v>
      </c>
      <c r="E1056" t="s">
        <v>2103</v>
      </c>
      <c r="F1056" s="15">
        <v>490</v>
      </c>
      <c r="G1056" t="s">
        <v>50</v>
      </c>
      <c r="H1056" t="s">
        <v>50</v>
      </c>
      <c r="I1056" t="s">
        <v>88</v>
      </c>
      <c r="J1056" t="s">
        <v>85</v>
      </c>
      <c r="K1056" t="s">
        <v>87</v>
      </c>
      <c r="L1056" t="s">
        <v>2104</v>
      </c>
      <c r="M1056" t="s">
        <v>2105</v>
      </c>
      <c r="N1056" t="s">
        <v>4105</v>
      </c>
      <c r="O1056" t="e">
        <f>VLOOKUP(B1056,HIS退!B:F,5,FALSE)</f>
        <v>#N/A</v>
      </c>
      <c r="P1056" s="43" t="e">
        <f>VLOOKUP(L1056,银行退!A:G,7,FALSE)</f>
        <v>#N/A</v>
      </c>
      <c r="Q1056" t="e">
        <f>VLOOKUP(L1056,银行退!A:J,10,FALSE)</f>
        <v>#N/A</v>
      </c>
      <c r="R1056" t="e">
        <f>VLOOKUP(L1056,银行退!A:K,11,FALSE)</f>
        <v>#N/A</v>
      </c>
    </row>
    <row r="1057" spans="1:18" ht="14.25" hidden="1">
      <c r="A1057" s="60">
        <v>42934.738391203704</v>
      </c>
      <c r="B1057">
        <v>823026</v>
      </c>
      <c r="C1057" t="s">
        <v>4106</v>
      </c>
      <c r="D1057" t="s">
        <v>4107</v>
      </c>
      <c r="E1057" t="s">
        <v>259</v>
      </c>
      <c r="F1057" s="15">
        <v>130</v>
      </c>
      <c r="G1057" t="s">
        <v>50</v>
      </c>
      <c r="H1057" t="s">
        <v>50</v>
      </c>
      <c r="I1057" t="s">
        <v>86</v>
      </c>
      <c r="J1057" t="s">
        <v>46</v>
      </c>
      <c r="K1057" t="s">
        <v>87</v>
      </c>
      <c r="L1057" t="s">
        <v>2106</v>
      </c>
      <c r="M1057" t="s">
        <v>2107</v>
      </c>
      <c r="N1057" t="s">
        <v>4108</v>
      </c>
      <c r="O1057">
        <f>VLOOKUP(B1057,HIS退!B:F,5,FALSE)</f>
        <v>-130</v>
      </c>
      <c r="P1057" s="43">
        <f>VLOOKUP(L1057,银行退!A:G,7,FALSE)</f>
        <v>130</v>
      </c>
      <c r="Q1057" t="e">
        <f>VLOOKUP(L1057,银行退!A:J,10,FALSE)</f>
        <v>#N/A</v>
      </c>
      <c r="R1057" t="e">
        <f>VLOOKUP(L1057,银行退!A:K,11,FALSE)</f>
        <v>#N/A</v>
      </c>
    </row>
    <row r="1058" spans="1:18" ht="14.25" hidden="1">
      <c r="A1058" s="60">
        <v>42934.749756944446</v>
      </c>
      <c r="B1058">
        <v>823231</v>
      </c>
      <c r="C1058" t="s">
        <v>4109</v>
      </c>
      <c r="D1058" t="s">
        <v>4110</v>
      </c>
      <c r="E1058" t="s">
        <v>801</v>
      </c>
      <c r="F1058" s="15">
        <v>996.61</v>
      </c>
      <c r="G1058" t="s">
        <v>50</v>
      </c>
      <c r="H1058" t="s">
        <v>50</v>
      </c>
      <c r="I1058" t="s">
        <v>86</v>
      </c>
      <c r="J1058" t="s">
        <v>46</v>
      </c>
      <c r="K1058" t="s">
        <v>87</v>
      </c>
      <c r="L1058" t="s">
        <v>2108</v>
      </c>
      <c r="M1058" t="s">
        <v>2109</v>
      </c>
      <c r="N1058" t="s">
        <v>4111</v>
      </c>
      <c r="O1058">
        <f>VLOOKUP(B1058,HIS退!B:F,5,FALSE)</f>
        <v>-996.61</v>
      </c>
      <c r="P1058" s="43">
        <f>VLOOKUP(L1058,银行退!A:G,7,FALSE)</f>
        <v>996.61</v>
      </c>
      <c r="Q1058" t="e">
        <f>VLOOKUP(L1058,银行退!A:J,10,FALSE)</f>
        <v>#N/A</v>
      </c>
      <c r="R1058" t="e">
        <f>VLOOKUP(L1058,银行退!A:K,11,FALSE)</f>
        <v>#N/A</v>
      </c>
    </row>
    <row r="1059" spans="1:18" ht="14.25" hidden="1">
      <c r="A1059" s="60">
        <v>42934.75540509259</v>
      </c>
      <c r="B1059">
        <v>823292</v>
      </c>
      <c r="C1059" t="s">
        <v>4112</v>
      </c>
      <c r="D1059" t="s">
        <v>4113</v>
      </c>
      <c r="E1059" t="s">
        <v>802</v>
      </c>
      <c r="F1059" s="15">
        <v>313.67</v>
      </c>
      <c r="G1059" t="s">
        <v>50</v>
      </c>
      <c r="H1059" t="s">
        <v>50</v>
      </c>
      <c r="I1059" t="s">
        <v>86</v>
      </c>
      <c r="J1059" t="s">
        <v>46</v>
      </c>
      <c r="K1059" t="s">
        <v>87</v>
      </c>
      <c r="L1059" t="s">
        <v>2110</v>
      </c>
      <c r="M1059" t="s">
        <v>2111</v>
      </c>
      <c r="N1059" t="s">
        <v>4114</v>
      </c>
      <c r="O1059">
        <f>VLOOKUP(B1059,HIS退!B:F,5,FALSE)</f>
        <v>-313.67</v>
      </c>
      <c r="P1059" s="43">
        <f>VLOOKUP(L1059,银行退!A:G,7,FALSE)</f>
        <v>313.67</v>
      </c>
      <c r="Q1059" t="e">
        <f>VLOOKUP(L1059,银行退!A:J,10,FALSE)</f>
        <v>#N/A</v>
      </c>
      <c r="R1059" t="e">
        <f>VLOOKUP(L1059,银行退!A:K,11,FALSE)</f>
        <v>#N/A</v>
      </c>
    </row>
    <row r="1060" spans="1:18" ht="14.25" hidden="1">
      <c r="A1060" s="60">
        <v>42934.826516203706</v>
      </c>
      <c r="B1060">
        <v>823561</v>
      </c>
      <c r="C1060" t="s">
        <v>4115</v>
      </c>
      <c r="D1060" t="s">
        <v>4116</v>
      </c>
      <c r="E1060" t="s">
        <v>803</v>
      </c>
      <c r="F1060" s="15">
        <v>363</v>
      </c>
      <c r="G1060" t="s">
        <v>50</v>
      </c>
      <c r="H1060" t="s">
        <v>50</v>
      </c>
      <c r="I1060" t="s">
        <v>86</v>
      </c>
      <c r="J1060" t="s">
        <v>46</v>
      </c>
      <c r="K1060" t="s">
        <v>87</v>
      </c>
      <c r="L1060" t="s">
        <v>2112</v>
      </c>
      <c r="M1060" t="s">
        <v>2113</v>
      </c>
      <c r="N1060" t="s">
        <v>4117</v>
      </c>
      <c r="O1060">
        <f>VLOOKUP(B1060,HIS退!B:F,5,FALSE)</f>
        <v>-363</v>
      </c>
      <c r="P1060" s="43">
        <f>VLOOKUP(L1060,银行退!A:G,7,FALSE)</f>
        <v>363</v>
      </c>
      <c r="Q1060" t="e">
        <f>VLOOKUP(L1060,银行退!A:J,10,FALSE)</f>
        <v>#N/A</v>
      </c>
      <c r="R1060" t="e">
        <f>VLOOKUP(L1060,银行退!A:K,11,FALSE)</f>
        <v>#N/A</v>
      </c>
    </row>
    <row r="1061" spans="1:18" ht="14.25" hidden="1">
      <c r="A1061" s="60">
        <v>42934.841469907406</v>
      </c>
      <c r="B1061">
        <v>823630</v>
      </c>
      <c r="C1061" t="s">
        <v>4118</v>
      </c>
      <c r="D1061" t="s">
        <v>4119</v>
      </c>
      <c r="E1061" t="s">
        <v>804</v>
      </c>
      <c r="F1061" s="15">
        <v>2000</v>
      </c>
      <c r="G1061" t="s">
        <v>50</v>
      </c>
      <c r="H1061" t="s">
        <v>50</v>
      </c>
      <c r="I1061" t="s">
        <v>86</v>
      </c>
      <c r="J1061" t="s">
        <v>46</v>
      </c>
      <c r="K1061" t="s">
        <v>87</v>
      </c>
      <c r="L1061" t="s">
        <v>2114</v>
      </c>
      <c r="M1061" t="s">
        <v>2115</v>
      </c>
      <c r="N1061" t="s">
        <v>4120</v>
      </c>
      <c r="O1061">
        <f>VLOOKUP(B1061,HIS退!B:F,5,FALSE)</f>
        <v>-2000</v>
      </c>
      <c r="P1061" s="43">
        <f>VLOOKUP(L1061,银行退!A:G,7,FALSE)</f>
        <v>2000</v>
      </c>
      <c r="Q1061" t="e">
        <f>VLOOKUP(L1061,银行退!A:J,10,FALSE)</f>
        <v>#N/A</v>
      </c>
      <c r="R1061" t="e">
        <f>VLOOKUP(L1061,银行退!A:K,11,FALSE)</f>
        <v>#N/A</v>
      </c>
    </row>
    <row r="1062" spans="1:18" ht="14.25" hidden="1">
      <c r="A1062" s="60">
        <v>42934.842499999999</v>
      </c>
      <c r="B1062">
        <v>823631</v>
      </c>
      <c r="C1062" t="s">
        <v>4121</v>
      </c>
      <c r="D1062" t="s">
        <v>4119</v>
      </c>
      <c r="E1062" t="s">
        <v>804</v>
      </c>
      <c r="F1062" s="15">
        <v>304.70999999999998</v>
      </c>
      <c r="G1062" t="s">
        <v>50</v>
      </c>
      <c r="H1062" t="s">
        <v>50</v>
      </c>
      <c r="I1062" t="s">
        <v>86</v>
      </c>
      <c r="J1062" t="s">
        <v>46</v>
      </c>
      <c r="K1062" t="s">
        <v>87</v>
      </c>
      <c r="L1062" t="s">
        <v>2116</v>
      </c>
      <c r="M1062" t="s">
        <v>2117</v>
      </c>
      <c r="N1062" t="s">
        <v>4122</v>
      </c>
      <c r="O1062">
        <f>VLOOKUP(B1062,HIS退!B:F,5,FALSE)</f>
        <v>-304.70999999999998</v>
      </c>
      <c r="P1062" s="43">
        <f>VLOOKUP(L1062,银行退!A:G,7,FALSE)</f>
        <v>304.70999999999998</v>
      </c>
      <c r="Q1062" t="e">
        <f>VLOOKUP(L1062,银行退!A:J,10,FALSE)</f>
        <v>#N/A</v>
      </c>
      <c r="R1062" t="e">
        <f>VLOOKUP(L1062,银行退!A:K,11,FALSE)</f>
        <v>#N/A</v>
      </c>
    </row>
    <row r="1063" spans="1:18" ht="14.25" hidden="1">
      <c r="A1063" s="60">
        <v>42934.842997685184</v>
      </c>
      <c r="B1063">
        <v>823633</v>
      </c>
      <c r="C1063" t="s">
        <v>4123</v>
      </c>
      <c r="D1063" t="s">
        <v>4119</v>
      </c>
      <c r="E1063" t="s">
        <v>804</v>
      </c>
      <c r="F1063" s="15">
        <v>70</v>
      </c>
      <c r="G1063" t="s">
        <v>50</v>
      </c>
      <c r="H1063" t="s">
        <v>50</v>
      </c>
      <c r="I1063" t="s">
        <v>86</v>
      </c>
      <c r="J1063" t="s">
        <v>46</v>
      </c>
      <c r="K1063" t="s">
        <v>87</v>
      </c>
      <c r="L1063" t="s">
        <v>2118</v>
      </c>
      <c r="M1063" t="s">
        <v>2119</v>
      </c>
      <c r="N1063" t="s">
        <v>4122</v>
      </c>
      <c r="O1063">
        <f>VLOOKUP(B1063,HIS退!B:F,5,FALSE)</f>
        <v>-70</v>
      </c>
      <c r="P1063" s="43">
        <f>VLOOKUP(L1063,银行退!A:G,7,FALSE)</f>
        <v>70</v>
      </c>
      <c r="Q1063" t="e">
        <f>VLOOKUP(L1063,银行退!A:J,10,FALSE)</f>
        <v>#N/A</v>
      </c>
      <c r="R1063" t="e">
        <f>VLOOKUP(L1063,银行退!A:K,11,FALSE)</f>
        <v>#N/A</v>
      </c>
    </row>
    <row r="1064" spans="1:18" ht="14.25" hidden="1">
      <c r="A1064" s="60">
        <v>42935.321215277778</v>
      </c>
      <c r="B1064">
        <v>824861</v>
      </c>
      <c r="C1064" t="s">
        <v>4124</v>
      </c>
      <c r="D1064" t="s">
        <v>4125</v>
      </c>
      <c r="E1064" t="s">
        <v>805</v>
      </c>
      <c r="F1064" s="15">
        <v>626.91999999999996</v>
      </c>
      <c r="G1064" t="s">
        <v>50</v>
      </c>
      <c r="H1064" t="s">
        <v>50</v>
      </c>
      <c r="I1064" t="s">
        <v>86</v>
      </c>
      <c r="J1064" t="s">
        <v>46</v>
      </c>
      <c r="K1064" t="s">
        <v>87</v>
      </c>
      <c r="L1064" t="s">
        <v>2120</v>
      </c>
      <c r="M1064" t="s">
        <v>2121</v>
      </c>
      <c r="N1064" t="s">
        <v>4126</v>
      </c>
      <c r="O1064">
        <f>VLOOKUP(B1064,HIS退!B:F,5,FALSE)</f>
        <v>-626.91999999999996</v>
      </c>
      <c r="P1064" s="43">
        <f>VLOOKUP(L1064,银行退!A:G,7,FALSE)</f>
        <v>626.91999999999996</v>
      </c>
      <c r="Q1064" t="e">
        <f>VLOOKUP(L1064,银行退!A:J,10,FALSE)</f>
        <v>#N/A</v>
      </c>
      <c r="R1064" t="e">
        <f>VLOOKUP(L1064,银行退!A:K,11,FALSE)</f>
        <v>#N/A</v>
      </c>
    </row>
    <row r="1065" spans="1:18" ht="14.25" hidden="1">
      <c r="A1065" s="60">
        <v>42935.323796296296</v>
      </c>
      <c r="B1065">
        <v>824918</v>
      </c>
      <c r="C1065" t="s">
        <v>4127</v>
      </c>
      <c r="D1065" t="s">
        <v>4128</v>
      </c>
      <c r="E1065" t="s">
        <v>806</v>
      </c>
      <c r="F1065" s="15">
        <v>1115.25</v>
      </c>
      <c r="G1065" t="s">
        <v>50</v>
      </c>
      <c r="H1065" t="s">
        <v>50</v>
      </c>
      <c r="I1065" t="s">
        <v>86</v>
      </c>
      <c r="J1065" t="s">
        <v>46</v>
      </c>
      <c r="K1065" t="s">
        <v>87</v>
      </c>
      <c r="L1065" t="s">
        <v>2122</v>
      </c>
      <c r="M1065" t="s">
        <v>2123</v>
      </c>
      <c r="N1065" t="s">
        <v>4129</v>
      </c>
      <c r="O1065">
        <f>VLOOKUP(B1065,HIS退!B:F,5,FALSE)</f>
        <v>-1115.25</v>
      </c>
      <c r="P1065" s="43">
        <f>VLOOKUP(L1065,银行退!A:G,7,FALSE)</f>
        <v>1115.25</v>
      </c>
      <c r="Q1065" t="e">
        <f>VLOOKUP(L1065,银行退!A:J,10,FALSE)</f>
        <v>#N/A</v>
      </c>
      <c r="R1065" t="e">
        <f>VLOOKUP(L1065,银行退!A:K,11,FALSE)</f>
        <v>#N/A</v>
      </c>
    </row>
    <row r="1066" spans="1:18" ht="14.25" hidden="1">
      <c r="A1066" s="60">
        <v>42935.35052083333</v>
      </c>
      <c r="B1066">
        <v>826355</v>
      </c>
      <c r="C1066" t="s">
        <v>4130</v>
      </c>
      <c r="D1066" t="s">
        <v>4131</v>
      </c>
      <c r="E1066" t="s">
        <v>807</v>
      </c>
      <c r="F1066" s="15">
        <v>100</v>
      </c>
      <c r="G1066" t="s">
        <v>50</v>
      </c>
      <c r="H1066" t="s">
        <v>50</v>
      </c>
      <c r="I1066" t="s">
        <v>86</v>
      </c>
      <c r="J1066" t="s">
        <v>46</v>
      </c>
      <c r="K1066" t="s">
        <v>87</v>
      </c>
      <c r="L1066" t="s">
        <v>2124</v>
      </c>
      <c r="M1066" t="s">
        <v>2125</v>
      </c>
      <c r="N1066" t="s">
        <v>4132</v>
      </c>
      <c r="O1066">
        <f>VLOOKUP(B1066,HIS退!B:F,5,FALSE)</f>
        <v>-100</v>
      </c>
      <c r="P1066" s="43">
        <f>VLOOKUP(L1066,银行退!A:G,7,FALSE)</f>
        <v>100</v>
      </c>
      <c r="Q1066" t="e">
        <f>VLOOKUP(L1066,银行退!A:J,10,FALSE)</f>
        <v>#N/A</v>
      </c>
      <c r="R1066" t="e">
        <f>VLOOKUP(L1066,银行退!A:K,11,FALSE)</f>
        <v>#N/A</v>
      </c>
    </row>
    <row r="1067" spans="1:18" ht="14.25" hidden="1">
      <c r="A1067" s="60">
        <v>42935.365937499999</v>
      </c>
      <c r="B1067">
        <v>827792</v>
      </c>
      <c r="C1067" t="s">
        <v>4133</v>
      </c>
      <c r="D1067" t="s">
        <v>4134</v>
      </c>
      <c r="E1067" t="s">
        <v>808</v>
      </c>
      <c r="F1067" s="15">
        <v>444</v>
      </c>
      <c r="G1067" t="s">
        <v>50</v>
      </c>
      <c r="H1067" t="s">
        <v>50</v>
      </c>
      <c r="I1067" t="s">
        <v>86</v>
      </c>
      <c r="J1067" t="s">
        <v>46</v>
      </c>
      <c r="K1067" t="s">
        <v>87</v>
      </c>
      <c r="L1067" t="s">
        <v>2126</v>
      </c>
      <c r="M1067" t="s">
        <v>2127</v>
      </c>
      <c r="N1067" t="s">
        <v>4135</v>
      </c>
      <c r="O1067">
        <f>VLOOKUP(B1067,HIS退!B:F,5,FALSE)</f>
        <v>-444</v>
      </c>
      <c r="P1067" s="43">
        <f>VLOOKUP(L1067,银行退!A:G,7,FALSE)</f>
        <v>444</v>
      </c>
      <c r="Q1067" t="e">
        <f>VLOOKUP(L1067,银行退!A:J,10,FALSE)</f>
        <v>#N/A</v>
      </c>
      <c r="R1067" t="e">
        <f>VLOOKUP(L1067,银行退!A:K,11,FALSE)</f>
        <v>#N/A</v>
      </c>
    </row>
    <row r="1068" spans="1:18" ht="14.25" hidden="1">
      <c r="A1068" s="60">
        <v>42935.366608796299</v>
      </c>
      <c r="B1068">
        <v>827816</v>
      </c>
      <c r="C1068" t="s">
        <v>4136</v>
      </c>
      <c r="D1068" t="s">
        <v>4137</v>
      </c>
      <c r="E1068" t="s">
        <v>809</v>
      </c>
      <c r="F1068" s="15">
        <v>2391.4</v>
      </c>
      <c r="G1068" t="s">
        <v>50</v>
      </c>
      <c r="H1068" t="s">
        <v>50</v>
      </c>
      <c r="I1068" t="s">
        <v>86</v>
      </c>
      <c r="J1068" t="s">
        <v>46</v>
      </c>
      <c r="K1068" t="s">
        <v>87</v>
      </c>
      <c r="L1068" t="s">
        <v>2128</v>
      </c>
      <c r="M1068" t="s">
        <v>2129</v>
      </c>
      <c r="N1068" t="s">
        <v>4138</v>
      </c>
      <c r="O1068">
        <f>VLOOKUP(B1068,HIS退!B:F,5,FALSE)</f>
        <v>-2391.4</v>
      </c>
      <c r="P1068" s="43">
        <f>VLOOKUP(L1068,银行退!A:G,7,FALSE)</f>
        <v>2391.4</v>
      </c>
      <c r="Q1068" t="e">
        <f>VLOOKUP(L1068,银行退!A:J,10,FALSE)</f>
        <v>#N/A</v>
      </c>
      <c r="R1068" t="e">
        <f>VLOOKUP(L1068,银行退!A:K,11,FALSE)</f>
        <v>#N/A</v>
      </c>
    </row>
    <row r="1069" spans="1:18" ht="14.25" hidden="1">
      <c r="A1069" s="60">
        <v>42935.371354166666</v>
      </c>
      <c r="B1069">
        <v>828310</v>
      </c>
      <c r="C1069" t="s">
        <v>4139</v>
      </c>
      <c r="D1069" t="s">
        <v>4140</v>
      </c>
      <c r="E1069" t="s">
        <v>810</v>
      </c>
      <c r="F1069" s="15">
        <v>94.5</v>
      </c>
      <c r="G1069" t="s">
        <v>50</v>
      </c>
      <c r="H1069" t="s">
        <v>50</v>
      </c>
      <c r="I1069" t="s">
        <v>127</v>
      </c>
      <c r="J1069" t="s">
        <v>127</v>
      </c>
      <c r="K1069" t="s">
        <v>87</v>
      </c>
      <c r="L1069" t="s">
        <v>2130</v>
      </c>
      <c r="M1069" t="s">
        <v>2131</v>
      </c>
      <c r="N1069" t="s">
        <v>4141</v>
      </c>
      <c r="O1069">
        <f>VLOOKUP(B1069,HIS退!B:F,5,FALSE)</f>
        <v>-94.5</v>
      </c>
      <c r="P1069" s="43">
        <f>VLOOKUP(L1069,银行退!A:G,7,FALSE)</f>
        <v>94.5</v>
      </c>
      <c r="Q1069">
        <f>VLOOKUP(L1069,银行退!A:J,10,FALSE)</f>
        <v>1</v>
      </c>
      <c r="R1069" t="str">
        <f>VLOOKUP(L1069,银行退!A:K,11,FALSE)</f>
        <v>2017-07-19</v>
      </c>
    </row>
    <row r="1070" spans="1:18" ht="14.25" hidden="1">
      <c r="A1070" s="60">
        <v>42935.376493055555</v>
      </c>
      <c r="B1070">
        <v>828814</v>
      </c>
      <c r="C1070" t="s">
        <v>4142</v>
      </c>
      <c r="D1070" t="s">
        <v>4143</v>
      </c>
      <c r="E1070" t="s">
        <v>811</v>
      </c>
      <c r="F1070" s="15">
        <v>39</v>
      </c>
      <c r="G1070" t="s">
        <v>50</v>
      </c>
      <c r="H1070" t="s">
        <v>50</v>
      </c>
      <c r="I1070" t="s">
        <v>86</v>
      </c>
      <c r="J1070" t="s">
        <v>46</v>
      </c>
      <c r="K1070" t="s">
        <v>87</v>
      </c>
      <c r="L1070" t="s">
        <v>2132</v>
      </c>
      <c r="M1070" t="s">
        <v>2133</v>
      </c>
      <c r="N1070" t="s">
        <v>4144</v>
      </c>
      <c r="O1070">
        <f>VLOOKUP(B1070,HIS退!B:F,5,FALSE)</f>
        <v>-39</v>
      </c>
      <c r="P1070" s="43">
        <f>VLOOKUP(L1070,银行退!A:G,7,FALSE)</f>
        <v>39</v>
      </c>
      <c r="Q1070" t="e">
        <f>VLOOKUP(L1070,银行退!A:J,10,FALSE)</f>
        <v>#N/A</v>
      </c>
      <c r="R1070" t="e">
        <f>VLOOKUP(L1070,银行退!A:K,11,FALSE)</f>
        <v>#N/A</v>
      </c>
    </row>
    <row r="1071" spans="1:18" ht="14.25" hidden="1">
      <c r="A1071" s="60">
        <v>42935.38318287037</v>
      </c>
      <c r="B1071">
        <v>829513</v>
      </c>
      <c r="C1071" t="s">
        <v>4145</v>
      </c>
      <c r="D1071" t="s">
        <v>4146</v>
      </c>
      <c r="E1071" t="s">
        <v>387</v>
      </c>
      <c r="F1071" s="15">
        <v>131.24</v>
      </c>
      <c r="G1071" t="s">
        <v>50</v>
      </c>
      <c r="H1071" t="s">
        <v>50</v>
      </c>
      <c r="I1071" t="s">
        <v>127</v>
      </c>
      <c r="J1071" t="s">
        <v>127</v>
      </c>
      <c r="K1071" t="s">
        <v>87</v>
      </c>
      <c r="L1071" t="s">
        <v>2134</v>
      </c>
      <c r="M1071" t="s">
        <v>2135</v>
      </c>
      <c r="N1071" t="s">
        <v>4147</v>
      </c>
      <c r="O1071">
        <f>VLOOKUP(B1071,HIS退!B:F,5,FALSE)</f>
        <v>-131.24</v>
      </c>
      <c r="P1071" s="43">
        <f>VLOOKUP(L1071,银行退!A:G,7,FALSE)</f>
        <v>131.24</v>
      </c>
      <c r="Q1071">
        <f>VLOOKUP(L1071,银行退!A:J,10,FALSE)</f>
        <v>1</v>
      </c>
      <c r="R1071" t="str">
        <f>VLOOKUP(L1071,银行退!A:K,11,FALSE)</f>
        <v>2017-07-19</v>
      </c>
    </row>
    <row r="1072" spans="1:18" ht="14.25" hidden="1">
      <c r="A1072" s="60">
        <v>42935.384571759256</v>
      </c>
      <c r="B1072">
        <v>829665</v>
      </c>
      <c r="C1072" t="s">
        <v>4148</v>
      </c>
      <c r="D1072" t="s">
        <v>4149</v>
      </c>
      <c r="E1072" t="s">
        <v>812</v>
      </c>
      <c r="F1072" s="15">
        <v>1121.6199999999999</v>
      </c>
      <c r="G1072" t="s">
        <v>50</v>
      </c>
      <c r="H1072" t="s">
        <v>50</v>
      </c>
      <c r="I1072" t="s">
        <v>86</v>
      </c>
      <c r="J1072" t="s">
        <v>46</v>
      </c>
      <c r="K1072" t="s">
        <v>87</v>
      </c>
      <c r="L1072" t="s">
        <v>2136</v>
      </c>
      <c r="M1072" t="s">
        <v>2137</v>
      </c>
      <c r="N1072" t="s">
        <v>4150</v>
      </c>
      <c r="O1072">
        <f>VLOOKUP(B1072,HIS退!B:F,5,FALSE)</f>
        <v>-1121.6199999999999</v>
      </c>
      <c r="P1072" s="43">
        <f>VLOOKUP(L1072,银行退!A:G,7,FALSE)</f>
        <v>1121.6199999999999</v>
      </c>
      <c r="Q1072" t="e">
        <f>VLOOKUP(L1072,银行退!A:J,10,FALSE)</f>
        <v>#N/A</v>
      </c>
      <c r="R1072" t="e">
        <f>VLOOKUP(L1072,银行退!A:K,11,FALSE)</f>
        <v>#N/A</v>
      </c>
    </row>
    <row r="1073" spans="1:18" ht="14.25" hidden="1">
      <c r="A1073" s="60">
        <v>42935.391261574077</v>
      </c>
      <c r="B1073">
        <v>830320</v>
      </c>
      <c r="C1073" t="s">
        <v>4151</v>
      </c>
      <c r="D1073" t="s">
        <v>4152</v>
      </c>
      <c r="E1073" t="s">
        <v>813</v>
      </c>
      <c r="F1073" s="15">
        <v>90.5</v>
      </c>
      <c r="G1073" t="s">
        <v>50</v>
      </c>
      <c r="H1073" t="s">
        <v>50</v>
      </c>
      <c r="I1073" t="s">
        <v>127</v>
      </c>
      <c r="J1073" t="s">
        <v>127</v>
      </c>
      <c r="K1073" t="s">
        <v>87</v>
      </c>
      <c r="L1073" t="s">
        <v>2138</v>
      </c>
      <c r="M1073" t="s">
        <v>2139</v>
      </c>
      <c r="N1073" t="s">
        <v>4153</v>
      </c>
      <c r="O1073">
        <f>VLOOKUP(B1073,HIS退!B:F,5,FALSE)</f>
        <v>-90.5</v>
      </c>
      <c r="P1073" s="43">
        <f>VLOOKUP(L1073,银行退!A:G,7,FALSE)</f>
        <v>90.5</v>
      </c>
      <c r="Q1073">
        <f>VLOOKUP(L1073,银行退!A:J,10,FALSE)</f>
        <v>1</v>
      </c>
      <c r="R1073" t="str">
        <f>VLOOKUP(L1073,银行退!A:K,11,FALSE)</f>
        <v>2017-07-19</v>
      </c>
    </row>
    <row r="1074" spans="1:18" ht="14.25" hidden="1">
      <c r="A1074" s="60">
        <v>42935.397256944445</v>
      </c>
      <c r="B1074">
        <v>830948</v>
      </c>
      <c r="C1074" t="s">
        <v>4154</v>
      </c>
      <c r="D1074" t="s">
        <v>4155</v>
      </c>
      <c r="E1074" t="s">
        <v>814</v>
      </c>
      <c r="F1074" s="15">
        <v>14.45</v>
      </c>
      <c r="G1074" t="s">
        <v>50</v>
      </c>
      <c r="H1074" t="s">
        <v>50</v>
      </c>
      <c r="I1074" t="s">
        <v>86</v>
      </c>
      <c r="J1074" t="s">
        <v>46</v>
      </c>
      <c r="K1074" t="s">
        <v>87</v>
      </c>
      <c r="L1074" t="s">
        <v>2140</v>
      </c>
      <c r="M1074" t="s">
        <v>2141</v>
      </c>
      <c r="N1074" t="s">
        <v>4156</v>
      </c>
      <c r="O1074">
        <f>VLOOKUP(B1074,HIS退!B:F,5,FALSE)</f>
        <v>-14.45</v>
      </c>
      <c r="P1074" s="43">
        <f>VLOOKUP(L1074,银行退!A:G,7,FALSE)</f>
        <v>14.45</v>
      </c>
      <c r="Q1074" t="e">
        <f>VLOOKUP(L1074,银行退!A:J,10,FALSE)</f>
        <v>#N/A</v>
      </c>
      <c r="R1074" t="e">
        <f>VLOOKUP(L1074,银行退!A:K,11,FALSE)</f>
        <v>#N/A</v>
      </c>
    </row>
    <row r="1075" spans="1:18" ht="14.25" hidden="1">
      <c r="A1075" s="60">
        <v>42935.398321759261</v>
      </c>
      <c r="B1075">
        <v>831041</v>
      </c>
      <c r="C1075" t="s">
        <v>4157</v>
      </c>
      <c r="D1075" t="s">
        <v>4158</v>
      </c>
      <c r="E1075" t="s">
        <v>815</v>
      </c>
      <c r="F1075" s="15">
        <v>44.5</v>
      </c>
      <c r="G1075" t="s">
        <v>50</v>
      </c>
      <c r="H1075" t="s">
        <v>50</v>
      </c>
      <c r="I1075" t="s">
        <v>86</v>
      </c>
      <c r="J1075" t="s">
        <v>46</v>
      </c>
      <c r="K1075" t="s">
        <v>87</v>
      </c>
      <c r="L1075" t="s">
        <v>2142</v>
      </c>
      <c r="M1075" t="s">
        <v>2143</v>
      </c>
      <c r="N1075" t="s">
        <v>4159</v>
      </c>
      <c r="O1075">
        <f>VLOOKUP(B1075,HIS退!B:F,5,FALSE)</f>
        <v>-44.5</v>
      </c>
      <c r="P1075" s="43">
        <f>VLOOKUP(L1075,银行退!A:G,7,FALSE)</f>
        <v>44.5</v>
      </c>
      <c r="Q1075" t="e">
        <f>VLOOKUP(L1075,银行退!A:J,10,FALSE)</f>
        <v>#N/A</v>
      </c>
      <c r="R1075" t="e">
        <f>VLOOKUP(L1075,银行退!A:K,11,FALSE)</f>
        <v>#N/A</v>
      </c>
    </row>
    <row r="1076" spans="1:18" ht="14.25" hidden="1">
      <c r="A1076" s="60">
        <v>42935.398425925923</v>
      </c>
      <c r="B1076">
        <v>831050</v>
      </c>
      <c r="C1076" t="s">
        <v>4160</v>
      </c>
      <c r="D1076" t="s">
        <v>4161</v>
      </c>
      <c r="E1076" t="s">
        <v>816</v>
      </c>
      <c r="F1076" s="15">
        <v>44.5</v>
      </c>
      <c r="G1076" t="s">
        <v>50</v>
      </c>
      <c r="H1076" t="s">
        <v>50</v>
      </c>
      <c r="I1076" t="s">
        <v>127</v>
      </c>
      <c r="J1076" t="s">
        <v>127</v>
      </c>
      <c r="K1076" t="s">
        <v>87</v>
      </c>
      <c r="L1076" t="s">
        <v>2144</v>
      </c>
      <c r="M1076" t="s">
        <v>2145</v>
      </c>
      <c r="N1076" t="s">
        <v>4162</v>
      </c>
      <c r="O1076">
        <f>VLOOKUP(B1076,HIS退!B:F,5,FALSE)</f>
        <v>-44.5</v>
      </c>
      <c r="P1076" s="43">
        <f>VLOOKUP(L1076,银行退!A:G,7,FALSE)</f>
        <v>44.5</v>
      </c>
      <c r="Q1076">
        <f>VLOOKUP(L1076,银行退!A:J,10,FALSE)</f>
        <v>1</v>
      </c>
      <c r="R1076" t="str">
        <f>VLOOKUP(L1076,银行退!A:K,11,FALSE)</f>
        <v>2017-07-19</v>
      </c>
    </row>
    <row r="1077" spans="1:18" ht="14.25" hidden="1">
      <c r="A1077" s="60">
        <v>42935.399733796294</v>
      </c>
      <c r="B1077">
        <v>831179</v>
      </c>
      <c r="C1077" t="s">
        <v>4163</v>
      </c>
      <c r="D1077" t="s">
        <v>4164</v>
      </c>
      <c r="E1077" t="s">
        <v>817</v>
      </c>
      <c r="F1077" s="15">
        <v>434.03</v>
      </c>
      <c r="G1077" t="s">
        <v>50</v>
      </c>
      <c r="H1077" t="s">
        <v>50</v>
      </c>
      <c r="I1077" t="s">
        <v>127</v>
      </c>
      <c r="J1077" t="s">
        <v>127</v>
      </c>
      <c r="K1077" t="s">
        <v>87</v>
      </c>
      <c r="L1077" t="s">
        <v>2146</v>
      </c>
      <c r="M1077" t="s">
        <v>2147</v>
      </c>
      <c r="N1077" t="s">
        <v>4165</v>
      </c>
      <c r="O1077">
        <f>VLOOKUP(B1077,HIS退!B:F,5,FALSE)</f>
        <v>-434.03</v>
      </c>
      <c r="P1077" s="43">
        <f>VLOOKUP(L1077,银行退!A:G,7,FALSE)</f>
        <v>434.03</v>
      </c>
      <c r="Q1077">
        <f>VLOOKUP(L1077,银行退!A:J,10,FALSE)</f>
        <v>1</v>
      </c>
      <c r="R1077" t="str">
        <f>VLOOKUP(L1077,银行退!A:K,11,FALSE)</f>
        <v>2017-07-19</v>
      </c>
    </row>
    <row r="1078" spans="1:18" ht="14.25" hidden="1">
      <c r="A1078" s="60">
        <v>42935.407812500001</v>
      </c>
      <c r="B1078">
        <v>832070</v>
      </c>
      <c r="C1078" t="s">
        <v>4166</v>
      </c>
      <c r="D1078" t="s">
        <v>4167</v>
      </c>
      <c r="E1078" t="s">
        <v>818</v>
      </c>
      <c r="F1078" s="15">
        <v>37.700000000000003</v>
      </c>
      <c r="G1078" t="s">
        <v>50</v>
      </c>
      <c r="H1078" t="s">
        <v>50</v>
      </c>
      <c r="I1078" t="s">
        <v>86</v>
      </c>
      <c r="J1078" t="s">
        <v>46</v>
      </c>
      <c r="K1078" t="s">
        <v>87</v>
      </c>
      <c r="L1078" t="s">
        <v>2148</v>
      </c>
      <c r="M1078" t="s">
        <v>2149</v>
      </c>
      <c r="N1078" t="s">
        <v>4168</v>
      </c>
      <c r="O1078">
        <f>VLOOKUP(B1078,HIS退!B:F,5,FALSE)</f>
        <v>-37.700000000000003</v>
      </c>
      <c r="P1078" s="43">
        <f>VLOOKUP(L1078,银行退!A:G,7,FALSE)</f>
        <v>37.700000000000003</v>
      </c>
      <c r="Q1078" t="e">
        <f>VLOOKUP(L1078,银行退!A:J,10,FALSE)</f>
        <v>#N/A</v>
      </c>
      <c r="R1078" t="e">
        <f>VLOOKUP(L1078,银行退!A:K,11,FALSE)</f>
        <v>#N/A</v>
      </c>
    </row>
    <row r="1079" spans="1:18" ht="14.25" hidden="1">
      <c r="A1079" s="60">
        <v>42935.408437500002</v>
      </c>
      <c r="B1079">
        <v>832145</v>
      </c>
      <c r="C1079" t="s">
        <v>4169</v>
      </c>
      <c r="D1079" t="s">
        <v>4167</v>
      </c>
      <c r="E1079" t="s">
        <v>818</v>
      </c>
      <c r="F1079" s="15">
        <v>500</v>
      </c>
      <c r="G1079" t="s">
        <v>50</v>
      </c>
      <c r="H1079" t="s">
        <v>50</v>
      </c>
      <c r="I1079" t="s">
        <v>86</v>
      </c>
      <c r="J1079" t="s">
        <v>46</v>
      </c>
      <c r="K1079" t="s">
        <v>87</v>
      </c>
      <c r="L1079" t="s">
        <v>2150</v>
      </c>
      <c r="M1079" t="s">
        <v>2151</v>
      </c>
      <c r="N1079" t="s">
        <v>4170</v>
      </c>
      <c r="O1079">
        <f>VLOOKUP(B1079,HIS退!B:F,5,FALSE)</f>
        <v>-500</v>
      </c>
      <c r="P1079" s="43">
        <f>VLOOKUP(L1079,银行退!A:G,7,FALSE)</f>
        <v>500</v>
      </c>
      <c r="Q1079" t="e">
        <f>VLOOKUP(L1079,银行退!A:J,10,FALSE)</f>
        <v>#N/A</v>
      </c>
      <c r="R1079" t="e">
        <f>VLOOKUP(L1079,银行退!A:K,11,FALSE)</f>
        <v>#N/A</v>
      </c>
    </row>
    <row r="1080" spans="1:18" ht="14.25" hidden="1">
      <c r="A1080" s="60">
        <v>42935.416284722225</v>
      </c>
      <c r="B1080">
        <v>832916</v>
      </c>
      <c r="C1080" t="s">
        <v>4171</v>
      </c>
      <c r="D1080" t="s">
        <v>4172</v>
      </c>
      <c r="E1080" t="s">
        <v>819</v>
      </c>
      <c r="F1080" s="15">
        <v>72.5</v>
      </c>
      <c r="G1080" t="s">
        <v>50</v>
      </c>
      <c r="H1080" t="s">
        <v>50</v>
      </c>
      <c r="I1080" t="s">
        <v>86</v>
      </c>
      <c r="J1080" t="s">
        <v>46</v>
      </c>
      <c r="K1080" t="s">
        <v>87</v>
      </c>
      <c r="L1080" t="s">
        <v>2152</v>
      </c>
      <c r="M1080" t="s">
        <v>2153</v>
      </c>
      <c r="N1080" t="s">
        <v>4173</v>
      </c>
      <c r="O1080">
        <f>VLOOKUP(B1080,HIS退!B:F,5,FALSE)</f>
        <v>-72.5</v>
      </c>
      <c r="P1080" s="43">
        <f>VLOOKUP(L1080,银行退!A:G,7,FALSE)</f>
        <v>72.5</v>
      </c>
      <c r="Q1080" t="e">
        <f>VLOOKUP(L1080,银行退!A:J,10,FALSE)</f>
        <v>#N/A</v>
      </c>
      <c r="R1080" t="e">
        <f>VLOOKUP(L1080,银行退!A:K,11,FALSE)</f>
        <v>#N/A</v>
      </c>
    </row>
    <row r="1081" spans="1:18" ht="14.25" hidden="1">
      <c r="A1081" s="60">
        <v>42935.417893518519</v>
      </c>
      <c r="B1081">
        <v>833086</v>
      </c>
      <c r="C1081" t="s">
        <v>4174</v>
      </c>
      <c r="D1081" t="s">
        <v>4175</v>
      </c>
      <c r="E1081" t="s">
        <v>820</v>
      </c>
      <c r="F1081" s="15">
        <v>222.39</v>
      </c>
      <c r="G1081" t="s">
        <v>50</v>
      </c>
      <c r="H1081" t="s">
        <v>50</v>
      </c>
      <c r="I1081" t="s">
        <v>86</v>
      </c>
      <c r="J1081" t="s">
        <v>46</v>
      </c>
      <c r="K1081" t="s">
        <v>87</v>
      </c>
      <c r="L1081" t="s">
        <v>2154</v>
      </c>
      <c r="M1081" t="s">
        <v>2155</v>
      </c>
      <c r="N1081" t="s">
        <v>4176</v>
      </c>
      <c r="O1081">
        <f>VLOOKUP(B1081,HIS退!B:F,5,FALSE)</f>
        <v>-222.39</v>
      </c>
      <c r="P1081" s="43">
        <f>VLOOKUP(L1081,银行退!A:G,7,FALSE)</f>
        <v>222.39</v>
      </c>
      <c r="Q1081" t="e">
        <f>VLOOKUP(L1081,银行退!A:J,10,FALSE)</f>
        <v>#N/A</v>
      </c>
      <c r="R1081" t="e">
        <f>VLOOKUP(L1081,银行退!A:K,11,FALSE)</f>
        <v>#N/A</v>
      </c>
    </row>
    <row r="1082" spans="1:18" ht="14.25" hidden="1">
      <c r="A1082" s="60">
        <v>42935.421365740738</v>
      </c>
      <c r="B1082">
        <v>833441</v>
      </c>
      <c r="C1082" t="s">
        <v>4177</v>
      </c>
      <c r="D1082" t="s">
        <v>821</v>
      </c>
      <c r="E1082" t="s">
        <v>822</v>
      </c>
      <c r="F1082" s="15">
        <v>2662.2</v>
      </c>
      <c r="G1082" t="s">
        <v>50</v>
      </c>
      <c r="H1082" t="s">
        <v>50</v>
      </c>
      <c r="I1082" t="s">
        <v>86</v>
      </c>
      <c r="J1082" t="s">
        <v>46</v>
      </c>
      <c r="K1082" t="s">
        <v>87</v>
      </c>
      <c r="L1082" t="s">
        <v>2156</v>
      </c>
      <c r="M1082" t="s">
        <v>2157</v>
      </c>
      <c r="N1082" t="s">
        <v>4178</v>
      </c>
      <c r="O1082">
        <f>VLOOKUP(B1082,HIS退!B:F,5,FALSE)</f>
        <v>-2662.2</v>
      </c>
      <c r="P1082" s="43">
        <f>VLOOKUP(L1082,银行退!A:G,7,FALSE)</f>
        <v>2662.2</v>
      </c>
      <c r="Q1082" t="e">
        <f>VLOOKUP(L1082,银行退!A:J,10,FALSE)</f>
        <v>#N/A</v>
      </c>
      <c r="R1082" t="e">
        <f>VLOOKUP(L1082,银行退!A:K,11,FALSE)</f>
        <v>#N/A</v>
      </c>
    </row>
    <row r="1083" spans="1:18" ht="14.25" hidden="1">
      <c r="A1083" s="60">
        <v>42935.427025462966</v>
      </c>
      <c r="B1083">
        <v>833959</v>
      </c>
      <c r="C1083" t="s">
        <v>4179</v>
      </c>
      <c r="D1083" t="s">
        <v>4180</v>
      </c>
      <c r="E1083" t="s">
        <v>824</v>
      </c>
      <c r="F1083" s="15">
        <v>190</v>
      </c>
      <c r="G1083" t="s">
        <v>50</v>
      </c>
      <c r="H1083" t="s">
        <v>50</v>
      </c>
      <c r="I1083" t="s">
        <v>86</v>
      </c>
      <c r="J1083" t="s">
        <v>46</v>
      </c>
      <c r="K1083" t="s">
        <v>87</v>
      </c>
      <c r="L1083" t="s">
        <v>2158</v>
      </c>
      <c r="M1083" t="s">
        <v>2159</v>
      </c>
      <c r="N1083" t="s">
        <v>4181</v>
      </c>
      <c r="O1083">
        <f>VLOOKUP(B1083,HIS退!B:F,5,FALSE)</f>
        <v>-190</v>
      </c>
      <c r="P1083" s="43">
        <f>VLOOKUP(L1083,银行退!A:G,7,FALSE)</f>
        <v>190</v>
      </c>
      <c r="Q1083" t="e">
        <f>VLOOKUP(L1083,银行退!A:J,10,FALSE)</f>
        <v>#N/A</v>
      </c>
      <c r="R1083" t="e">
        <f>VLOOKUP(L1083,银行退!A:K,11,FALSE)</f>
        <v>#N/A</v>
      </c>
    </row>
    <row r="1084" spans="1:18" ht="14.25" hidden="1">
      <c r="A1084" s="60">
        <v>42935.434594907405</v>
      </c>
      <c r="B1084">
        <v>834600</v>
      </c>
      <c r="C1084" t="s">
        <v>4182</v>
      </c>
      <c r="D1084" t="s">
        <v>3470</v>
      </c>
      <c r="E1084" t="s">
        <v>580</v>
      </c>
      <c r="F1084" s="15">
        <v>993.5</v>
      </c>
      <c r="G1084" t="s">
        <v>50</v>
      </c>
      <c r="H1084" t="s">
        <v>50</v>
      </c>
      <c r="I1084" t="s">
        <v>86</v>
      </c>
      <c r="J1084" t="s">
        <v>46</v>
      </c>
      <c r="K1084" t="s">
        <v>87</v>
      </c>
      <c r="L1084" t="s">
        <v>2160</v>
      </c>
      <c r="M1084" t="s">
        <v>2161</v>
      </c>
      <c r="N1084" t="s">
        <v>3471</v>
      </c>
      <c r="O1084">
        <f>VLOOKUP(B1084,HIS退!B:F,5,FALSE)</f>
        <v>-993.5</v>
      </c>
      <c r="P1084" s="43">
        <f>VLOOKUP(L1084,银行退!A:G,7,FALSE)</f>
        <v>993.5</v>
      </c>
      <c r="Q1084" t="e">
        <f>VLOOKUP(L1084,银行退!A:J,10,FALSE)</f>
        <v>#N/A</v>
      </c>
      <c r="R1084" t="e">
        <f>VLOOKUP(L1084,银行退!A:K,11,FALSE)</f>
        <v>#N/A</v>
      </c>
    </row>
    <row r="1085" spans="1:18" ht="14.25" hidden="1">
      <c r="A1085" s="60">
        <v>42935.43822916667</v>
      </c>
      <c r="B1085">
        <v>834894</v>
      </c>
      <c r="C1085" t="s">
        <v>4183</v>
      </c>
      <c r="D1085" t="s">
        <v>4184</v>
      </c>
      <c r="E1085" t="s">
        <v>825</v>
      </c>
      <c r="F1085" s="15">
        <v>200</v>
      </c>
      <c r="G1085" t="s">
        <v>50</v>
      </c>
      <c r="H1085" t="s">
        <v>50</v>
      </c>
      <c r="I1085" t="s">
        <v>86</v>
      </c>
      <c r="J1085" t="s">
        <v>46</v>
      </c>
      <c r="K1085" t="s">
        <v>87</v>
      </c>
      <c r="L1085" t="s">
        <v>2162</v>
      </c>
      <c r="M1085" t="s">
        <v>2163</v>
      </c>
      <c r="N1085" t="s">
        <v>4185</v>
      </c>
      <c r="O1085">
        <f>VLOOKUP(B1085,HIS退!B:F,5,FALSE)</f>
        <v>-200</v>
      </c>
      <c r="P1085" s="43">
        <f>VLOOKUP(L1085,银行退!A:G,7,FALSE)</f>
        <v>200</v>
      </c>
      <c r="Q1085" t="e">
        <f>VLOOKUP(L1085,银行退!A:J,10,FALSE)</f>
        <v>#N/A</v>
      </c>
      <c r="R1085" t="e">
        <f>VLOOKUP(L1085,银行退!A:K,11,FALSE)</f>
        <v>#N/A</v>
      </c>
    </row>
    <row r="1086" spans="1:18" ht="14.25" hidden="1">
      <c r="A1086" s="60">
        <v>42935.440775462965</v>
      </c>
      <c r="B1086">
        <v>835171</v>
      </c>
      <c r="C1086" t="s">
        <v>4186</v>
      </c>
      <c r="D1086" t="s">
        <v>4187</v>
      </c>
      <c r="E1086" t="s">
        <v>826</v>
      </c>
      <c r="F1086" s="15">
        <v>638</v>
      </c>
      <c r="G1086" t="s">
        <v>50</v>
      </c>
      <c r="H1086" t="s">
        <v>50</v>
      </c>
      <c r="I1086" t="s">
        <v>127</v>
      </c>
      <c r="J1086" t="s">
        <v>127</v>
      </c>
      <c r="K1086" t="s">
        <v>87</v>
      </c>
      <c r="L1086" t="s">
        <v>2164</v>
      </c>
      <c r="M1086" t="s">
        <v>2165</v>
      </c>
      <c r="N1086" t="s">
        <v>4188</v>
      </c>
      <c r="O1086">
        <f>VLOOKUP(B1086,HIS退!B:F,5,FALSE)</f>
        <v>-638</v>
      </c>
      <c r="P1086" s="43">
        <f>VLOOKUP(L1086,银行退!A:G,7,FALSE)</f>
        <v>638</v>
      </c>
      <c r="Q1086">
        <f>VLOOKUP(L1086,银行退!A:J,10,FALSE)</f>
        <v>1</v>
      </c>
      <c r="R1086" t="str">
        <f>VLOOKUP(L1086,银行退!A:K,11,FALSE)</f>
        <v>2017-07-19</v>
      </c>
    </row>
    <row r="1087" spans="1:18" ht="14.25" hidden="1">
      <c r="A1087" s="60">
        <v>42935.450636574074</v>
      </c>
      <c r="B1087">
        <v>836015</v>
      </c>
      <c r="C1087" t="s">
        <v>4189</v>
      </c>
      <c r="D1087" t="s">
        <v>4190</v>
      </c>
      <c r="E1087" t="s">
        <v>827</v>
      </c>
      <c r="F1087" s="15">
        <v>999</v>
      </c>
      <c r="G1087" t="s">
        <v>50</v>
      </c>
      <c r="H1087" t="s">
        <v>50</v>
      </c>
      <c r="I1087" t="s">
        <v>86</v>
      </c>
      <c r="J1087" t="s">
        <v>46</v>
      </c>
      <c r="K1087" t="s">
        <v>87</v>
      </c>
      <c r="L1087" t="s">
        <v>2166</v>
      </c>
      <c r="M1087" t="s">
        <v>2167</v>
      </c>
      <c r="N1087" t="s">
        <v>4191</v>
      </c>
      <c r="O1087">
        <f>VLOOKUP(B1087,HIS退!B:F,5,FALSE)</f>
        <v>-999</v>
      </c>
      <c r="P1087" s="43">
        <f>VLOOKUP(L1087,银行退!A:G,7,FALSE)</f>
        <v>999</v>
      </c>
      <c r="Q1087" t="e">
        <f>VLOOKUP(L1087,银行退!A:J,10,FALSE)</f>
        <v>#N/A</v>
      </c>
      <c r="R1087" t="e">
        <f>VLOOKUP(L1087,银行退!A:K,11,FALSE)</f>
        <v>#N/A</v>
      </c>
    </row>
    <row r="1088" spans="1:18" ht="14.25" hidden="1">
      <c r="A1088" s="60">
        <v>42935.452303240738</v>
      </c>
      <c r="B1088">
        <v>836140</v>
      </c>
      <c r="C1088" t="s">
        <v>4192</v>
      </c>
      <c r="D1088" t="s">
        <v>4193</v>
      </c>
      <c r="E1088" t="s">
        <v>828</v>
      </c>
      <c r="F1088" s="15">
        <v>46</v>
      </c>
      <c r="G1088" t="s">
        <v>50</v>
      </c>
      <c r="H1088" t="s">
        <v>50</v>
      </c>
      <c r="I1088" t="s">
        <v>86</v>
      </c>
      <c r="J1088" t="s">
        <v>46</v>
      </c>
      <c r="K1088" t="s">
        <v>87</v>
      </c>
      <c r="L1088" t="s">
        <v>2168</v>
      </c>
      <c r="M1088" t="s">
        <v>2169</v>
      </c>
      <c r="N1088" t="s">
        <v>4194</v>
      </c>
      <c r="O1088">
        <f>VLOOKUP(B1088,HIS退!B:F,5,FALSE)</f>
        <v>-46</v>
      </c>
      <c r="P1088" s="43">
        <f>VLOOKUP(L1088,银行退!A:G,7,FALSE)</f>
        <v>46</v>
      </c>
      <c r="Q1088" t="e">
        <f>VLOOKUP(L1088,银行退!A:J,10,FALSE)</f>
        <v>#N/A</v>
      </c>
      <c r="R1088" t="e">
        <f>VLOOKUP(L1088,银行退!A:K,11,FALSE)</f>
        <v>#N/A</v>
      </c>
    </row>
    <row r="1089" spans="1:18" ht="14.25" hidden="1">
      <c r="A1089" s="60">
        <v>42935.461388888885</v>
      </c>
      <c r="B1089">
        <v>836934</v>
      </c>
      <c r="C1089" t="s">
        <v>4195</v>
      </c>
      <c r="D1089" t="s">
        <v>4196</v>
      </c>
      <c r="E1089" t="s">
        <v>829</v>
      </c>
      <c r="F1089" s="15">
        <v>86.98</v>
      </c>
      <c r="G1089" t="s">
        <v>50</v>
      </c>
      <c r="H1089" t="s">
        <v>50</v>
      </c>
      <c r="I1089" t="s">
        <v>127</v>
      </c>
      <c r="J1089" t="s">
        <v>127</v>
      </c>
      <c r="K1089" t="s">
        <v>87</v>
      </c>
      <c r="L1089" t="s">
        <v>2170</v>
      </c>
      <c r="M1089" t="s">
        <v>2171</v>
      </c>
      <c r="N1089" t="s">
        <v>4197</v>
      </c>
      <c r="O1089">
        <f>VLOOKUP(B1089,HIS退!B:F,5,FALSE)</f>
        <v>-86.98</v>
      </c>
      <c r="P1089" s="43">
        <f>VLOOKUP(L1089,银行退!A:G,7,FALSE)</f>
        <v>86.98</v>
      </c>
      <c r="Q1089">
        <f>VLOOKUP(L1089,银行退!A:J,10,FALSE)</f>
        <v>1</v>
      </c>
      <c r="R1089" t="str">
        <f>VLOOKUP(L1089,银行退!A:K,11,FALSE)</f>
        <v>2017-07-19</v>
      </c>
    </row>
    <row r="1090" spans="1:18" ht="14.25" hidden="1">
      <c r="A1090" s="60">
        <v>42935.462337962963</v>
      </c>
      <c r="B1090">
        <v>836996</v>
      </c>
      <c r="C1090" t="s">
        <v>4198</v>
      </c>
      <c r="D1090" t="s">
        <v>4199</v>
      </c>
      <c r="E1090" t="s">
        <v>831</v>
      </c>
      <c r="F1090" s="15">
        <v>47.2</v>
      </c>
      <c r="G1090" t="s">
        <v>50</v>
      </c>
      <c r="H1090" t="s">
        <v>50</v>
      </c>
      <c r="I1090" t="s">
        <v>86</v>
      </c>
      <c r="J1090" t="s">
        <v>46</v>
      </c>
      <c r="K1090" t="s">
        <v>87</v>
      </c>
      <c r="L1090" t="s">
        <v>2172</v>
      </c>
      <c r="M1090" t="s">
        <v>2173</v>
      </c>
      <c r="N1090" t="s">
        <v>4200</v>
      </c>
      <c r="O1090">
        <f>VLOOKUP(B1090,HIS退!B:F,5,FALSE)</f>
        <v>-47.2</v>
      </c>
      <c r="P1090" s="43">
        <f>VLOOKUP(L1090,银行退!A:G,7,FALSE)</f>
        <v>47.2</v>
      </c>
      <c r="Q1090" t="e">
        <f>VLOOKUP(L1090,银行退!A:J,10,FALSE)</f>
        <v>#N/A</v>
      </c>
      <c r="R1090" t="e">
        <f>VLOOKUP(L1090,银行退!A:K,11,FALSE)</f>
        <v>#N/A</v>
      </c>
    </row>
    <row r="1091" spans="1:18" ht="14.25" hidden="1">
      <c r="A1091" s="60">
        <v>42935.462372685186</v>
      </c>
      <c r="B1091">
        <v>837000</v>
      </c>
      <c r="C1091" t="s">
        <v>4201</v>
      </c>
      <c r="D1091" t="s">
        <v>4202</v>
      </c>
      <c r="E1091" t="s">
        <v>830</v>
      </c>
      <c r="F1091" s="15">
        <v>15.2</v>
      </c>
      <c r="G1091" t="s">
        <v>50</v>
      </c>
      <c r="H1091" t="s">
        <v>50</v>
      </c>
      <c r="I1091" t="s">
        <v>86</v>
      </c>
      <c r="J1091" t="s">
        <v>46</v>
      </c>
      <c r="K1091" t="s">
        <v>87</v>
      </c>
      <c r="L1091" t="s">
        <v>2174</v>
      </c>
      <c r="M1091" t="s">
        <v>2175</v>
      </c>
      <c r="N1091" t="s">
        <v>4203</v>
      </c>
      <c r="O1091">
        <f>VLOOKUP(B1091,HIS退!B:F,5,FALSE)</f>
        <v>-15.2</v>
      </c>
      <c r="P1091" s="43">
        <f>VLOOKUP(L1091,银行退!A:G,7,FALSE)</f>
        <v>15.2</v>
      </c>
      <c r="Q1091" t="e">
        <f>VLOOKUP(L1091,银行退!A:J,10,FALSE)</f>
        <v>#N/A</v>
      </c>
      <c r="R1091" t="e">
        <f>VLOOKUP(L1091,银行退!A:K,11,FALSE)</f>
        <v>#N/A</v>
      </c>
    </row>
    <row r="1092" spans="1:18" ht="14.25" hidden="1">
      <c r="A1092" s="60">
        <v>42935.462812500002</v>
      </c>
      <c r="B1092">
        <v>837035</v>
      </c>
      <c r="C1092" t="s">
        <v>4204</v>
      </c>
      <c r="D1092" t="s">
        <v>4205</v>
      </c>
      <c r="E1092" t="s">
        <v>832</v>
      </c>
      <c r="F1092" s="15">
        <v>300</v>
      </c>
      <c r="G1092" t="s">
        <v>50</v>
      </c>
      <c r="H1092" t="s">
        <v>50</v>
      </c>
      <c r="I1092" t="s">
        <v>86</v>
      </c>
      <c r="J1092" t="s">
        <v>46</v>
      </c>
      <c r="K1092" t="s">
        <v>87</v>
      </c>
      <c r="L1092" t="s">
        <v>2176</v>
      </c>
      <c r="M1092" t="s">
        <v>2177</v>
      </c>
      <c r="N1092" t="s">
        <v>4206</v>
      </c>
      <c r="O1092">
        <f>VLOOKUP(B1092,HIS退!B:F,5,FALSE)</f>
        <v>-300</v>
      </c>
      <c r="P1092" s="43">
        <f>VLOOKUP(L1092,银行退!A:G,7,FALSE)</f>
        <v>300</v>
      </c>
      <c r="Q1092" t="e">
        <f>VLOOKUP(L1092,银行退!A:J,10,FALSE)</f>
        <v>#N/A</v>
      </c>
      <c r="R1092" t="e">
        <f>VLOOKUP(L1092,银行退!A:K,11,FALSE)</f>
        <v>#N/A</v>
      </c>
    </row>
    <row r="1093" spans="1:18" ht="14.25" hidden="1">
      <c r="A1093" s="60">
        <v>42935.463935185187</v>
      </c>
      <c r="B1093">
        <v>837154</v>
      </c>
      <c r="C1093" t="s">
        <v>4207</v>
      </c>
      <c r="D1093" t="s">
        <v>4208</v>
      </c>
      <c r="E1093" t="s">
        <v>833</v>
      </c>
      <c r="F1093" s="15">
        <v>332.92</v>
      </c>
      <c r="G1093" t="s">
        <v>50</v>
      </c>
      <c r="H1093" t="s">
        <v>50</v>
      </c>
      <c r="I1093" t="s">
        <v>86</v>
      </c>
      <c r="J1093" t="s">
        <v>46</v>
      </c>
      <c r="K1093" t="s">
        <v>87</v>
      </c>
      <c r="L1093" t="s">
        <v>2178</v>
      </c>
      <c r="M1093" t="s">
        <v>2179</v>
      </c>
      <c r="N1093" t="s">
        <v>4209</v>
      </c>
      <c r="O1093">
        <f>VLOOKUP(B1093,HIS退!B:F,5,FALSE)</f>
        <v>-332.92</v>
      </c>
      <c r="P1093" s="43">
        <f>VLOOKUP(L1093,银行退!A:G,7,FALSE)</f>
        <v>332.92</v>
      </c>
      <c r="Q1093" t="e">
        <f>VLOOKUP(L1093,银行退!A:J,10,FALSE)</f>
        <v>#N/A</v>
      </c>
      <c r="R1093" t="e">
        <f>VLOOKUP(L1093,银行退!A:K,11,FALSE)</f>
        <v>#N/A</v>
      </c>
    </row>
    <row r="1094" spans="1:18" ht="14.25" hidden="1">
      <c r="A1094" s="60">
        <v>42935.465092592596</v>
      </c>
      <c r="B1094">
        <v>837224</v>
      </c>
      <c r="C1094" t="s">
        <v>4210</v>
      </c>
      <c r="D1094" t="s">
        <v>4211</v>
      </c>
      <c r="E1094" t="s">
        <v>834</v>
      </c>
      <c r="F1094" s="15">
        <v>5000</v>
      </c>
      <c r="G1094" t="s">
        <v>50</v>
      </c>
      <c r="H1094" t="s">
        <v>50</v>
      </c>
      <c r="I1094" t="s">
        <v>86</v>
      </c>
      <c r="J1094" t="s">
        <v>46</v>
      </c>
      <c r="K1094" t="s">
        <v>87</v>
      </c>
      <c r="L1094" t="s">
        <v>2180</v>
      </c>
      <c r="M1094" t="s">
        <v>2181</v>
      </c>
      <c r="N1094" t="s">
        <v>4212</v>
      </c>
      <c r="O1094">
        <f>VLOOKUP(B1094,HIS退!B:F,5,FALSE)</f>
        <v>-5000</v>
      </c>
      <c r="P1094" s="43">
        <f>VLOOKUP(L1094,银行退!A:G,7,FALSE)</f>
        <v>5000</v>
      </c>
      <c r="Q1094" t="e">
        <f>VLOOKUP(L1094,银行退!A:J,10,FALSE)</f>
        <v>#N/A</v>
      </c>
      <c r="R1094" t="e">
        <f>VLOOKUP(L1094,银行退!A:K,11,FALSE)</f>
        <v>#N/A</v>
      </c>
    </row>
    <row r="1095" spans="1:18" ht="14.25" hidden="1">
      <c r="A1095" s="60">
        <v>42935.466504629629</v>
      </c>
      <c r="B1095">
        <v>837321</v>
      </c>
      <c r="C1095" t="s">
        <v>4213</v>
      </c>
      <c r="D1095" t="s">
        <v>4214</v>
      </c>
      <c r="E1095" t="s">
        <v>835</v>
      </c>
      <c r="F1095" s="15">
        <v>527.80999999999995</v>
      </c>
      <c r="G1095" t="s">
        <v>50</v>
      </c>
      <c r="H1095" t="s">
        <v>50</v>
      </c>
      <c r="I1095" t="s">
        <v>86</v>
      </c>
      <c r="J1095" t="s">
        <v>46</v>
      </c>
      <c r="K1095" t="s">
        <v>87</v>
      </c>
      <c r="L1095" t="s">
        <v>2182</v>
      </c>
      <c r="M1095" t="s">
        <v>2183</v>
      </c>
      <c r="N1095" t="s">
        <v>4215</v>
      </c>
      <c r="O1095">
        <f>VLOOKUP(B1095,HIS退!B:F,5,FALSE)</f>
        <v>-527.80999999999995</v>
      </c>
      <c r="P1095" s="43">
        <f>VLOOKUP(L1095,银行退!A:G,7,FALSE)</f>
        <v>527.80999999999995</v>
      </c>
      <c r="Q1095" t="e">
        <f>VLOOKUP(L1095,银行退!A:J,10,FALSE)</f>
        <v>#N/A</v>
      </c>
      <c r="R1095" t="e">
        <f>VLOOKUP(L1095,银行退!A:K,11,FALSE)</f>
        <v>#N/A</v>
      </c>
    </row>
    <row r="1096" spans="1:18" ht="14.25" hidden="1">
      <c r="A1096" s="60">
        <v>42935.467615740738</v>
      </c>
      <c r="B1096">
        <v>837392</v>
      </c>
      <c r="C1096" t="s">
        <v>4216</v>
      </c>
      <c r="D1096" t="s">
        <v>4217</v>
      </c>
      <c r="E1096" t="s">
        <v>836</v>
      </c>
      <c r="F1096" s="15">
        <v>42.84</v>
      </c>
      <c r="G1096" t="s">
        <v>50</v>
      </c>
      <c r="H1096" t="s">
        <v>50</v>
      </c>
      <c r="I1096" t="s">
        <v>86</v>
      </c>
      <c r="J1096" t="s">
        <v>46</v>
      </c>
      <c r="K1096" t="s">
        <v>87</v>
      </c>
      <c r="L1096" t="s">
        <v>2184</v>
      </c>
      <c r="M1096" t="s">
        <v>2185</v>
      </c>
      <c r="N1096" t="s">
        <v>4218</v>
      </c>
      <c r="O1096">
        <f>VLOOKUP(B1096,HIS退!B:F,5,FALSE)</f>
        <v>-42.84</v>
      </c>
      <c r="P1096" s="43">
        <f>VLOOKUP(L1096,银行退!A:G,7,FALSE)</f>
        <v>42.84</v>
      </c>
      <c r="Q1096" t="e">
        <f>VLOOKUP(L1096,银行退!A:J,10,FALSE)</f>
        <v>#N/A</v>
      </c>
      <c r="R1096" t="e">
        <f>VLOOKUP(L1096,银行退!A:K,11,FALSE)</f>
        <v>#N/A</v>
      </c>
    </row>
    <row r="1097" spans="1:18" ht="14.25" hidden="1">
      <c r="A1097" s="60">
        <v>42935.468738425923</v>
      </c>
      <c r="B1097">
        <v>837470</v>
      </c>
      <c r="C1097" t="s">
        <v>4219</v>
      </c>
      <c r="D1097" t="s">
        <v>3496</v>
      </c>
      <c r="E1097" t="s">
        <v>590</v>
      </c>
      <c r="F1097" s="15">
        <v>19878.3</v>
      </c>
      <c r="G1097" t="s">
        <v>50</v>
      </c>
      <c r="H1097" t="s">
        <v>50</v>
      </c>
      <c r="I1097" t="s">
        <v>86</v>
      </c>
      <c r="J1097" t="s">
        <v>46</v>
      </c>
      <c r="K1097" t="s">
        <v>87</v>
      </c>
      <c r="L1097" t="s">
        <v>2186</v>
      </c>
      <c r="M1097" t="s">
        <v>2187</v>
      </c>
      <c r="N1097" t="s">
        <v>4220</v>
      </c>
      <c r="O1097">
        <f>VLOOKUP(B1097,HIS退!B:F,5,FALSE)</f>
        <v>-19878.3</v>
      </c>
      <c r="P1097" s="43">
        <f>VLOOKUP(L1097,银行退!A:G,7,FALSE)</f>
        <v>19878.3</v>
      </c>
      <c r="Q1097" t="e">
        <f>VLOOKUP(L1097,银行退!A:J,10,FALSE)</f>
        <v>#N/A</v>
      </c>
      <c r="R1097" t="e">
        <f>VLOOKUP(L1097,银行退!A:K,11,FALSE)</f>
        <v>#N/A</v>
      </c>
    </row>
    <row r="1098" spans="1:18" ht="14.25" hidden="1">
      <c r="A1098" s="60">
        <v>42935.471192129633</v>
      </c>
      <c r="B1098">
        <v>837594</v>
      </c>
      <c r="C1098" t="s">
        <v>4221</v>
      </c>
      <c r="D1098" t="s">
        <v>4222</v>
      </c>
      <c r="E1098" t="s">
        <v>837</v>
      </c>
      <c r="F1098" s="15">
        <v>500</v>
      </c>
      <c r="G1098" t="s">
        <v>50</v>
      </c>
      <c r="H1098" t="s">
        <v>50</v>
      </c>
      <c r="I1098" t="s">
        <v>86</v>
      </c>
      <c r="J1098" t="s">
        <v>46</v>
      </c>
      <c r="K1098" t="s">
        <v>87</v>
      </c>
      <c r="L1098" t="s">
        <v>2188</v>
      </c>
      <c r="M1098" t="s">
        <v>2189</v>
      </c>
      <c r="N1098" t="s">
        <v>4223</v>
      </c>
      <c r="O1098">
        <f>VLOOKUP(B1098,HIS退!B:F,5,FALSE)</f>
        <v>-500</v>
      </c>
      <c r="P1098" s="43">
        <f>VLOOKUP(L1098,银行退!A:G,7,FALSE)</f>
        <v>500</v>
      </c>
      <c r="Q1098" t="e">
        <f>VLOOKUP(L1098,银行退!A:J,10,FALSE)</f>
        <v>#N/A</v>
      </c>
      <c r="R1098" t="e">
        <f>VLOOKUP(L1098,银行退!A:K,11,FALSE)</f>
        <v>#N/A</v>
      </c>
    </row>
    <row r="1099" spans="1:18" ht="14.25" hidden="1">
      <c r="A1099" s="60">
        <v>42935.471446759257</v>
      </c>
      <c r="B1099">
        <v>837610</v>
      </c>
      <c r="C1099" t="s">
        <v>4224</v>
      </c>
      <c r="D1099" t="s">
        <v>4225</v>
      </c>
      <c r="E1099" t="s">
        <v>838</v>
      </c>
      <c r="F1099" s="15">
        <v>129.5</v>
      </c>
      <c r="G1099" t="s">
        <v>50</v>
      </c>
      <c r="H1099" t="s">
        <v>50</v>
      </c>
      <c r="I1099" t="s">
        <v>86</v>
      </c>
      <c r="J1099" t="s">
        <v>46</v>
      </c>
      <c r="K1099" t="s">
        <v>87</v>
      </c>
      <c r="L1099" t="s">
        <v>2190</v>
      </c>
      <c r="M1099" t="s">
        <v>2191</v>
      </c>
      <c r="N1099" t="s">
        <v>4226</v>
      </c>
      <c r="O1099">
        <f>VLOOKUP(B1099,HIS退!B:F,5,FALSE)</f>
        <v>-129.5</v>
      </c>
      <c r="P1099" s="43">
        <f>VLOOKUP(L1099,银行退!A:G,7,FALSE)</f>
        <v>129.5</v>
      </c>
      <c r="Q1099" t="e">
        <f>VLOOKUP(L1099,银行退!A:J,10,FALSE)</f>
        <v>#N/A</v>
      </c>
      <c r="R1099" t="e">
        <f>VLOOKUP(L1099,银行退!A:K,11,FALSE)</f>
        <v>#N/A</v>
      </c>
    </row>
    <row r="1100" spans="1:18" ht="14.25" hidden="1">
      <c r="A1100" s="60">
        <v>42935.471956018519</v>
      </c>
      <c r="B1100">
        <v>837650</v>
      </c>
      <c r="C1100" t="s">
        <v>4227</v>
      </c>
      <c r="D1100" t="s">
        <v>4228</v>
      </c>
      <c r="E1100" t="s">
        <v>839</v>
      </c>
      <c r="F1100" s="15">
        <v>28.25</v>
      </c>
      <c r="G1100" t="s">
        <v>50</v>
      </c>
      <c r="H1100" t="s">
        <v>50</v>
      </c>
      <c r="I1100" t="s">
        <v>86</v>
      </c>
      <c r="J1100" t="s">
        <v>46</v>
      </c>
      <c r="K1100" t="s">
        <v>87</v>
      </c>
      <c r="L1100" t="s">
        <v>2192</v>
      </c>
      <c r="M1100" t="s">
        <v>2193</v>
      </c>
      <c r="N1100" t="s">
        <v>4229</v>
      </c>
      <c r="O1100">
        <f>VLOOKUP(B1100,HIS退!B:F,5,FALSE)</f>
        <v>-28.25</v>
      </c>
      <c r="P1100" s="43">
        <f>VLOOKUP(L1100,银行退!A:G,7,FALSE)</f>
        <v>28.25</v>
      </c>
      <c r="Q1100" t="e">
        <f>VLOOKUP(L1100,银行退!A:J,10,FALSE)</f>
        <v>#N/A</v>
      </c>
      <c r="R1100" t="e">
        <f>VLOOKUP(L1100,银行退!A:K,11,FALSE)</f>
        <v>#N/A</v>
      </c>
    </row>
    <row r="1101" spans="1:18" ht="14.25" hidden="1">
      <c r="A1101" s="60">
        <v>42935.478726851848</v>
      </c>
      <c r="B1101">
        <v>838131</v>
      </c>
      <c r="C1101" t="s">
        <v>4230</v>
      </c>
      <c r="D1101" t="s">
        <v>4231</v>
      </c>
      <c r="E1101" t="s">
        <v>840</v>
      </c>
      <c r="F1101" s="15">
        <v>600</v>
      </c>
      <c r="G1101" t="s">
        <v>50</v>
      </c>
      <c r="H1101" t="s">
        <v>50</v>
      </c>
      <c r="I1101" t="s">
        <v>127</v>
      </c>
      <c r="J1101" t="s">
        <v>127</v>
      </c>
      <c r="K1101" t="s">
        <v>87</v>
      </c>
      <c r="L1101" t="s">
        <v>2194</v>
      </c>
      <c r="M1101" t="s">
        <v>2195</v>
      </c>
      <c r="N1101" t="s">
        <v>4232</v>
      </c>
      <c r="O1101">
        <f>VLOOKUP(B1101,HIS退!B:F,5,FALSE)</f>
        <v>-600</v>
      </c>
      <c r="P1101" s="43">
        <f>VLOOKUP(L1101,银行退!A:G,7,FALSE)</f>
        <v>600</v>
      </c>
      <c r="Q1101">
        <f>VLOOKUP(L1101,银行退!A:J,10,FALSE)</f>
        <v>1</v>
      </c>
      <c r="R1101" t="str">
        <f>VLOOKUP(L1101,银行退!A:K,11,FALSE)</f>
        <v>2017-07-19</v>
      </c>
    </row>
    <row r="1102" spans="1:18" ht="14.25" hidden="1">
      <c r="A1102" s="60">
        <v>42935.480324074073</v>
      </c>
      <c r="B1102">
        <v>838245</v>
      </c>
      <c r="C1102" t="s">
        <v>4233</v>
      </c>
      <c r="D1102" t="s">
        <v>4234</v>
      </c>
      <c r="E1102" t="s">
        <v>841</v>
      </c>
      <c r="F1102" s="15">
        <v>1002</v>
      </c>
      <c r="G1102" t="s">
        <v>50</v>
      </c>
      <c r="H1102" t="s">
        <v>50</v>
      </c>
      <c r="I1102" t="s">
        <v>86</v>
      </c>
      <c r="J1102" t="s">
        <v>46</v>
      </c>
      <c r="K1102" t="s">
        <v>87</v>
      </c>
      <c r="L1102" t="s">
        <v>2196</v>
      </c>
      <c r="M1102" t="s">
        <v>2197</v>
      </c>
      <c r="N1102" t="s">
        <v>4235</v>
      </c>
      <c r="O1102">
        <f>VLOOKUP(B1102,HIS退!B:F,5,FALSE)</f>
        <v>-1002</v>
      </c>
      <c r="P1102" s="43">
        <f>VLOOKUP(L1102,银行退!A:G,7,FALSE)</f>
        <v>1002</v>
      </c>
      <c r="Q1102" t="e">
        <f>VLOOKUP(L1102,银行退!A:J,10,FALSE)</f>
        <v>#N/A</v>
      </c>
      <c r="R1102" t="e">
        <f>VLOOKUP(L1102,银行退!A:K,11,FALSE)</f>
        <v>#N/A</v>
      </c>
    </row>
    <row r="1103" spans="1:18" ht="14.25" hidden="1">
      <c r="A1103" s="60">
        <v>42935.480474537035</v>
      </c>
      <c r="B1103">
        <v>838256</v>
      </c>
      <c r="C1103" t="s">
        <v>4236</v>
      </c>
      <c r="D1103" t="s">
        <v>4237</v>
      </c>
      <c r="E1103" t="s">
        <v>842</v>
      </c>
      <c r="F1103" s="15">
        <v>900</v>
      </c>
      <c r="G1103" t="s">
        <v>50</v>
      </c>
      <c r="H1103" t="s">
        <v>50</v>
      </c>
      <c r="I1103" t="s">
        <v>86</v>
      </c>
      <c r="J1103" t="s">
        <v>46</v>
      </c>
      <c r="K1103" t="s">
        <v>87</v>
      </c>
      <c r="L1103" t="s">
        <v>2198</v>
      </c>
      <c r="M1103" t="s">
        <v>2199</v>
      </c>
      <c r="N1103" t="s">
        <v>4238</v>
      </c>
      <c r="O1103">
        <f>VLOOKUP(B1103,HIS退!B:F,5,FALSE)</f>
        <v>-900</v>
      </c>
      <c r="P1103" s="43">
        <f>VLOOKUP(L1103,银行退!A:G,7,FALSE)</f>
        <v>900</v>
      </c>
      <c r="Q1103" t="e">
        <f>VLOOKUP(L1103,银行退!A:J,10,FALSE)</f>
        <v>#N/A</v>
      </c>
      <c r="R1103" t="e">
        <f>VLOOKUP(L1103,银行退!A:K,11,FALSE)</f>
        <v>#N/A</v>
      </c>
    </row>
    <row r="1104" spans="1:18" ht="14.25" hidden="1">
      <c r="A1104" s="60">
        <v>42935.480567129627</v>
      </c>
      <c r="B1104">
        <v>838263</v>
      </c>
      <c r="C1104" t="s">
        <v>4239</v>
      </c>
      <c r="D1104" t="s">
        <v>4240</v>
      </c>
      <c r="E1104" t="s">
        <v>843</v>
      </c>
      <c r="F1104" s="15">
        <v>186.52</v>
      </c>
      <c r="G1104" t="s">
        <v>50</v>
      </c>
      <c r="H1104" t="s">
        <v>50</v>
      </c>
      <c r="I1104" t="s">
        <v>86</v>
      </c>
      <c r="J1104" t="s">
        <v>46</v>
      </c>
      <c r="K1104" t="s">
        <v>87</v>
      </c>
      <c r="L1104" t="s">
        <v>2200</v>
      </c>
      <c r="M1104" t="s">
        <v>2201</v>
      </c>
      <c r="N1104" t="s">
        <v>4241</v>
      </c>
      <c r="O1104">
        <f>VLOOKUP(B1104,HIS退!B:F,5,FALSE)</f>
        <v>-186.52</v>
      </c>
      <c r="P1104" s="43">
        <f>VLOOKUP(L1104,银行退!A:G,7,FALSE)</f>
        <v>186.52</v>
      </c>
      <c r="Q1104" t="e">
        <f>VLOOKUP(L1104,银行退!A:J,10,FALSE)</f>
        <v>#N/A</v>
      </c>
      <c r="R1104" t="e">
        <f>VLOOKUP(L1104,银行退!A:K,11,FALSE)</f>
        <v>#N/A</v>
      </c>
    </row>
    <row r="1105" spans="1:18" ht="14.25" hidden="1">
      <c r="A1105" s="60">
        <v>42935.481111111112</v>
      </c>
      <c r="B1105">
        <v>838297</v>
      </c>
      <c r="C1105" t="s">
        <v>4242</v>
      </c>
      <c r="D1105" t="s">
        <v>4231</v>
      </c>
      <c r="E1105" t="s">
        <v>840</v>
      </c>
      <c r="F1105" s="15">
        <v>642.14</v>
      </c>
      <c r="G1105" t="s">
        <v>50</v>
      </c>
      <c r="H1105" t="s">
        <v>50</v>
      </c>
      <c r="I1105" t="s">
        <v>86</v>
      </c>
      <c r="J1105" t="s">
        <v>46</v>
      </c>
      <c r="K1105" t="s">
        <v>87</v>
      </c>
      <c r="L1105" t="s">
        <v>2202</v>
      </c>
      <c r="M1105" t="s">
        <v>2203</v>
      </c>
      <c r="N1105" t="s">
        <v>4243</v>
      </c>
      <c r="O1105">
        <f>VLOOKUP(B1105,HIS退!B:F,5,FALSE)</f>
        <v>-642.14</v>
      </c>
      <c r="P1105" s="43">
        <f>VLOOKUP(L1105,银行退!A:G,7,FALSE)</f>
        <v>642.14</v>
      </c>
      <c r="Q1105" t="e">
        <f>VLOOKUP(L1105,银行退!A:J,10,FALSE)</f>
        <v>#N/A</v>
      </c>
      <c r="R1105" t="e">
        <f>VLOOKUP(L1105,银行退!A:K,11,FALSE)</f>
        <v>#N/A</v>
      </c>
    </row>
    <row r="1106" spans="1:18" ht="14.25" hidden="1">
      <c r="A1106" s="60">
        <v>42935.483067129629</v>
      </c>
      <c r="B1106">
        <v>838415</v>
      </c>
      <c r="C1106" t="s">
        <v>4244</v>
      </c>
      <c r="D1106" t="s">
        <v>844</v>
      </c>
      <c r="E1106" t="s">
        <v>845</v>
      </c>
      <c r="F1106" s="15">
        <v>235</v>
      </c>
      <c r="G1106" t="s">
        <v>50</v>
      </c>
      <c r="H1106" t="s">
        <v>50</v>
      </c>
      <c r="I1106" t="s">
        <v>86</v>
      </c>
      <c r="J1106" t="s">
        <v>46</v>
      </c>
      <c r="K1106" t="s">
        <v>87</v>
      </c>
      <c r="L1106" t="s">
        <v>2204</v>
      </c>
      <c r="M1106" t="s">
        <v>2205</v>
      </c>
      <c r="N1106" t="s">
        <v>4245</v>
      </c>
      <c r="O1106">
        <f>VLOOKUP(B1106,HIS退!B:F,5,FALSE)</f>
        <v>-235</v>
      </c>
      <c r="P1106" s="43">
        <f>VLOOKUP(L1106,银行退!A:G,7,FALSE)</f>
        <v>235</v>
      </c>
      <c r="Q1106" t="e">
        <f>VLOOKUP(L1106,银行退!A:J,10,FALSE)</f>
        <v>#N/A</v>
      </c>
      <c r="R1106" t="e">
        <f>VLOOKUP(L1106,银行退!A:K,11,FALSE)</f>
        <v>#N/A</v>
      </c>
    </row>
    <row r="1107" spans="1:18" ht="14.25" hidden="1">
      <c r="A1107" s="60">
        <v>42935.483530092592</v>
      </c>
      <c r="B1107">
        <v>838442</v>
      </c>
      <c r="C1107" t="s">
        <v>4246</v>
      </c>
      <c r="D1107" t="s">
        <v>4247</v>
      </c>
      <c r="E1107" t="s">
        <v>846</v>
      </c>
      <c r="F1107" s="15">
        <v>3408.1</v>
      </c>
      <c r="G1107" t="s">
        <v>50</v>
      </c>
      <c r="H1107" t="s">
        <v>50</v>
      </c>
      <c r="I1107" t="s">
        <v>127</v>
      </c>
      <c r="J1107" t="s">
        <v>127</v>
      </c>
      <c r="K1107" t="s">
        <v>87</v>
      </c>
      <c r="L1107" t="s">
        <v>2206</v>
      </c>
      <c r="M1107" t="s">
        <v>2207</v>
      </c>
      <c r="N1107" t="s">
        <v>4248</v>
      </c>
      <c r="O1107">
        <f>VLOOKUP(B1107,HIS退!B:F,5,FALSE)</f>
        <v>-3408.1</v>
      </c>
      <c r="P1107" s="43">
        <f>VLOOKUP(L1107,银行退!A:G,7,FALSE)</f>
        <v>3408.1</v>
      </c>
      <c r="Q1107">
        <f>VLOOKUP(L1107,银行退!A:J,10,FALSE)</f>
        <v>1</v>
      </c>
      <c r="R1107" t="str">
        <f>VLOOKUP(L1107,银行退!A:K,11,FALSE)</f>
        <v>2017-07-19</v>
      </c>
    </row>
    <row r="1108" spans="1:18" ht="14.25" hidden="1">
      <c r="A1108" s="60">
        <v>42935.4844212963</v>
      </c>
      <c r="B1108">
        <v>838496</v>
      </c>
      <c r="C1108" t="s">
        <v>4249</v>
      </c>
      <c r="D1108" t="s">
        <v>4250</v>
      </c>
      <c r="E1108" t="s">
        <v>847</v>
      </c>
      <c r="F1108" s="15">
        <v>5</v>
      </c>
      <c r="G1108" t="s">
        <v>50</v>
      </c>
      <c r="H1108" t="s">
        <v>50</v>
      </c>
      <c r="I1108" t="s">
        <v>127</v>
      </c>
      <c r="J1108" t="s">
        <v>127</v>
      </c>
      <c r="K1108" t="s">
        <v>87</v>
      </c>
      <c r="L1108" t="s">
        <v>2208</v>
      </c>
      <c r="M1108" t="s">
        <v>2209</v>
      </c>
      <c r="N1108" t="s">
        <v>4251</v>
      </c>
      <c r="O1108">
        <f>VLOOKUP(B1108,HIS退!B:F,5,FALSE)</f>
        <v>-5</v>
      </c>
      <c r="P1108" s="43">
        <f>VLOOKUP(L1108,银行退!A:G,7,FALSE)</f>
        <v>5</v>
      </c>
      <c r="Q1108">
        <f>VLOOKUP(L1108,银行退!A:J,10,FALSE)</f>
        <v>1</v>
      </c>
      <c r="R1108" t="str">
        <f>VLOOKUP(L1108,银行退!A:K,11,FALSE)</f>
        <v>2017-07-19</v>
      </c>
    </row>
    <row r="1109" spans="1:18" ht="14.25" hidden="1">
      <c r="A1109" s="60">
        <v>42935.485011574077</v>
      </c>
      <c r="B1109">
        <v>838525</v>
      </c>
      <c r="C1109" t="s">
        <v>4252</v>
      </c>
      <c r="D1109" t="s">
        <v>4253</v>
      </c>
      <c r="E1109" t="s">
        <v>848</v>
      </c>
      <c r="F1109" s="15">
        <v>600</v>
      </c>
      <c r="G1109" t="s">
        <v>50</v>
      </c>
      <c r="H1109" t="s">
        <v>50</v>
      </c>
      <c r="I1109" t="s">
        <v>86</v>
      </c>
      <c r="J1109" t="s">
        <v>46</v>
      </c>
      <c r="K1109" t="s">
        <v>87</v>
      </c>
      <c r="L1109" t="s">
        <v>2210</v>
      </c>
      <c r="M1109" t="s">
        <v>2211</v>
      </c>
      <c r="N1109" t="s">
        <v>4254</v>
      </c>
      <c r="O1109">
        <f>VLOOKUP(B1109,HIS退!B:F,5,FALSE)</f>
        <v>-600</v>
      </c>
      <c r="P1109" s="43">
        <f>VLOOKUP(L1109,银行退!A:G,7,FALSE)</f>
        <v>600</v>
      </c>
      <c r="Q1109" t="e">
        <f>VLOOKUP(L1109,银行退!A:J,10,FALSE)</f>
        <v>#N/A</v>
      </c>
      <c r="R1109" t="e">
        <f>VLOOKUP(L1109,银行退!A:K,11,FALSE)</f>
        <v>#N/A</v>
      </c>
    </row>
    <row r="1110" spans="1:18" ht="14.25" hidden="1">
      <c r="A1110" s="60">
        <v>42935.486793981479</v>
      </c>
      <c r="B1110">
        <v>838616</v>
      </c>
      <c r="C1110" t="s">
        <v>4255</v>
      </c>
      <c r="D1110" t="s">
        <v>4256</v>
      </c>
      <c r="E1110" t="s">
        <v>849</v>
      </c>
      <c r="F1110" s="15">
        <v>498</v>
      </c>
      <c r="G1110" t="s">
        <v>50</v>
      </c>
      <c r="H1110" t="s">
        <v>50</v>
      </c>
      <c r="I1110" t="s">
        <v>86</v>
      </c>
      <c r="J1110" t="s">
        <v>46</v>
      </c>
      <c r="K1110" t="s">
        <v>87</v>
      </c>
      <c r="L1110" t="s">
        <v>2212</v>
      </c>
      <c r="M1110" t="s">
        <v>2213</v>
      </c>
      <c r="N1110" t="s">
        <v>4257</v>
      </c>
      <c r="O1110">
        <f>VLOOKUP(B1110,HIS退!B:F,5,FALSE)</f>
        <v>-498</v>
      </c>
      <c r="P1110" s="43">
        <f>VLOOKUP(L1110,银行退!A:G,7,FALSE)</f>
        <v>498</v>
      </c>
      <c r="Q1110" t="e">
        <f>VLOOKUP(L1110,银行退!A:J,10,FALSE)</f>
        <v>#N/A</v>
      </c>
      <c r="R1110" t="e">
        <f>VLOOKUP(L1110,银行退!A:K,11,FALSE)</f>
        <v>#N/A</v>
      </c>
    </row>
    <row r="1111" spans="1:18" ht="14.25" hidden="1">
      <c r="A1111" s="60">
        <v>42935.48883101852</v>
      </c>
      <c r="B1111">
        <v>838741</v>
      </c>
      <c r="C1111" t="s">
        <v>4258</v>
      </c>
      <c r="D1111" t="s">
        <v>4259</v>
      </c>
      <c r="E1111" t="s">
        <v>229</v>
      </c>
      <c r="F1111" s="15">
        <v>244.5</v>
      </c>
      <c r="G1111" t="s">
        <v>50</v>
      </c>
      <c r="H1111" t="s">
        <v>50</v>
      </c>
      <c r="I1111" t="s">
        <v>127</v>
      </c>
      <c r="J1111" t="s">
        <v>127</v>
      </c>
      <c r="K1111" t="s">
        <v>87</v>
      </c>
      <c r="L1111" t="s">
        <v>2214</v>
      </c>
      <c r="M1111" t="s">
        <v>2215</v>
      </c>
      <c r="N1111" t="s">
        <v>4260</v>
      </c>
      <c r="O1111">
        <f>VLOOKUP(B1111,HIS退!B:F,5,FALSE)</f>
        <v>-244.5</v>
      </c>
      <c r="P1111" s="43">
        <f>VLOOKUP(L1111,银行退!A:G,7,FALSE)</f>
        <v>244.5</v>
      </c>
      <c r="Q1111">
        <f>VLOOKUP(L1111,银行退!A:J,10,FALSE)</f>
        <v>1</v>
      </c>
      <c r="R1111" t="str">
        <f>VLOOKUP(L1111,银行退!A:K,11,FALSE)</f>
        <v>2017-07-19</v>
      </c>
    </row>
    <row r="1112" spans="1:18" ht="14.25" hidden="1">
      <c r="A1112" s="60">
        <v>42935.489131944443</v>
      </c>
      <c r="B1112">
        <v>838763</v>
      </c>
      <c r="C1112" t="s">
        <v>4261</v>
      </c>
      <c r="D1112" t="s">
        <v>4262</v>
      </c>
      <c r="E1112" t="s">
        <v>850</v>
      </c>
      <c r="F1112" s="15">
        <v>300</v>
      </c>
      <c r="G1112" t="s">
        <v>50</v>
      </c>
      <c r="H1112" t="s">
        <v>50</v>
      </c>
      <c r="I1112" t="s">
        <v>86</v>
      </c>
      <c r="J1112" t="s">
        <v>46</v>
      </c>
      <c r="K1112" t="s">
        <v>87</v>
      </c>
      <c r="L1112" t="s">
        <v>2216</v>
      </c>
      <c r="M1112" t="s">
        <v>2217</v>
      </c>
      <c r="N1112" t="s">
        <v>4263</v>
      </c>
      <c r="O1112">
        <f>VLOOKUP(B1112,HIS退!B:F,5,FALSE)</f>
        <v>-300</v>
      </c>
      <c r="P1112" s="43">
        <f>VLOOKUP(L1112,银行退!A:G,7,FALSE)</f>
        <v>300</v>
      </c>
      <c r="Q1112" t="e">
        <f>VLOOKUP(L1112,银行退!A:J,10,FALSE)</f>
        <v>#N/A</v>
      </c>
      <c r="R1112" t="e">
        <f>VLOOKUP(L1112,银行退!A:K,11,FALSE)</f>
        <v>#N/A</v>
      </c>
    </row>
    <row r="1113" spans="1:18" ht="14.25" hidden="1">
      <c r="A1113" s="60">
        <v>42935.494687500002</v>
      </c>
      <c r="B1113">
        <v>839005</v>
      </c>
      <c r="C1113" t="s">
        <v>4264</v>
      </c>
      <c r="D1113" t="s">
        <v>4265</v>
      </c>
      <c r="E1113" t="s">
        <v>851</v>
      </c>
      <c r="F1113" s="15">
        <v>600</v>
      </c>
      <c r="G1113" t="s">
        <v>50</v>
      </c>
      <c r="H1113" t="s">
        <v>50</v>
      </c>
      <c r="I1113" t="s">
        <v>86</v>
      </c>
      <c r="J1113" t="s">
        <v>46</v>
      </c>
      <c r="K1113" t="s">
        <v>87</v>
      </c>
      <c r="L1113" t="s">
        <v>2218</v>
      </c>
      <c r="M1113" t="s">
        <v>2219</v>
      </c>
      <c r="N1113" t="s">
        <v>4266</v>
      </c>
      <c r="O1113">
        <f>VLOOKUP(B1113,HIS退!B:F,5,FALSE)</f>
        <v>-600</v>
      </c>
      <c r="P1113" s="43">
        <f>VLOOKUP(L1113,银行退!A:G,7,FALSE)</f>
        <v>600</v>
      </c>
      <c r="Q1113" t="e">
        <f>VLOOKUP(L1113,银行退!A:J,10,FALSE)</f>
        <v>#N/A</v>
      </c>
      <c r="R1113" t="e">
        <f>VLOOKUP(L1113,银行退!A:K,11,FALSE)</f>
        <v>#N/A</v>
      </c>
    </row>
    <row r="1114" spans="1:18" ht="14.25" hidden="1">
      <c r="A1114" s="60">
        <v>42935.499594907407</v>
      </c>
      <c r="B1114">
        <v>839161</v>
      </c>
      <c r="C1114" t="s">
        <v>4267</v>
      </c>
      <c r="D1114" t="s">
        <v>4268</v>
      </c>
      <c r="E1114" t="s">
        <v>852</v>
      </c>
      <c r="F1114" s="15">
        <v>100</v>
      </c>
      <c r="G1114" t="s">
        <v>50</v>
      </c>
      <c r="H1114" t="s">
        <v>50</v>
      </c>
      <c r="I1114" t="s">
        <v>86</v>
      </c>
      <c r="J1114" t="s">
        <v>46</v>
      </c>
      <c r="K1114" t="s">
        <v>87</v>
      </c>
      <c r="L1114" t="s">
        <v>2220</v>
      </c>
      <c r="M1114" t="s">
        <v>2221</v>
      </c>
      <c r="N1114" t="s">
        <v>4269</v>
      </c>
      <c r="O1114">
        <f>VLOOKUP(B1114,HIS退!B:F,5,FALSE)</f>
        <v>-100</v>
      </c>
      <c r="P1114" s="43">
        <f>VLOOKUP(L1114,银行退!A:G,7,FALSE)</f>
        <v>100</v>
      </c>
      <c r="Q1114" t="e">
        <f>VLOOKUP(L1114,银行退!A:J,10,FALSE)</f>
        <v>#N/A</v>
      </c>
      <c r="R1114" t="e">
        <f>VLOOKUP(L1114,银行退!A:K,11,FALSE)</f>
        <v>#N/A</v>
      </c>
    </row>
    <row r="1115" spans="1:18" ht="14.25" hidden="1">
      <c r="A1115" s="60">
        <v>42935.504479166666</v>
      </c>
      <c r="B1115">
        <v>839262</v>
      </c>
      <c r="C1115" t="s">
        <v>4270</v>
      </c>
      <c r="D1115" t="s">
        <v>4271</v>
      </c>
      <c r="E1115" t="s">
        <v>853</v>
      </c>
      <c r="F1115" s="15">
        <v>41.87</v>
      </c>
      <c r="G1115" t="s">
        <v>50</v>
      </c>
      <c r="H1115" t="s">
        <v>50</v>
      </c>
      <c r="I1115" t="s">
        <v>86</v>
      </c>
      <c r="J1115" t="s">
        <v>46</v>
      </c>
      <c r="K1115" t="s">
        <v>87</v>
      </c>
      <c r="L1115" t="s">
        <v>2222</v>
      </c>
      <c r="M1115" t="s">
        <v>2223</v>
      </c>
      <c r="N1115" t="s">
        <v>4272</v>
      </c>
      <c r="O1115">
        <f>VLOOKUP(B1115,HIS退!B:F,5,FALSE)</f>
        <v>-41.87</v>
      </c>
      <c r="P1115" s="43">
        <f>VLOOKUP(L1115,银行退!A:G,7,FALSE)</f>
        <v>41.87</v>
      </c>
      <c r="Q1115" t="e">
        <f>VLOOKUP(L1115,银行退!A:J,10,FALSE)</f>
        <v>#N/A</v>
      </c>
      <c r="R1115" t="e">
        <f>VLOOKUP(L1115,银行退!A:K,11,FALSE)</f>
        <v>#N/A</v>
      </c>
    </row>
    <row r="1116" spans="1:18" ht="14.25" hidden="1">
      <c r="A1116" s="60">
        <v>42935.509895833333</v>
      </c>
      <c r="B1116">
        <v>839379</v>
      </c>
      <c r="C1116" t="s">
        <v>4273</v>
      </c>
      <c r="D1116" t="s">
        <v>4274</v>
      </c>
      <c r="E1116" t="s">
        <v>854</v>
      </c>
      <c r="F1116" s="15">
        <v>723.38</v>
      </c>
      <c r="G1116" t="s">
        <v>50</v>
      </c>
      <c r="H1116" t="s">
        <v>50</v>
      </c>
      <c r="I1116" t="s">
        <v>86</v>
      </c>
      <c r="J1116" t="s">
        <v>46</v>
      </c>
      <c r="K1116" t="s">
        <v>87</v>
      </c>
      <c r="L1116" t="s">
        <v>2224</v>
      </c>
      <c r="M1116" t="s">
        <v>2225</v>
      </c>
      <c r="N1116" t="s">
        <v>4275</v>
      </c>
      <c r="O1116">
        <f>VLOOKUP(B1116,HIS退!B:F,5,FALSE)</f>
        <v>-723.38</v>
      </c>
      <c r="P1116" s="43">
        <f>VLOOKUP(L1116,银行退!A:G,7,FALSE)</f>
        <v>723.38</v>
      </c>
      <c r="Q1116" t="e">
        <f>VLOOKUP(L1116,银行退!A:J,10,FALSE)</f>
        <v>#N/A</v>
      </c>
      <c r="R1116" t="e">
        <f>VLOOKUP(L1116,银行退!A:K,11,FALSE)</f>
        <v>#N/A</v>
      </c>
    </row>
    <row r="1117" spans="1:18" ht="14.25" hidden="1">
      <c r="A1117" s="60">
        <v>42935.511400462965</v>
      </c>
      <c r="B1117">
        <v>839417</v>
      </c>
      <c r="C1117" t="s">
        <v>4276</v>
      </c>
      <c r="D1117" t="s">
        <v>4277</v>
      </c>
      <c r="E1117" t="s">
        <v>855</v>
      </c>
      <c r="F1117" s="15">
        <v>100</v>
      </c>
      <c r="G1117" t="s">
        <v>50</v>
      </c>
      <c r="H1117" t="s">
        <v>50</v>
      </c>
      <c r="I1117" t="s">
        <v>86</v>
      </c>
      <c r="J1117" t="s">
        <v>46</v>
      </c>
      <c r="K1117" t="s">
        <v>87</v>
      </c>
      <c r="L1117" t="s">
        <v>2226</v>
      </c>
      <c r="M1117" t="s">
        <v>2227</v>
      </c>
      <c r="N1117" t="s">
        <v>4278</v>
      </c>
      <c r="O1117">
        <f>VLOOKUP(B1117,HIS退!B:F,5,FALSE)</f>
        <v>-100</v>
      </c>
      <c r="P1117" s="43">
        <f>VLOOKUP(L1117,银行退!A:G,7,FALSE)</f>
        <v>100</v>
      </c>
      <c r="Q1117" t="e">
        <f>VLOOKUP(L1117,银行退!A:J,10,FALSE)</f>
        <v>#N/A</v>
      </c>
      <c r="R1117" t="e">
        <f>VLOOKUP(L1117,银行退!A:K,11,FALSE)</f>
        <v>#N/A</v>
      </c>
    </row>
    <row r="1118" spans="1:18" ht="14.25" hidden="1">
      <c r="A1118" s="60">
        <v>42935.512037037035</v>
      </c>
      <c r="B1118">
        <v>839427</v>
      </c>
      <c r="C1118" t="s">
        <v>4279</v>
      </c>
      <c r="D1118" t="s">
        <v>4277</v>
      </c>
      <c r="E1118" t="s">
        <v>855</v>
      </c>
      <c r="F1118" s="15">
        <v>3400</v>
      </c>
      <c r="G1118" t="s">
        <v>50</v>
      </c>
      <c r="H1118" t="s">
        <v>50</v>
      </c>
      <c r="I1118" t="s">
        <v>86</v>
      </c>
      <c r="J1118" t="s">
        <v>46</v>
      </c>
      <c r="K1118" t="s">
        <v>87</v>
      </c>
      <c r="L1118" t="s">
        <v>2228</v>
      </c>
      <c r="M1118" t="s">
        <v>2229</v>
      </c>
      <c r="N1118" t="s">
        <v>4278</v>
      </c>
      <c r="O1118">
        <f>VLOOKUP(B1118,HIS退!B:F,5,FALSE)</f>
        <v>-3400</v>
      </c>
      <c r="P1118" s="43">
        <f>VLOOKUP(L1118,银行退!A:G,7,FALSE)</f>
        <v>3400</v>
      </c>
      <c r="Q1118" t="e">
        <f>VLOOKUP(L1118,银行退!A:J,10,FALSE)</f>
        <v>#N/A</v>
      </c>
      <c r="R1118" t="e">
        <f>VLOOKUP(L1118,银行退!A:K,11,FALSE)</f>
        <v>#N/A</v>
      </c>
    </row>
    <row r="1119" spans="1:18" ht="14.25" hidden="1">
      <c r="A1119" s="60">
        <v>42935.512499999997</v>
      </c>
      <c r="B1119">
        <v>839438</v>
      </c>
      <c r="C1119" t="s">
        <v>4280</v>
      </c>
      <c r="D1119" t="s">
        <v>4277</v>
      </c>
      <c r="E1119" t="s">
        <v>855</v>
      </c>
      <c r="F1119" s="15">
        <v>1142.3399999999999</v>
      </c>
      <c r="G1119" t="s">
        <v>50</v>
      </c>
      <c r="H1119" t="s">
        <v>50</v>
      </c>
      <c r="I1119" t="s">
        <v>86</v>
      </c>
      <c r="J1119" t="s">
        <v>46</v>
      </c>
      <c r="K1119" t="s">
        <v>87</v>
      </c>
      <c r="L1119" t="s">
        <v>2230</v>
      </c>
      <c r="M1119" t="s">
        <v>2231</v>
      </c>
      <c r="N1119" t="s">
        <v>4278</v>
      </c>
      <c r="O1119">
        <f>VLOOKUP(B1119,HIS退!B:F,5,FALSE)</f>
        <v>-1142.3399999999999</v>
      </c>
      <c r="P1119" s="43">
        <f>VLOOKUP(L1119,银行退!A:G,7,FALSE)</f>
        <v>1142.3399999999999</v>
      </c>
      <c r="Q1119" t="e">
        <f>VLOOKUP(L1119,银行退!A:J,10,FALSE)</f>
        <v>#N/A</v>
      </c>
      <c r="R1119" t="e">
        <f>VLOOKUP(L1119,银行退!A:K,11,FALSE)</f>
        <v>#N/A</v>
      </c>
    </row>
    <row r="1120" spans="1:18" ht="14.25" hidden="1">
      <c r="A1120" s="60">
        <v>42935.517002314817</v>
      </c>
      <c r="B1120">
        <v>839512</v>
      </c>
      <c r="C1120" t="s">
        <v>4281</v>
      </c>
      <c r="D1120" t="s">
        <v>856</v>
      </c>
      <c r="E1120" t="s">
        <v>857</v>
      </c>
      <c r="F1120" s="15">
        <v>5386.27</v>
      </c>
      <c r="G1120" t="s">
        <v>50</v>
      </c>
      <c r="H1120" t="s">
        <v>50</v>
      </c>
      <c r="I1120" t="s">
        <v>86</v>
      </c>
      <c r="J1120" t="s">
        <v>46</v>
      </c>
      <c r="K1120" t="s">
        <v>87</v>
      </c>
      <c r="L1120" t="s">
        <v>2232</v>
      </c>
      <c r="M1120" t="s">
        <v>2233</v>
      </c>
      <c r="N1120" t="s">
        <v>4282</v>
      </c>
      <c r="O1120">
        <f>VLOOKUP(B1120,HIS退!B:F,5,FALSE)</f>
        <v>-5386.27</v>
      </c>
      <c r="P1120" s="43">
        <f>VLOOKUP(L1120,银行退!A:G,7,FALSE)</f>
        <v>5386.27</v>
      </c>
      <c r="Q1120" t="e">
        <f>VLOOKUP(L1120,银行退!A:J,10,FALSE)</f>
        <v>#N/A</v>
      </c>
      <c r="R1120" t="e">
        <f>VLOOKUP(L1120,银行退!A:K,11,FALSE)</f>
        <v>#N/A</v>
      </c>
    </row>
    <row r="1121" spans="1:18" ht="14.25" hidden="1">
      <c r="A1121" s="60">
        <v>42935.538275462961</v>
      </c>
      <c r="B1121">
        <v>839773</v>
      </c>
      <c r="C1121" t="s">
        <v>4283</v>
      </c>
      <c r="D1121" t="s">
        <v>4284</v>
      </c>
      <c r="E1121" t="s">
        <v>858</v>
      </c>
      <c r="F1121" s="15">
        <v>78.5</v>
      </c>
      <c r="G1121" t="s">
        <v>50</v>
      </c>
      <c r="H1121" t="s">
        <v>50</v>
      </c>
      <c r="I1121" t="s">
        <v>127</v>
      </c>
      <c r="J1121" t="s">
        <v>127</v>
      </c>
      <c r="K1121" t="s">
        <v>87</v>
      </c>
      <c r="L1121" t="s">
        <v>2234</v>
      </c>
      <c r="M1121" t="s">
        <v>2235</v>
      </c>
      <c r="N1121" t="s">
        <v>4285</v>
      </c>
      <c r="O1121">
        <f>VLOOKUP(B1121,HIS退!B:F,5,FALSE)</f>
        <v>-78.5</v>
      </c>
      <c r="P1121" s="43">
        <f>VLOOKUP(L1121,银行退!A:G,7,FALSE)</f>
        <v>78.5</v>
      </c>
      <c r="Q1121">
        <f>VLOOKUP(L1121,银行退!A:J,10,FALSE)</f>
        <v>1</v>
      </c>
      <c r="R1121" t="str">
        <f>VLOOKUP(L1121,银行退!A:K,11,FALSE)</f>
        <v>2017-07-19</v>
      </c>
    </row>
    <row r="1122" spans="1:18" ht="14.25" hidden="1">
      <c r="A1122" s="60">
        <v>42935.539606481485</v>
      </c>
      <c r="B1122">
        <v>839789</v>
      </c>
      <c r="C1122" t="s">
        <v>4286</v>
      </c>
      <c r="D1122" t="s">
        <v>4287</v>
      </c>
      <c r="E1122" t="s">
        <v>859</v>
      </c>
      <c r="F1122" s="15">
        <v>5425.99</v>
      </c>
      <c r="G1122" t="s">
        <v>50</v>
      </c>
      <c r="H1122" t="s">
        <v>50</v>
      </c>
      <c r="I1122" t="s">
        <v>86</v>
      </c>
      <c r="J1122" t="s">
        <v>46</v>
      </c>
      <c r="K1122" t="s">
        <v>87</v>
      </c>
      <c r="L1122" t="s">
        <v>2236</v>
      </c>
      <c r="M1122" t="s">
        <v>2237</v>
      </c>
      <c r="N1122" t="s">
        <v>4288</v>
      </c>
      <c r="O1122">
        <f>VLOOKUP(B1122,HIS退!B:F,5,FALSE)</f>
        <v>-5425.99</v>
      </c>
      <c r="P1122" s="43">
        <f>VLOOKUP(L1122,银行退!A:G,7,FALSE)</f>
        <v>5425.99</v>
      </c>
      <c r="Q1122" t="e">
        <f>VLOOKUP(L1122,银行退!A:J,10,FALSE)</f>
        <v>#N/A</v>
      </c>
      <c r="R1122" t="e">
        <f>VLOOKUP(L1122,银行退!A:K,11,FALSE)</f>
        <v>#N/A</v>
      </c>
    </row>
    <row r="1123" spans="1:18" ht="14.25" hidden="1">
      <c r="A1123" s="60">
        <v>42935.54792824074</v>
      </c>
      <c r="B1123">
        <v>839864</v>
      </c>
      <c r="C1123" t="s">
        <v>4289</v>
      </c>
      <c r="D1123" t="s">
        <v>4290</v>
      </c>
      <c r="E1123" t="s">
        <v>714</v>
      </c>
      <c r="F1123" s="15">
        <v>50</v>
      </c>
      <c r="G1123" t="s">
        <v>50</v>
      </c>
      <c r="H1123" t="s">
        <v>50</v>
      </c>
      <c r="I1123" t="s">
        <v>86</v>
      </c>
      <c r="J1123" t="s">
        <v>46</v>
      </c>
      <c r="K1123" t="s">
        <v>87</v>
      </c>
      <c r="L1123" t="s">
        <v>2238</v>
      </c>
      <c r="M1123" t="s">
        <v>2239</v>
      </c>
      <c r="N1123" t="s">
        <v>4291</v>
      </c>
      <c r="O1123">
        <f>VLOOKUP(B1123,HIS退!B:F,5,FALSE)</f>
        <v>-50</v>
      </c>
      <c r="P1123" s="43">
        <f>VLOOKUP(L1123,银行退!A:G,7,FALSE)</f>
        <v>50</v>
      </c>
      <c r="Q1123" t="e">
        <f>VLOOKUP(L1123,银行退!A:J,10,FALSE)</f>
        <v>#N/A</v>
      </c>
      <c r="R1123" t="e">
        <f>VLOOKUP(L1123,银行退!A:K,11,FALSE)</f>
        <v>#N/A</v>
      </c>
    </row>
    <row r="1124" spans="1:18" ht="14.25" hidden="1">
      <c r="A1124" s="60">
        <v>42935.551689814813</v>
      </c>
      <c r="B1124">
        <v>839895</v>
      </c>
      <c r="C1124" t="s">
        <v>4292</v>
      </c>
      <c r="D1124" t="s">
        <v>4293</v>
      </c>
      <c r="E1124" t="s">
        <v>860</v>
      </c>
      <c r="F1124" s="15">
        <v>337.17</v>
      </c>
      <c r="G1124" t="s">
        <v>50</v>
      </c>
      <c r="H1124" t="s">
        <v>50</v>
      </c>
      <c r="I1124" t="s">
        <v>86</v>
      </c>
      <c r="J1124" t="s">
        <v>46</v>
      </c>
      <c r="K1124" t="s">
        <v>87</v>
      </c>
      <c r="L1124" t="s">
        <v>2240</v>
      </c>
      <c r="M1124" t="s">
        <v>2241</v>
      </c>
      <c r="N1124" t="s">
        <v>4294</v>
      </c>
      <c r="O1124">
        <f>VLOOKUP(B1124,HIS退!B:F,5,FALSE)</f>
        <v>-337.17</v>
      </c>
      <c r="P1124" s="43">
        <f>VLOOKUP(L1124,银行退!A:G,7,FALSE)</f>
        <v>337.17</v>
      </c>
      <c r="Q1124" t="e">
        <f>VLOOKUP(L1124,银行退!A:J,10,FALSE)</f>
        <v>#N/A</v>
      </c>
      <c r="R1124" t="e">
        <f>VLOOKUP(L1124,银行退!A:K,11,FALSE)</f>
        <v>#N/A</v>
      </c>
    </row>
    <row r="1125" spans="1:18" ht="14.25" hidden="1">
      <c r="A1125" s="60">
        <v>42935.555902777778</v>
      </c>
      <c r="B1125">
        <v>839935</v>
      </c>
      <c r="C1125" t="s">
        <v>4295</v>
      </c>
      <c r="D1125" t="s">
        <v>4296</v>
      </c>
      <c r="E1125" t="s">
        <v>861</v>
      </c>
      <c r="F1125" s="15">
        <v>230.5</v>
      </c>
      <c r="G1125" t="s">
        <v>50</v>
      </c>
      <c r="H1125" t="s">
        <v>50</v>
      </c>
      <c r="I1125" t="s">
        <v>86</v>
      </c>
      <c r="J1125" t="s">
        <v>46</v>
      </c>
      <c r="K1125" t="s">
        <v>87</v>
      </c>
      <c r="L1125" t="s">
        <v>2242</v>
      </c>
      <c r="M1125" t="s">
        <v>2243</v>
      </c>
      <c r="N1125" t="s">
        <v>4297</v>
      </c>
      <c r="O1125">
        <f>VLOOKUP(B1125,HIS退!B:F,5,FALSE)</f>
        <v>-230.5</v>
      </c>
      <c r="P1125" s="43">
        <f>VLOOKUP(L1125,银行退!A:G,7,FALSE)</f>
        <v>230.5</v>
      </c>
      <c r="Q1125" t="e">
        <f>VLOOKUP(L1125,银行退!A:J,10,FALSE)</f>
        <v>#N/A</v>
      </c>
      <c r="R1125" t="e">
        <f>VLOOKUP(L1125,银行退!A:K,11,FALSE)</f>
        <v>#N/A</v>
      </c>
    </row>
    <row r="1126" spans="1:18" ht="14.25" hidden="1">
      <c r="A1126" s="60">
        <v>42935.603275462963</v>
      </c>
      <c r="B1126">
        <v>841559</v>
      </c>
      <c r="C1126" t="s">
        <v>4298</v>
      </c>
      <c r="D1126" t="s">
        <v>4299</v>
      </c>
      <c r="E1126" t="s">
        <v>862</v>
      </c>
      <c r="F1126" s="15">
        <v>413.4</v>
      </c>
      <c r="G1126" t="s">
        <v>50</v>
      </c>
      <c r="H1126" t="s">
        <v>50</v>
      </c>
      <c r="I1126" t="s">
        <v>86</v>
      </c>
      <c r="J1126" t="s">
        <v>46</v>
      </c>
      <c r="K1126" t="s">
        <v>87</v>
      </c>
      <c r="L1126" t="s">
        <v>2244</v>
      </c>
      <c r="M1126" t="s">
        <v>2245</v>
      </c>
      <c r="N1126" t="s">
        <v>4300</v>
      </c>
      <c r="O1126">
        <f>VLOOKUP(B1126,HIS退!B:F,5,FALSE)</f>
        <v>-413.4</v>
      </c>
      <c r="P1126" s="43">
        <f>VLOOKUP(L1126,银行退!A:G,7,FALSE)</f>
        <v>413.4</v>
      </c>
      <c r="Q1126" t="e">
        <f>VLOOKUP(L1126,银行退!A:J,10,FALSE)</f>
        <v>#N/A</v>
      </c>
      <c r="R1126" t="e">
        <f>VLOOKUP(L1126,银行退!A:K,11,FALSE)</f>
        <v>#N/A</v>
      </c>
    </row>
    <row r="1127" spans="1:18" ht="14.25" hidden="1">
      <c r="A1127" s="60">
        <v>42935.604722222219</v>
      </c>
      <c r="B1127">
        <v>841631</v>
      </c>
      <c r="C1127" t="s">
        <v>4301</v>
      </c>
      <c r="D1127" t="s">
        <v>4302</v>
      </c>
      <c r="E1127" t="s">
        <v>863</v>
      </c>
      <c r="F1127" s="15">
        <v>2500</v>
      </c>
      <c r="G1127" t="s">
        <v>50</v>
      </c>
      <c r="H1127" t="s">
        <v>50</v>
      </c>
      <c r="I1127" t="s">
        <v>86</v>
      </c>
      <c r="J1127" t="s">
        <v>46</v>
      </c>
      <c r="K1127" t="s">
        <v>87</v>
      </c>
      <c r="L1127" t="s">
        <v>2246</v>
      </c>
      <c r="M1127" t="s">
        <v>2247</v>
      </c>
      <c r="N1127" t="s">
        <v>4303</v>
      </c>
      <c r="O1127">
        <f>VLOOKUP(B1127,HIS退!B:F,5,FALSE)</f>
        <v>-2500</v>
      </c>
      <c r="P1127" s="43">
        <f>VLOOKUP(L1127,银行退!A:G,7,FALSE)</f>
        <v>2500</v>
      </c>
      <c r="Q1127" t="e">
        <f>VLOOKUP(L1127,银行退!A:J,10,FALSE)</f>
        <v>#N/A</v>
      </c>
      <c r="R1127" t="e">
        <f>VLOOKUP(L1127,银行退!A:K,11,FALSE)</f>
        <v>#N/A</v>
      </c>
    </row>
    <row r="1128" spans="1:18" ht="14.25" hidden="1">
      <c r="A1128" s="60">
        <v>42935.616562499999</v>
      </c>
      <c r="B1128">
        <v>842520</v>
      </c>
      <c r="C1128" t="s">
        <v>4304</v>
      </c>
      <c r="D1128" t="s">
        <v>542</v>
      </c>
      <c r="E1128" t="s">
        <v>248</v>
      </c>
      <c r="F1128" s="15">
        <v>557.26</v>
      </c>
      <c r="G1128" t="s">
        <v>50</v>
      </c>
      <c r="H1128" t="s">
        <v>50</v>
      </c>
      <c r="I1128" t="s">
        <v>86</v>
      </c>
      <c r="J1128" t="s">
        <v>46</v>
      </c>
      <c r="K1128" t="s">
        <v>87</v>
      </c>
      <c r="L1128" t="s">
        <v>2248</v>
      </c>
      <c r="M1128" t="s">
        <v>2249</v>
      </c>
      <c r="N1128" t="s">
        <v>4305</v>
      </c>
      <c r="O1128">
        <f>VLOOKUP(B1128,HIS退!B:F,5,FALSE)</f>
        <v>-557.26</v>
      </c>
      <c r="P1128" s="43">
        <f>VLOOKUP(L1128,银行退!A:G,7,FALSE)</f>
        <v>557.26</v>
      </c>
      <c r="Q1128" t="e">
        <f>VLOOKUP(L1128,银行退!A:J,10,FALSE)</f>
        <v>#N/A</v>
      </c>
      <c r="R1128" t="e">
        <f>VLOOKUP(L1128,银行退!A:K,11,FALSE)</f>
        <v>#N/A</v>
      </c>
    </row>
    <row r="1129" spans="1:18" ht="14.25" hidden="1">
      <c r="A1129" s="60">
        <v>42935.618321759262</v>
      </c>
      <c r="B1129">
        <v>842644</v>
      </c>
      <c r="C1129" t="s">
        <v>4306</v>
      </c>
      <c r="D1129" t="s">
        <v>4307</v>
      </c>
      <c r="E1129" t="s">
        <v>864</v>
      </c>
      <c r="F1129" s="15">
        <v>1065</v>
      </c>
      <c r="G1129" t="s">
        <v>50</v>
      </c>
      <c r="H1129" t="s">
        <v>50</v>
      </c>
      <c r="I1129" t="s">
        <v>86</v>
      </c>
      <c r="J1129" t="s">
        <v>46</v>
      </c>
      <c r="K1129" t="s">
        <v>87</v>
      </c>
      <c r="L1129" t="s">
        <v>2250</v>
      </c>
      <c r="M1129" t="s">
        <v>2251</v>
      </c>
      <c r="N1129" t="s">
        <v>4308</v>
      </c>
      <c r="O1129">
        <f>VLOOKUP(B1129,HIS退!B:F,5,FALSE)</f>
        <v>-1065</v>
      </c>
      <c r="P1129" s="43">
        <f>VLOOKUP(L1129,银行退!A:G,7,FALSE)</f>
        <v>1065</v>
      </c>
      <c r="Q1129" t="e">
        <f>VLOOKUP(L1129,银行退!A:J,10,FALSE)</f>
        <v>#N/A</v>
      </c>
      <c r="R1129" t="e">
        <f>VLOOKUP(L1129,银行退!A:K,11,FALSE)</f>
        <v>#N/A</v>
      </c>
    </row>
    <row r="1130" spans="1:18" ht="14.25" hidden="1">
      <c r="A1130" s="60">
        <v>42935.621238425927</v>
      </c>
      <c r="B1130">
        <v>842859</v>
      </c>
      <c r="C1130" t="s">
        <v>4309</v>
      </c>
      <c r="D1130" t="s">
        <v>4310</v>
      </c>
      <c r="E1130" t="s">
        <v>865</v>
      </c>
      <c r="F1130" s="15">
        <v>954</v>
      </c>
      <c r="G1130" t="s">
        <v>50</v>
      </c>
      <c r="H1130" t="s">
        <v>50</v>
      </c>
      <c r="I1130" t="s">
        <v>86</v>
      </c>
      <c r="J1130" t="s">
        <v>46</v>
      </c>
      <c r="K1130" t="s">
        <v>87</v>
      </c>
      <c r="L1130" t="s">
        <v>2252</v>
      </c>
      <c r="M1130" t="s">
        <v>2253</v>
      </c>
      <c r="N1130" t="s">
        <v>4311</v>
      </c>
      <c r="O1130">
        <f>VLOOKUP(B1130,HIS退!B:F,5,FALSE)</f>
        <v>-954</v>
      </c>
      <c r="P1130" s="43">
        <f>VLOOKUP(L1130,银行退!A:G,7,FALSE)</f>
        <v>954</v>
      </c>
      <c r="Q1130" t="e">
        <f>VLOOKUP(L1130,银行退!A:J,10,FALSE)</f>
        <v>#N/A</v>
      </c>
      <c r="R1130" t="e">
        <f>VLOOKUP(L1130,银行退!A:K,11,FALSE)</f>
        <v>#N/A</v>
      </c>
    </row>
    <row r="1131" spans="1:18" ht="14.25" hidden="1">
      <c r="A1131" s="60">
        <v>42935.622777777775</v>
      </c>
      <c r="B1131">
        <v>842955</v>
      </c>
      <c r="C1131" t="s">
        <v>4312</v>
      </c>
      <c r="D1131" t="s">
        <v>4313</v>
      </c>
      <c r="E1131" t="s">
        <v>866</v>
      </c>
      <c r="F1131" s="15">
        <v>46.46</v>
      </c>
      <c r="G1131" t="s">
        <v>50</v>
      </c>
      <c r="H1131" t="s">
        <v>50</v>
      </c>
      <c r="I1131" t="s">
        <v>86</v>
      </c>
      <c r="J1131" t="s">
        <v>46</v>
      </c>
      <c r="K1131" t="s">
        <v>87</v>
      </c>
      <c r="L1131" t="s">
        <v>2254</v>
      </c>
      <c r="M1131" t="s">
        <v>2255</v>
      </c>
      <c r="N1131" t="s">
        <v>4314</v>
      </c>
      <c r="O1131">
        <f>VLOOKUP(B1131,HIS退!B:F,5,FALSE)</f>
        <v>-46.46</v>
      </c>
      <c r="P1131" s="43">
        <f>VLOOKUP(L1131,银行退!A:G,7,FALSE)</f>
        <v>46.46</v>
      </c>
      <c r="Q1131" t="e">
        <f>VLOOKUP(L1131,银行退!A:J,10,FALSE)</f>
        <v>#N/A</v>
      </c>
      <c r="R1131" t="e">
        <f>VLOOKUP(L1131,银行退!A:K,11,FALSE)</f>
        <v>#N/A</v>
      </c>
    </row>
    <row r="1132" spans="1:18" ht="14.25" hidden="1">
      <c r="A1132" s="60">
        <v>42935.624976851854</v>
      </c>
      <c r="B1132">
        <v>843109</v>
      </c>
      <c r="C1132" t="s">
        <v>4315</v>
      </c>
      <c r="D1132" t="s">
        <v>4316</v>
      </c>
      <c r="E1132" t="s">
        <v>868</v>
      </c>
      <c r="F1132" s="15">
        <v>132</v>
      </c>
      <c r="G1132" t="s">
        <v>50</v>
      </c>
      <c r="H1132" t="s">
        <v>50</v>
      </c>
      <c r="I1132" t="s">
        <v>86</v>
      </c>
      <c r="J1132" t="s">
        <v>46</v>
      </c>
      <c r="K1132" t="s">
        <v>87</v>
      </c>
      <c r="L1132" t="s">
        <v>2256</v>
      </c>
      <c r="M1132" t="s">
        <v>2257</v>
      </c>
      <c r="N1132" t="s">
        <v>4317</v>
      </c>
      <c r="O1132">
        <f>VLOOKUP(B1132,HIS退!B:F,5,FALSE)</f>
        <v>-132</v>
      </c>
      <c r="P1132" s="43">
        <f>VLOOKUP(L1132,银行退!A:G,7,FALSE)</f>
        <v>132</v>
      </c>
      <c r="Q1132" t="e">
        <f>VLOOKUP(L1132,银行退!A:J,10,FALSE)</f>
        <v>#N/A</v>
      </c>
      <c r="R1132" t="e">
        <f>VLOOKUP(L1132,银行退!A:K,11,FALSE)</f>
        <v>#N/A</v>
      </c>
    </row>
    <row r="1133" spans="1:18" ht="14.25" hidden="1">
      <c r="A1133" s="60">
        <v>42935.63076388889</v>
      </c>
      <c r="B1133">
        <v>843535</v>
      </c>
      <c r="C1133" t="s">
        <v>4318</v>
      </c>
      <c r="D1133" t="s">
        <v>4319</v>
      </c>
      <c r="E1133" t="s">
        <v>870</v>
      </c>
      <c r="F1133" s="15">
        <v>3126</v>
      </c>
      <c r="G1133" t="s">
        <v>50</v>
      </c>
      <c r="H1133" t="s">
        <v>50</v>
      </c>
      <c r="I1133" t="s">
        <v>86</v>
      </c>
      <c r="J1133" t="s">
        <v>46</v>
      </c>
      <c r="K1133" t="s">
        <v>87</v>
      </c>
      <c r="L1133" t="s">
        <v>2258</v>
      </c>
      <c r="M1133" t="s">
        <v>2259</v>
      </c>
      <c r="N1133" t="s">
        <v>4320</v>
      </c>
      <c r="O1133">
        <f>VLOOKUP(B1133,HIS退!B:F,5,FALSE)</f>
        <v>-3126</v>
      </c>
      <c r="P1133" s="43">
        <f>VLOOKUP(L1133,银行退!A:G,7,FALSE)</f>
        <v>3126</v>
      </c>
      <c r="Q1133" t="e">
        <f>VLOOKUP(L1133,银行退!A:J,10,FALSE)</f>
        <v>#N/A</v>
      </c>
      <c r="R1133" t="e">
        <f>VLOOKUP(L1133,银行退!A:K,11,FALSE)</f>
        <v>#N/A</v>
      </c>
    </row>
    <row r="1134" spans="1:18" ht="14.25" hidden="1">
      <c r="A1134" s="60">
        <v>42935.641516203701</v>
      </c>
      <c r="B1134">
        <v>844307</v>
      </c>
      <c r="C1134" t="s">
        <v>4321</v>
      </c>
      <c r="D1134" t="s">
        <v>4322</v>
      </c>
      <c r="E1134" t="s">
        <v>871</v>
      </c>
      <c r="F1134" s="15">
        <v>500</v>
      </c>
      <c r="G1134" t="s">
        <v>50</v>
      </c>
      <c r="H1134" t="s">
        <v>50</v>
      </c>
      <c r="I1134" t="s">
        <v>127</v>
      </c>
      <c r="J1134" t="s">
        <v>127</v>
      </c>
      <c r="K1134" t="s">
        <v>87</v>
      </c>
      <c r="L1134" t="s">
        <v>2260</v>
      </c>
      <c r="M1134" t="s">
        <v>2261</v>
      </c>
      <c r="N1134" t="s">
        <v>4323</v>
      </c>
      <c r="O1134">
        <f>VLOOKUP(B1134,HIS退!B:F,5,FALSE)</f>
        <v>-500</v>
      </c>
      <c r="P1134" s="43">
        <f>VLOOKUP(L1134,银行退!A:G,7,FALSE)</f>
        <v>500</v>
      </c>
      <c r="Q1134">
        <f>VLOOKUP(L1134,银行退!A:J,10,FALSE)</f>
        <v>1</v>
      </c>
      <c r="R1134" t="str">
        <f>VLOOKUP(L1134,银行退!A:K,11,FALSE)</f>
        <v>2017-07-20</v>
      </c>
    </row>
    <row r="1135" spans="1:18" ht="14.25" hidden="1">
      <c r="A1135" s="60">
        <v>42935.643506944441</v>
      </c>
      <c r="B1135">
        <v>844449</v>
      </c>
      <c r="C1135" t="s">
        <v>4324</v>
      </c>
      <c r="D1135" t="s">
        <v>4325</v>
      </c>
      <c r="E1135" t="s">
        <v>872</v>
      </c>
      <c r="F1135" s="15">
        <v>16.5</v>
      </c>
      <c r="G1135" t="s">
        <v>50</v>
      </c>
      <c r="H1135" t="s">
        <v>50</v>
      </c>
      <c r="I1135" t="s">
        <v>86</v>
      </c>
      <c r="J1135" t="s">
        <v>46</v>
      </c>
      <c r="K1135" t="s">
        <v>87</v>
      </c>
      <c r="L1135" t="s">
        <v>2262</v>
      </c>
      <c r="M1135" t="s">
        <v>2263</v>
      </c>
      <c r="N1135" t="s">
        <v>4326</v>
      </c>
      <c r="O1135">
        <f>VLOOKUP(B1135,HIS退!B:F,5,FALSE)</f>
        <v>-16.5</v>
      </c>
      <c r="P1135" s="43">
        <f>VLOOKUP(L1135,银行退!A:G,7,FALSE)</f>
        <v>16.5</v>
      </c>
      <c r="Q1135" t="e">
        <f>VLOOKUP(L1135,银行退!A:J,10,FALSE)</f>
        <v>#N/A</v>
      </c>
      <c r="R1135" t="e">
        <f>VLOOKUP(L1135,银行退!A:K,11,FALSE)</f>
        <v>#N/A</v>
      </c>
    </row>
    <row r="1136" spans="1:18" ht="14.25" hidden="1">
      <c r="A1136" s="60">
        <v>42935.644074074073</v>
      </c>
      <c r="B1136">
        <v>844486</v>
      </c>
      <c r="C1136" t="s">
        <v>4327</v>
      </c>
      <c r="D1136" t="s">
        <v>4328</v>
      </c>
      <c r="E1136" t="s">
        <v>867</v>
      </c>
      <c r="F1136" s="15">
        <v>400</v>
      </c>
      <c r="G1136" t="s">
        <v>50</v>
      </c>
      <c r="H1136" t="s">
        <v>50</v>
      </c>
      <c r="I1136" t="s">
        <v>127</v>
      </c>
      <c r="J1136" t="s">
        <v>127</v>
      </c>
      <c r="K1136" t="s">
        <v>87</v>
      </c>
      <c r="L1136" t="s">
        <v>2264</v>
      </c>
      <c r="M1136" t="s">
        <v>2265</v>
      </c>
      <c r="N1136" t="s">
        <v>4329</v>
      </c>
      <c r="O1136">
        <f>VLOOKUP(B1136,HIS退!B:F,5,FALSE)</f>
        <v>-400</v>
      </c>
      <c r="P1136" s="43">
        <f>VLOOKUP(L1136,银行退!A:G,7,FALSE)</f>
        <v>400</v>
      </c>
      <c r="Q1136">
        <f>VLOOKUP(L1136,银行退!A:J,10,FALSE)</f>
        <v>1</v>
      </c>
      <c r="R1136" t="str">
        <f>VLOOKUP(L1136,银行退!A:K,11,FALSE)</f>
        <v>2017-07-19</v>
      </c>
    </row>
    <row r="1137" spans="1:18" ht="14.25" hidden="1">
      <c r="A1137" s="60">
        <v>42935.645254629628</v>
      </c>
      <c r="B1137">
        <v>844571</v>
      </c>
      <c r="C1137" t="s">
        <v>4330</v>
      </c>
      <c r="D1137" t="s">
        <v>4331</v>
      </c>
      <c r="E1137" t="s">
        <v>869</v>
      </c>
      <c r="F1137" s="15">
        <v>3178.53</v>
      </c>
      <c r="G1137" t="s">
        <v>50</v>
      </c>
      <c r="H1137" t="s">
        <v>50</v>
      </c>
      <c r="I1137" t="s">
        <v>127</v>
      </c>
      <c r="J1137" t="s">
        <v>127</v>
      </c>
      <c r="K1137" t="s">
        <v>87</v>
      </c>
      <c r="L1137" t="s">
        <v>2266</v>
      </c>
      <c r="M1137" t="s">
        <v>2267</v>
      </c>
      <c r="N1137" t="s">
        <v>4329</v>
      </c>
      <c r="O1137">
        <f>VLOOKUP(B1137,HIS退!B:F,5,FALSE)</f>
        <v>-3178.53</v>
      </c>
      <c r="P1137" s="43">
        <f>VLOOKUP(L1137,银行退!A:G,7,FALSE)</f>
        <v>3178.53</v>
      </c>
      <c r="Q1137">
        <f>VLOOKUP(L1137,银行退!A:J,10,FALSE)</f>
        <v>1</v>
      </c>
      <c r="R1137" t="str">
        <f>VLOOKUP(L1137,银行退!A:K,11,FALSE)</f>
        <v>2017-07-19</v>
      </c>
    </row>
    <row r="1138" spans="1:18" ht="14.25" hidden="1">
      <c r="A1138" s="60">
        <v>42935.645428240743</v>
      </c>
      <c r="B1138">
        <v>844584</v>
      </c>
      <c r="C1138" t="s">
        <v>4332</v>
      </c>
      <c r="D1138" t="s">
        <v>4333</v>
      </c>
      <c r="E1138" t="s">
        <v>873</v>
      </c>
      <c r="F1138" s="15">
        <v>430</v>
      </c>
      <c r="G1138" t="s">
        <v>50</v>
      </c>
      <c r="H1138" t="s">
        <v>50</v>
      </c>
      <c r="I1138" t="s">
        <v>86</v>
      </c>
      <c r="J1138" t="s">
        <v>46</v>
      </c>
      <c r="K1138" t="s">
        <v>87</v>
      </c>
      <c r="L1138" t="s">
        <v>2268</v>
      </c>
      <c r="M1138" t="s">
        <v>2269</v>
      </c>
      <c r="N1138" t="s">
        <v>4334</v>
      </c>
      <c r="O1138">
        <f>VLOOKUP(B1138,HIS退!B:F,5,FALSE)</f>
        <v>-430</v>
      </c>
      <c r="P1138" s="43">
        <f>VLOOKUP(L1138,银行退!A:G,7,FALSE)</f>
        <v>430</v>
      </c>
      <c r="Q1138" t="e">
        <f>VLOOKUP(L1138,银行退!A:J,10,FALSE)</f>
        <v>#N/A</v>
      </c>
      <c r="R1138" t="e">
        <f>VLOOKUP(L1138,银行退!A:K,11,FALSE)</f>
        <v>#N/A</v>
      </c>
    </row>
    <row r="1139" spans="1:18" ht="14.25" hidden="1">
      <c r="A1139" s="60">
        <v>42935.649340277778</v>
      </c>
      <c r="B1139">
        <v>844843</v>
      </c>
      <c r="C1139" t="s">
        <v>4335</v>
      </c>
      <c r="D1139" t="s">
        <v>4336</v>
      </c>
      <c r="E1139" t="s">
        <v>874</v>
      </c>
      <c r="F1139" s="15">
        <v>645</v>
      </c>
      <c r="G1139" t="s">
        <v>50</v>
      </c>
      <c r="H1139" t="s">
        <v>50</v>
      </c>
      <c r="I1139" t="s">
        <v>86</v>
      </c>
      <c r="J1139" t="s">
        <v>46</v>
      </c>
      <c r="K1139" t="s">
        <v>87</v>
      </c>
      <c r="L1139" t="s">
        <v>2270</v>
      </c>
      <c r="M1139" t="s">
        <v>2271</v>
      </c>
      <c r="N1139" t="s">
        <v>4337</v>
      </c>
      <c r="O1139">
        <f>VLOOKUP(B1139,HIS退!B:F,5,FALSE)</f>
        <v>-645</v>
      </c>
      <c r="P1139" s="43">
        <f>VLOOKUP(L1139,银行退!A:G,7,FALSE)</f>
        <v>645</v>
      </c>
      <c r="Q1139" t="e">
        <f>VLOOKUP(L1139,银行退!A:J,10,FALSE)</f>
        <v>#N/A</v>
      </c>
      <c r="R1139" t="e">
        <f>VLOOKUP(L1139,银行退!A:K,11,FALSE)</f>
        <v>#N/A</v>
      </c>
    </row>
    <row r="1140" spans="1:18" ht="14.25" hidden="1">
      <c r="A1140" s="60">
        <v>42935.650671296295</v>
      </c>
      <c r="B1140">
        <v>844940</v>
      </c>
      <c r="C1140" t="s">
        <v>4338</v>
      </c>
      <c r="D1140" t="s">
        <v>875</v>
      </c>
      <c r="E1140" t="s">
        <v>876</v>
      </c>
      <c r="F1140" s="15">
        <v>4621.66</v>
      </c>
      <c r="G1140" t="s">
        <v>50</v>
      </c>
      <c r="H1140" t="s">
        <v>50</v>
      </c>
      <c r="I1140" t="s">
        <v>86</v>
      </c>
      <c r="J1140" t="s">
        <v>46</v>
      </c>
      <c r="K1140" t="s">
        <v>87</v>
      </c>
      <c r="L1140" t="s">
        <v>2272</v>
      </c>
      <c r="M1140" t="s">
        <v>2273</v>
      </c>
      <c r="N1140" t="s">
        <v>4339</v>
      </c>
      <c r="O1140">
        <f>VLOOKUP(B1140,HIS退!B:F,5,FALSE)</f>
        <v>-4621.66</v>
      </c>
      <c r="P1140" s="43">
        <f>VLOOKUP(L1140,银行退!A:G,7,FALSE)</f>
        <v>4621.66</v>
      </c>
      <c r="Q1140" t="e">
        <f>VLOOKUP(L1140,银行退!A:J,10,FALSE)</f>
        <v>#N/A</v>
      </c>
      <c r="R1140" t="e">
        <f>VLOOKUP(L1140,银行退!A:K,11,FALSE)</f>
        <v>#N/A</v>
      </c>
    </row>
    <row r="1141" spans="1:18" ht="14.25" hidden="1">
      <c r="A1141" s="60">
        <v>42935.651620370372</v>
      </c>
      <c r="B1141">
        <v>845016</v>
      </c>
      <c r="C1141" t="s">
        <v>4340</v>
      </c>
      <c r="D1141" t="s">
        <v>4341</v>
      </c>
      <c r="E1141" t="s">
        <v>877</v>
      </c>
      <c r="F1141" s="15">
        <v>560</v>
      </c>
      <c r="G1141" t="s">
        <v>50</v>
      </c>
      <c r="H1141" t="s">
        <v>50</v>
      </c>
      <c r="I1141" t="s">
        <v>86</v>
      </c>
      <c r="J1141" t="s">
        <v>46</v>
      </c>
      <c r="K1141" t="s">
        <v>87</v>
      </c>
      <c r="L1141" t="s">
        <v>2274</v>
      </c>
      <c r="M1141" t="s">
        <v>2275</v>
      </c>
      <c r="N1141" t="s">
        <v>4342</v>
      </c>
      <c r="O1141">
        <f>VLOOKUP(B1141,HIS退!B:F,5,FALSE)</f>
        <v>-560</v>
      </c>
      <c r="P1141" s="43">
        <f>VLOOKUP(L1141,银行退!A:G,7,FALSE)</f>
        <v>560</v>
      </c>
      <c r="Q1141" t="e">
        <f>VLOOKUP(L1141,银行退!A:J,10,FALSE)</f>
        <v>#N/A</v>
      </c>
      <c r="R1141" t="e">
        <f>VLOOKUP(L1141,银行退!A:K,11,FALSE)</f>
        <v>#N/A</v>
      </c>
    </row>
    <row r="1142" spans="1:18" ht="14.25" hidden="1">
      <c r="A1142" s="60">
        <v>42935.652615740742</v>
      </c>
      <c r="B1142">
        <v>845110</v>
      </c>
      <c r="C1142" t="s">
        <v>4343</v>
      </c>
      <c r="D1142" t="s">
        <v>4344</v>
      </c>
      <c r="E1142" t="s">
        <v>398</v>
      </c>
      <c r="F1142" s="15">
        <v>1422.66</v>
      </c>
      <c r="G1142" t="s">
        <v>50</v>
      </c>
      <c r="H1142" t="s">
        <v>50</v>
      </c>
      <c r="I1142" t="s">
        <v>86</v>
      </c>
      <c r="J1142" t="s">
        <v>46</v>
      </c>
      <c r="K1142" t="s">
        <v>87</v>
      </c>
      <c r="L1142" t="s">
        <v>2276</v>
      </c>
      <c r="M1142" t="s">
        <v>2277</v>
      </c>
      <c r="N1142" t="s">
        <v>4345</v>
      </c>
      <c r="O1142">
        <f>VLOOKUP(B1142,HIS退!B:F,5,FALSE)</f>
        <v>-1422.66</v>
      </c>
      <c r="P1142" s="43">
        <f>VLOOKUP(L1142,银行退!A:G,7,FALSE)</f>
        <v>1422.66</v>
      </c>
      <c r="Q1142" t="e">
        <f>VLOOKUP(L1142,银行退!A:J,10,FALSE)</f>
        <v>#N/A</v>
      </c>
      <c r="R1142" t="e">
        <f>VLOOKUP(L1142,银行退!A:K,11,FALSE)</f>
        <v>#N/A</v>
      </c>
    </row>
    <row r="1143" spans="1:18" ht="14.25" hidden="1">
      <c r="A1143" s="60">
        <v>42935.654131944444</v>
      </c>
      <c r="B1143">
        <v>845175</v>
      </c>
      <c r="C1143" t="s">
        <v>4346</v>
      </c>
      <c r="D1143" t="s">
        <v>4347</v>
      </c>
      <c r="E1143" t="s">
        <v>878</v>
      </c>
      <c r="F1143" s="15">
        <v>616.91999999999996</v>
      </c>
      <c r="G1143" t="s">
        <v>50</v>
      </c>
      <c r="H1143" t="s">
        <v>50</v>
      </c>
      <c r="I1143" t="s">
        <v>86</v>
      </c>
      <c r="J1143" t="s">
        <v>46</v>
      </c>
      <c r="K1143" t="s">
        <v>87</v>
      </c>
      <c r="L1143" t="s">
        <v>2278</v>
      </c>
      <c r="M1143" t="s">
        <v>2279</v>
      </c>
      <c r="N1143" t="s">
        <v>4348</v>
      </c>
      <c r="O1143">
        <f>VLOOKUP(B1143,HIS退!B:F,5,FALSE)</f>
        <v>-616.91999999999996</v>
      </c>
      <c r="P1143" s="43">
        <f>VLOOKUP(L1143,银行退!A:G,7,FALSE)</f>
        <v>616.91999999999996</v>
      </c>
      <c r="Q1143" t="e">
        <f>VLOOKUP(L1143,银行退!A:J,10,FALSE)</f>
        <v>#N/A</v>
      </c>
      <c r="R1143" t="e">
        <f>VLOOKUP(L1143,银行退!A:K,11,FALSE)</f>
        <v>#N/A</v>
      </c>
    </row>
    <row r="1144" spans="1:18" ht="14.25" hidden="1">
      <c r="A1144" s="60">
        <v>42935.654421296298</v>
      </c>
      <c r="B1144">
        <v>845191</v>
      </c>
      <c r="C1144" t="s">
        <v>4349</v>
      </c>
      <c r="D1144" t="s">
        <v>4350</v>
      </c>
      <c r="E1144" t="s">
        <v>879</v>
      </c>
      <c r="F1144" s="15">
        <v>444.42</v>
      </c>
      <c r="G1144" t="s">
        <v>193</v>
      </c>
      <c r="H1144" t="s">
        <v>50</v>
      </c>
      <c r="I1144" t="s">
        <v>86</v>
      </c>
      <c r="J1144" t="s">
        <v>46</v>
      </c>
      <c r="K1144" t="s">
        <v>87</v>
      </c>
      <c r="L1144" t="s">
        <v>2280</v>
      </c>
      <c r="M1144" t="s">
        <v>2281</v>
      </c>
      <c r="N1144" t="s">
        <v>3854</v>
      </c>
      <c r="O1144">
        <f>VLOOKUP(B1144,HIS退!B:F,5,FALSE)</f>
        <v>-444.42</v>
      </c>
      <c r="P1144" s="43">
        <f>VLOOKUP(L1144,银行退!A:G,7,FALSE)</f>
        <v>444.42</v>
      </c>
      <c r="Q1144" t="e">
        <f>VLOOKUP(L1144,银行退!A:J,10,FALSE)</f>
        <v>#N/A</v>
      </c>
      <c r="R1144" t="e">
        <f>VLOOKUP(L1144,银行退!A:K,11,FALSE)</f>
        <v>#N/A</v>
      </c>
    </row>
    <row r="1145" spans="1:18" ht="14.25" hidden="1">
      <c r="A1145" s="60">
        <v>42935.658182870371</v>
      </c>
      <c r="B1145">
        <v>845419</v>
      </c>
      <c r="C1145" t="s">
        <v>4351</v>
      </c>
      <c r="D1145" t="s">
        <v>4352</v>
      </c>
      <c r="E1145" t="s">
        <v>880</v>
      </c>
      <c r="F1145" s="15">
        <v>68.5</v>
      </c>
      <c r="G1145" t="s">
        <v>50</v>
      </c>
      <c r="H1145" t="s">
        <v>50</v>
      </c>
      <c r="I1145" t="s">
        <v>86</v>
      </c>
      <c r="J1145" t="s">
        <v>46</v>
      </c>
      <c r="K1145" t="s">
        <v>87</v>
      </c>
      <c r="L1145" t="s">
        <v>2282</v>
      </c>
      <c r="M1145" t="s">
        <v>2283</v>
      </c>
      <c r="N1145" t="s">
        <v>4353</v>
      </c>
      <c r="O1145">
        <f>VLOOKUP(B1145,HIS退!B:F,5,FALSE)</f>
        <v>-68.5</v>
      </c>
      <c r="P1145" s="43">
        <f>VLOOKUP(L1145,银行退!A:G,7,FALSE)</f>
        <v>68.5</v>
      </c>
      <c r="Q1145" t="e">
        <f>VLOOKUP(L1145,银行退!A:J,10,FALSE)</f>
        <v>#N/A</v>
      </c>
      <c r="R1145" t="e">
        <f>VLOOKUP(L1145,银行退!A:K,11,FALSE)</f>
        <v>#N/A</v>
      </c>
    </row>
    <row r="1146" spans="1:18" ht="14.25" hidden="1">
      <c r="A1146" s="60">
        <v>42935.660219907404</v>
      </c>
      <c r="B1146">
        <v>845552</v>
      </c>
      <c r="C1146" t="s">
        <v>4354</v>
      </c>
      <c r="D1146" t="s">
        <v>4355</v>
      </c>
      <c r="E1146" t="s">
        <v>252</v>
      </c>
      <c r="F1146" s="15">
        <v>430</v>
      </c>
      <c r="G1146" t="s">
        <v>50</v>
      </c>
      <c r="H1146" t="s">
        <v>50</v>
      </c>
      <c r="I1146" t="s">
        <v>86</v>
      </c>
      <c r="J1146" t="s">
        <v>46</v>
      </c>
      <c r="K1146" t="s">
        <v>87</v>
      </c>
      <c r="L1146" t="s">
        <v>2284</v>
      </c>
      <c r="M1146" t="s">
        <v>2285</v>
      </c>
      <c r="N1146" t="s">
        <v>4356</v>
      </c>
      <c r="O1146">
        <f>VLOOKUP(B1146,HIS退!B:F,5,FALSE)</f>
        <v>-430</v>
      </c>
      <c r="P1146" s="43">
        <f>VLOOKUP(L1146,银行退!A:G,7,FALSE)</f>
        <v>430</v>
      </c>
      <c r="Q1146" t="e">
        <f>VLOOKUP(L1146,银行退!A:J,10,FALSE)</f>
        <v>#N/A</v>
      </c>
      <c r="R1146" t="e">
        <f>VLOOKUP(L1146,银行退!A:K,11,FALSE)</f>
        <v>#N/A</v>
      </c>
    </row>
    <row r="1147" spans="1:18" ht="14.25" hidden="1">
      <c r="A1147" s="60">
        <v>42935.661874999998</v>
      </c>
      <c r="B1147">
        <v>845640</v>
      </c>
      <c r="C1147" t="s">
        <v>4357</v>
      </c>
      <c r="D1147" t="s">
        <v>4358</v>
      </c>
      <c r="E1147" t="s">
        <v>640</v>
      </c>
      <c r="F1147" s="15">
        <v>71.08</v>
      </c>
      <c r="G1147" t="s">
        <v>50</v>
      </c>
      <c r="H1147" t="s">
        <v>50</v>
      </c>
      <c r="I1147" t="s">
        <v>86</v>
      </c>
      <c r="J1147" t="s">
        <v>46</v>
      </c>
      <c r="K1147" t="s">
        <v>87</v>
      </c>
      <c r="L1147" t="s">
        <v>2286</v>
      </c>
      <c r="M1147" t="s">
        <v>2287</v>
      </c>
      <c r="N1147" t="s">
        <v>4359</v>
      </c>
      <c r="O1147">
        <f>VLOOKUP(B1147,HIS退!B:F,5,FALSE)</f>
        <v>-71.08</v>
      </c>
      <c r="P1147" s="43">
        <f>VLOOKUP(L1147,银行退!A:G,7,FALSE)</f>
        <v>71.08</v>
      </c>
      <c r="Q1147" t="e">
        <f>VLOOKUP(L1147,银行退!A:J,10,FALSE)</f>
        <v>#N/A</v>
      </c>
      <c r="R1147" t="e">
        <f>VLOOKUP(L1147,银行退!A:K,11,FALSE)</f>
        <v>#N/A</v>
      </c>
    </row>
    <row r="1148" spans="1:18" ht="14.25" hidden="1">
      <c r="A1148" s="60">
        <v>42935.664189814815</v>
      </c>
      <c r="B1148">
        <v>845762</v>
      </c>
      <c r="C1148" t="s">
        <v>4360</v>
      </c>
      <c r="D1148" t="s">
        <v>4361</v>
      </c>
      <c r="E1148" t="s">
        <v>242</v>
      </c>
      <c r="F1148" s="15">
        <v>2600</v>
      </c>
      <c r="G1148" t="s">
        <v>50</v>
      </c>
      <c r="H1148" t="s">
        <v>50</v>
      </c>
      <c r="I1148" t="s">
        <v>86</v>
      </c>
      <c r="J1148" t="s">
        <v>46</v>
      </c>
      <c r="K1148" t="s">
        <v>87</v>
      </c>
      <c r="L1148" t="s">
        <v>2288</v>
      </c>
      <c r="M1148" t="s">
        <v>2289</v>
      </c>
      <c r="N1148" t="s">
        <v>4362</v>
      </c>
      <c r="O1148">
        <f>VLOOKUP(B1148,HIS退!B:F,5,FALSE)</f>
        <v>-2600</v>
      </c>
      <c r="P1148" s="43">
        <f>VLOOKUP(L1148,银行退!A:G,7,FALSE)</f>
        <v>2600</v>
      </c>
      <c r="Q1148" t="e">
        <f>VLOOKUP(L1148,银行退!A:J,10,FALSE)</f>
        <v>#N/A</v>
      </c>
      <c r="R1148" t="e">
        <f>VLOOKUP(L1148,银行退!A:K,11,FALSE)</f>
        <v>#N/A</v>
      </c>
    </row>
    <row r="1149" spans="1:18" ht="14.25" hidden="1">
      <c r="A1149" s="60">
        <v>42935.666817129626</v>
      </c>
      <c r="B1149">
        <v>845927</v>
      </c>
      <c r="C1149" t="s">
        <v>4363</v>
      </c>
      <c r="D1149" t="s">
        <v>881</v>
      </c>
      <c r="E1149" t="s">
        <v>882</v>
      </c>
      <c r="F1149" s="15">
        <v>9.5</v>
      </c>
      <c r="G1149" t="s">
        <v>50</v>
      </c>
      <c r="H1149" t="s">
        <v>50</v>
      </c>
      <c r="I1149" t="s">
        <v>127</v>
      </c>
      <c r="J1149" t="s">
        <v>127</v>
      </c>
      <c r="K1149" t="s">
        <v>87</v>
      </c>
      <c r="L1149" t="s">
        <v>2290</v>
      </c>
      <c r="M1149" t="s">
        <v>2291</v>
      </c>
      <c r="N1149" t="s">
        <v>4364</v>
      </c>
      <c r="O1149">
        <f>VLOOKUP(B1149,HIS退!B:F,5,FALSE)</f>
        <v>-9.5</v>
      </c>
      <c r="P1149" s="43">
        <f>VLOOKUP(L1149,银行退!A:G,7,FALSE)</f>
        <v>9.5</v>
      </c>
      <c r="Q1149">
        <f>VLOOKUP(L1149,银行退!A:J,10,FALSE)</f>
        <v>1</v>
      </c>
      <c r="R1149" t="str">
        <f>VLOOKUP(L1149,银行退!A:K,11,FALSE)</f>
        <v>2017-07-19</v>
      </c>
    </row>
    <row r="1150" spans="1:18" ht="14.25" hidden="1">
      <c r="A1150" s="60">
        <v>42935.670416666668</v>
      </c>
      <c r="B1150">
        <v>846140</v>
      </c>
      <c r="C1150" t="s">
        <v>4365</v>
      </c>
      <c r="D1150" t="s">
        <v>4290</v>
      </c>
      <c r="E1150" t="s">
        <v>714</v>
      </c>
      <c r="F1150" s="15">
        <v>10</v>
      </c>
      <c r="G1150" t="s">
        <v>50</v>
      </c>
      <c r="H1150" t="s">
        <v>50</v>
      </c>
      <c r="I1150" t="s">
        <v>86</v>
      </c>
      <c r="J1150" t="s">
        <v>46</v>
      </c>
      <c r="K1150" t="s">
        <v>87</v>
      </c>
      <c r="L1150" t="s">
        <v>2292</v>
      </c>
      <c r="M1150" t="s">
        <v>2293</v>
      </c>
      <c r="N1150" t="s">
        <v>4291</v>
      </c>
      <c r="O1150">
        <f>VLOOKUP(B1150,HIS退!B:F,5,FALSE)</f>
        <v>-10</v>
      </c>
      <c r="P1150" s="43">
        <f>VLOOKUP(L1150,银行退!A:G,7,FALSE)</f>
        <v>10</v>
      </c>
      <c r="Q1150" t="e">
        <f>VLOOKUP(L1150,银行退!A:J,10,FALSE)</f>
        <v>#N/A</v>
      </c>
      <c r="R1150" t="e">
        <f>VLOOKUP(L1150,银行退!A:K,11,FALSE)</f>
        <v>#N/A</v>
      </c>
    </row>
    <row r="1151" spans="1:18" ht="14.25" hidden="1">
      <c r="A1151" s="60">
        <v>42935.672268518516</v>
      </c>
      <c r="B1151">
        <v>846254</v>
      </c>
      <c r="C1151" t="s">
        <v>4366</v>
      </c>
      <c r="D1151" t="s">
        <v>4367</v>
      </c>
      <c r="E1151" t="s">
        <v>883</v>
      </c>
      <c r="F1151" s="15">
        <v>1370</v>
      </c>
      <c r="G1151" t="s">
        <v>50</v>
      </c>
      <c r="H1151" t="s">
        <v>50</v>
      </c>
      <c r="I1151" t="s">
        <v>86</v>
      </c>
      <c r="J1151" t="s">
        <v>46</v>
      </c>
      <c r="K1151" t="s">
        <v>87</v>
      </c>
      <c r="L1151" t="s">
        <v>2294</v>
      </c>
      <c r="M1151" t="s">
        <v>2295</v>
      </c>
      <c r="N1151" t="s">
        <v>4368</v>
      </c>
      <c r="O1151">
        <f>VLOOKUP(B1151,HIS退!B:F,5,FALSE)</f>
        <v>-1370</v>
      </c>
      <c r="P1151" s="43">
        <f>VLOOKUP(L1151,银行退!A:G,7,FALSE)</f>
        <v>1370</v>
      </c>
      <c r="Q1151" t="e">
        <f>VLOOKUP(L1151,银行退!A:J,10,FALSE)</f>
        <v>#N/A</v>
      </c>
      <c r="R1151" t="e">
        <f>VLOOKUP(L1151,银行退!A:K,11,FALSE)</f>
        <v>#N/A</v>
      </c>
    </row>
    <row r="1152" spans="1:18" ht="14.25" hidden="1">
      <c r="A1152" s="60">
        <v>42935.673773148148</v>
      </c>
      <c r="B1152">
        <v>846336</v>
      </c>
      <c r="C1152" t="s">
        <v>4369</v>
      </c>
      <c r="D1152" t="s">
        <v>884</v>
      </c>
      <c r="E1152" t="s">
        <v>885</v>
      </c>
      <c r="F1152" s="15">
        <v>3314.12</v>
      </c>
      <c r="G1152" t="s">
        <v>193</v>
      </c>
      <c r="H1152" t="s">
        <v>50</v>
      </c>
      <c r="I1152" t="s">
        <v>86</v>
      </c>
      <c r="J1152" t="s">
        <v>46</v>
      </c>
      <c r="K1152" t="s">
        <v>87</v>
      </c>
      <c r="L1152" t="s">
        <v>2296</v>
      </c>
      <c r="M1152" t="s">
        <v>2297</v>
      </c>
      <c r="N1152" t="s">
        <v>4370</v>
      </c>
      <c r="O1152">
        <f>VLOOKUP(B1152,HIS退!B:F,5,FALSE)</f>
        <v>-3314.12</v>
      </c>
      <c r="P1152" s="43">
        <f>VLOOKUP(L1152,银行退!A:G,7,FALSE)</f>
        <v>3314.12</v>
      </c>
      <c r="Q1152" t="e">
        <f>VLOOKUP(L1152,银行退!A:J,10,FALSE)</f>
        <v>#N/A</v>
      </c>
      <c r="R1152" t="e">
        <f>VLOOKUP(L1152,银行退!A:K,11,FALSE)</f>
        <v>#N/A</v>
      </c>
    </row>
    <row r="1153" spans="1:18" ht="14.25" hidden="1">
      <c r="A1153" s="60">
        <v>42935.674444444441</v>
      </c>
      <c r="B1153">
        <v>846375</v>
      </c>
      <c r="C1153" t="s">
        <v>4371</v>
      </c>
      <c r="D1153" t="s">
        <v>4372</v>
      </c>
      <c r="E1153" t="s">
        <v>886</v>
      </c>
      <c r="F1153" s="15">
        <v>609</v>
      </c>
      <c r="G1153" t="s">
        <v>193</v>
      </c>
      <c r="H1153" t="s">
        <v>50</v>
      </c>
      <c r="I1153" t="s">
        <v>86</v>
      </c>
      <c r="J1153" t="s">
        <v>46</v>
      </c>
      <c r="K1153" t="s">
        <v>87</v>
      </c>
      <c r="L1153" t="s">
        <v>2298</v>
      </c>
      <c r="M1153" t="s">
        <v>2299</v>
      </c>
      <c r="N1153" t="s">
        <v>2826</v>
      </c>
      <c r="O1153">
        <f>VLOOKUP(B1153,HIS退!B:F,5,FALSE)</f>
        <v>-609</v>
      </c>
      <c r="P1153" s="43">
        <f>VLOOKUP(L1153,银行退!A:G,7,FALSE)</f>
        <v>609</v>
      </c>
      <c r="Q1153" t="e">
        <f>VLOOKUP(L1153,银行退!A:J,10,FALSE)</f>
        <v>#N/A</v>
      </c>
      <c r="R1153" t="e">
        <f>VLOOKUP(L1153,银行退!A:K,11,FALSE)</f>
        <v>#N/A</v>
      </c>
    </row>
    <row r="1154" spans="1:18" ht="14.25" hidden="1">
      <c r="A1154" s="60">
        <v>42935.677233796298</v>
      </c>
      <c r="B1154">
        <v>846555</v>
      </c>
      <c r="C1154" t="s">
        <v>4373</v>
      </c>
      <c r="D1154" t="s">
        <v>4374</v>
      </c>
      <c r="E1154" t="s">
        <v>272</v>
      </c>
      <c r="F1154" s="15">
        <v>800</v>
      </c>
      <c r="G1154" t="s">
        <v>50</v>
      </c>
      <c r="H1154" t="s">
        <v>50</v>
      </c>
      <c r="I1154" t="s">
        <v>86</v>
      </c>
      <c r="J1154" t="s">
        <v>46</v>
      </c>
      <c r="K1154" t="s">
        <v>87</v>
      </c>
      <c r="L1154" t="s">
        <v>2300</v>
      </c>
      <c r="M1154" t="s">
        <v>2301</v>
      </c>
      <c r="N1154" t="s">
        <v>4375</v>
      </c>
      <c r="O1154">
        <f>VLOOKUP(B1154,HIS退!B:F,5,FALSE)</f>
        <v>-800</v>
      </c>
      <c r="P1154" s="43">
        <f>VLOOKUP(L1154,银行退!A:G,7,FALSE)</f>
        <v>800</v>
      </c>
      <c r="Q1154" t="e">
        <f>VLOOKUP(L1154,银行退!A:J,10,FALSE)</f>
        <v>#N/A</v>
      </c>
      <c r="R1154" t="e">
        <f>VLOOKUP(L1154,银行退!A:K,11,FALSE)</f>
        <v>#N/A</v>
      </c>
    </row>
    <row r="1155" spans="1:18" ht="14.25" hidden="1">
      <c r="A1155" s="60">
        <v>42935.677708333336</v>
      </c>
      <c r="B1155">
        <v>846592</v>
      </c>
      <c r="C1155" t="s">
        <v>4376</v>
      </c>
      <c r="D1155" t="s">
        <v>4374</v>
      </c>
      <c r="E1155" t="s">
        <v>272</v>
      </c>
      <c r="F1155" s="15">
        <v>250</v>
      </c>
      <c r="G1155" t="s">
        <v>50</v>
      </c>
      <c r="H1155" t="s">
        <v>50</v>
      </c>
      <c r="I1155" t="s">
        <v>86</v>
      </c>
      <c r="J1155" t="s">
        <v>46</v>
      </c>
      <c r="K1155" t="s">
        <v>87</v>
      </c>
      <c r="L1155" t="s">
        <v>2302</v>
      </c>
      <c r="M1155" t="s">
        <v>2303</v>
      </c>
      <c r="N1155" t="s">
        <v>4375</v>
      </c>
      <c r="O1155">
        <f>VLOOKUP(B1155,HIS退!B:F,5,FALSE)</f>
        <v>-250</v>
      </c>
      <c r="P1155" s="43">
        <f>VLOOKUP(L1155,银行退!A:G,7,FALSE)</f>
        <v>250</v>
      </c>
      <c r="Q1155" t="e">
        <f>VLOOKUP(L1155,银行退!A:J,10,FALSE)</f>
        <v>#N/A</v>
      </c>
      <c r="R1155" t="e">
        <f>VLOOKUP(L1155,银行退!A:K,11,FALSE)</f>
        <v>#N/A</v>
      </c>
    </row>
    <row r="1156" spans="1:18" ht="14.25" hidden="1">
      <c r="A1156" s="60">
        <v>42935.686273148145</v>
      </c>
      <c r="B1156">
        <v>847087</v>
      </c>
      <c r="C1156" t="s">
        <v>4377</v>
      </c>
      <c r="D1156" t="s">
        <v>4378</v>
      </c>
      <c r="E1156" t="s">
        <v>888</v>
      </c>
      <c r="F1156" s="15">
        <v>32.5</v>
      </c>
      <c r="G1156" t="s">
        <v>50</v>
      </c>
      <c r="H1156" t="s">
        <v>50</v>
      </c>
      <c r="I1156" t="s">
        <v>86</v>
      </c>
      <c r="J1156" t="s">
        <v>46</v>
      </c>
      <c r="K1156" t="s">
        <v>87</v>
      </c>
      <c r="L1156" t="s">
        <v>2304</v>
      </c>
      <c r="M1156" t="s">
        <v>2305</v>
      </c>
      <c r="N1156" t="s">
        <v>4379</v>
      </c>
      <c r="O1156">
        <f>VLOOKUP(B1156,HIS退!B:F,5,FALSE)</f>
        <v>-32.5</v>
      </c>
      <c r="P1156" s="43">
        <f>VLOOKUP(L1156,银行退!A:G,7,FALSE)</f>
        <v>32.5</v>
      </c>
      <c r="Q1156" t="e">
        <f>VLOOKUP(L1156,银行退!A:J,10,FALSE)</f>
        <v>#N/A</v>
      </c>
      <c r="R1156" t="e">
        <f>VLOOKUP(L1156,银行退!A:K,11,FALSE)</f>
        <v>#N/A</v>
      </c>
    </row>
    <row r="1157" spans="1:18" ht="14.25" hidden="1">
      <c r="A1157" s="60">
        <v>42935.687152777777</v>
      </c>
      <c r="B1157">
        <v>847135</v>
      </c>
      <c r="C1157" t="s">
        <v>4380</v>
      </c>
      <c r="D1157" t="s">
        <v>4381</v>
      </c>
      <c r="E1157" t="s">
        <v>889</v>
      </c>
      <c r="F1157" s="15">
        <v>372.42</v>
      </c>
      <c r="G1157" t="s">
        <v>50</v>
      </c>
      <c r="H1157" t="s">
        <v>50</v>
      </c>
      <c r="I1157" t="s">
        <v>86</v>
      </c>
      <c r="J1157" t="s">
        <v>46</v>
      </c>
      <c r="K1157" t="s">
        <v>87</v>
      </c>
      <c r="L1157" t="s">
        <v>2306</v>
      </c>
      <c r="M1157" t="s">
        <v>2307</v>
      </c>
      <c r="N1157" t="s">
        <v>4382</v>
      </c>
      <c r="O1157">
        <f>VLOOKUP(B1157,HIS退!B:F,5,FALSE)</f>
        <v>-372.42</v>
      </c>
      <c r="P1157" s="43">
        <f>VLOOKUP(L1157,银行退!A:G,7,FALSE)</f>
        <v>372.42</v>
      </c>
      <c r="Q1157" t="e">
        <f>VLOOKUP(L1157,银行退!A:J,10,FALSE)</f>
        <v>#N/A</v>
      </c>
      <c r="R1157" t="e">
        <f>VLOOKUP(L1157,银行退!A:K,11,FALSE)</f>
        <v>#N/A</v>
      </c>
    </row>
    <row r="1158" spans="1:18" ht="14.25" hidden="1">
      <c r="A1158" s="60">
        <v>42935.688171296293</v>
      </c>
      <c r="B1158">
        <v>847190</v>
      </c>
      <c r="C1158" t="s">
        <v>4383</v>
      </c>
      <c r="D1158" t="s">
        <v>4384</v>
      </c>
      <c r="E1158" t="s">
        <v>890</v>
      </c>
      <c r="F1158" s="15">
        <v>60</v>
      </c>
      <c r="G1158" t="s">
        <v>50</v>
      </c>
      <c r="H1158" t="s">
        <v>50</v>
      </c>
      <c r="I1158" t="s">
        <v>86</v>
      </c>
      <c r="J1158" t="s">
        <v>46</v>
      </c>
      <c r="K1158" t="s">
        <v>87</v>
      </c>
      <c r="L1158" t="s">
        <v>2308</v>
      </c>
      <c r="M1158" t="s">
        <v>2309</v>
      </c>
      <c r="N1158" t="s">
        <v>4385</v>
      </c>
      <c r="O1158">
        <f>VLOOKUP(B1158,HIS退!B:F,5,FALSE)</f>
        <v>-60</v>
      </c>
      <c r="P1158" s="43">
        <f>VLOOKUP(L1158,银行退!A:G,7,FALSE)</f>
        <v>60</v>
      </c>
      <c r="Q1158" t="e">
        <f>VLOOKUP(L1158,银行退!A:J,10,FALSE)</f>
        <v>#N/A</v>
      </c>
      <c r="R1158" t="e">
        <f>VLOOKUP(L1158,银行退!A:K,11,FALSE)</f>
        <v>#N/A</v>
      </c>
    </row>
    <row r="1159" spans="1:18" ht="14.25" hidden="1">
      <c r="A1159" s="60">
        <v>42935.689340277779</v>
      </c>
      <c r="B1159">
        <v>847256</v>
      </c>
      <c r="C1159" t="s">
        <v>4386</v>
      </c>
      <c r="D1159" t="s">
        <v>4387</v>
      </c>
      <c r="E1159" t="s">
        <v>891</v>
      </c>
      <c r="F1159" s="15">
        <v>300</v>
      </c>
      <c r="G1159" t="s">
        <v>50</v>
      </c>
      <c r="H1159" t="s">
        <v>50</v>
      </c>
      <c r="I1159" t="s">
        <v>86</v>
      </c>
      <c r="J1159" t="s">
        <v>46</v>
      </c>
      <c r="K1159" t="s">
        <v>87</v>
      </c>
      <c r="L1159" t="s">
        <v>2310</v>
      </c>
      <c r="M1159" t="s">
        <v>2311</v>
      </c>
      <c r="N1159" t="s">
        <v>4388</v>
      </c>
      <c r="O1159">
        <f>VLOOKUP(B1159,HIS退!B:F,5,FALSE)</f>
        <v>-300</v>
      </c>
      <c r="P1159" s="43">
        <f>VLOOKUP(L1159,银行退!A:G,7,FALSE)</f>
        <v>300</v>
      </c>
      <c r="Q1159" t="e">
        <f>VLOOKUP(L1159,银行退!A:J,10,FALSE)</f>
        <v>#N/A</v>
      </c>
      <c r="R1159" t="e">
        <f>VLOOKUP(L1159,银行退!A:K,11,FALSE)</f>
        <v>#N/A</v>
      </c>
    </row>
    <row r="1160" spans="1:18" ht="14.25" hidden="1">
      <c r="A1160" s="60">
        <v>42935.692407407405</v>
      </c>
      <c r="B1160">
        <v>847403</v>
      </c>
      <c r="C1160" t="s">
        <v>4389</v>
      </c>
      <c r="D1160" t="s">
        <v>4390</v>
      </c>
      <c r="E1160" t="s">
        <v>892</v>
      </c>
      <c r="F1160" s="15">
        <v>18</v>
      </c>
      <c r="G1160" t="s">
        <v>50</v>
      </c>
      <c r="H1160" t="s">
        <v>50</v>
      </c>
      <c r="I1160" t="s">
        <v>86</v>
      </c>
      <c r="J1160" t="s">
        <v>46</v>
      </c>
      <c r="K1160" t="s">
        <v>87</v>
      </c>
      <c r="L1160" t="s">
        <v>2312</v>
      </c>
      <c r="M1160" t="s">
        <v>2313</v>
      </c>
      <c r="N1160" t="s">
        <v>4391</v>
      </c>
      <c r="O1160">
        <f>VLOOKUP(B1160,HIS退!B:F,5,FALSE)</f>
        <v>-18</v>
      </c>
      <c r="P1160" s="43">
        <f>VLOOKUP(L1160,银行退!A:G,7,FALSE)</f>
        <v>18</v>
      </c>
      <c r="Q1160" t="e">
        <f>VLOOKUP(L1160,银行退!A:J,10,FALSE)</f>
        <v>#N/A</v>
      </c>
      <c r="R1160" t="e">
        <f>VLOOKUP(L1160,银行退!A:K,11,FALSE)</f>
        <v>#N/A</v>
      </c>
    </row>
    <row r="1161" spans="1:18" ht="14.25" hidden="1">
      <c r="A1161" s="60">
        <v>42935.694155092591</v>
      </c>
      <c r="B1161">
        <v>847513</v>
      </c>
      <c r="C1161" t="s">
        <v>4392</v>
      </c>
      <c r="D1161" t="s">
        <v>4393</v>
      </c>
      <c r="E1161" t="s">
        <v>887</v>
      </c>
      <c r="F1161" s="15">
        <v>6</v>
      </c>
      <c r="G1161" t="s">
        <v>193</v>
      </c>
      <c r="H1161" t="s">
        <v>50</v>
      </c>
      <c r="I1161" t="s">
        <v>86</v>
      </c>
      <c r="J1161" t="s">
        <v>46</v>
      </c>
      <c r="K1161" t="s">
        <v>87</v>
      </c>
      <c r="L1161" t="s">
        <v>2314</v>
      </c>
      <c r="M1161" t="s">
        <v>2315</v>
      </c>
      <c r="N1161" t="s">
        <v>4394</v>
      </c>
      <c r="O1161">
        <f>VLOOKUP(B1161,HIS退!B:F,5,FALSE)</f>
        <v>-6</v>
      </c>
      <c r="P1161" s="43">
        <f>VLOOKUP(L1161,银行退!A:G,7,FALSE)</f>
        <v>6</v>
      </c>
      <c r="Q1161" t="e">
        <f>VLOOKUP(L1161,银行退!A:J,10,FALSE)</f>
        <v>#N/A</v>
      </c>
      <c r="R1161" t="e">
        <f>VLOOKUP(L1161,银行退!A:K,11,FALSE)</f>
        <v>#N/A</v>
      </c>
    </row>
    <row r="1162" spans="1:18" ht="14.25" hidden="1">
      <c r="A1162" s="60">
        <v>42935.710960648146</v>
      </c>
      <c r="B1162">
        <v>848315</v>
      </c>
      <c r="C1162" t="s">
        <v>4395</v>
      </c>
      <c r="D1162" t="s">
        <v>4396</v>
      </c>
      <c r="E1162" t="s">
        <v>893</v>
      </c>
      <c r="F1162" s="15">
        <v>235.8</v>
      </c>
      <c r="G1162" t="s">
        <v>50</v>
      </c>
      <c r="H1162" t="s">
        <v>50</v>
      </c>
      <c r="I1162" t="s">
        <v>127</v>
      </c>
      <c r="J1162" t="s">
        <v>127</v>
      </c>
      <c r="K1162" t="s">
        <v>87</v>
      </c>
      <c r="L1162" t="s">
        <v>2316</v>
      </c>
      <c r="M1162" t="s">
        <v>2317</v>
      </c>
      <c r="N1162" t="s">
        <v>196</v>
      </c>
      <c r="O1162">
        <f>VLOOKUP(B1162,HIS退!B:F,5,FALSE)</f>
        <v>-235.8</v>
      </c>
      <c r="P1162" s="43">
        <f>VLOOKUP(L1162,银行退!A:G,7,FALSE)</f>
        <v>235.8</v>
      </c>
      <c r="Q1162">
        <f>VLOOKUP(L1162,银行退!A:J,10,FALSE)</f>
        <v>1</v>
      </c>
      <c r="R1162" t="str">
        <f>VLOOKUP(L1162,银行退!A:K,11,FALSE)</f>
        <v>2017-07-20</v>
      </c>
    </row>
    <row r="1163" spans="1:18" ht="14.25" hidden="1">
      <c r="A1163" s="60">
        <v>42935.712280092594</v>
      </c>
      <c r="B1163">
        <v>848360</v>
      </c>
      <c r="C1163" t="s">
        <v>4397</v>
      </c>
      <c r="D1163" t="s">
        <v>4398</v>
      </c>
      <c r="E1163" t="s">
        <v>894</v>
      </c>
      <c r="F1163" s="15">
        <v>54</v>
      </c>
      <c r="G1163" t="s">
        <v>50</v>
      </c>
      <c r="H1163" t="s">
        <v>50</v>
      </c>
      <c r="I1163" t="s">
        <v>86</v>
      </c>
      <c r="J1163" t="s">
        <v>46</v>
      </c>
      <c r="K1163" t="s">
        <v>87</v>
      </c>
      <c r="L1163" t="s">
        <v>2318</v>
      </c>
      <c r="M1163" t="s">
        <v>2319</v>
      </c>
      <c r="N1163" t="s">
        <v>4399</v>
      </c>
      <c r="O1163">
        <f>VLOOKUP(B1163,HIS退!B:F,5,FALSE)</f>
        <v>-54</v>
      </c>
      <c r="P1163" s="43">
        <f>VLOOKUP(L1163,银行退!A:G,7,FALSE)</f>
        <v>54</v>
      </c>
      <c r="Q1163" t="e">
        <f>VLOOKUP(L1163,银行退!A:J,10,FALSE)</f>
        <v>#N/A</v>
      </c>
      <c r="R1163" t="e">
        <f>VLOOKUP(L1163,银行退!A:K,11,FALSE)</f>
        <v>#N/A</v>
      </c>
    </row>
    <row r="1164" spans="1:18" ht="14.25" hidden="1">
      <c r="A1164" s="60">
        <v>42935.714837962965</v>
      </c>
      <c r="B1164">
        <v>848462</v>
      </c>
      <c r="C1164" t="s">
        <v>4400</v>
      </c>
      <c r="D1164" t="s">
        <v>4401</v>
      </c>
      <c r="E1164" t="s">
        <v>895</v>
      </c>
      <c r="F1164" s="15">
        <v>119.78</v>
      </c>
      <c r="G1164" t="s">
        <v>50</v>
      </c>
      <c r="H1164" t="s">
        <v>50</v>
      </c>
      <c r="I1164" t="s">
        <v>86</v>
      </c>
      <c r="J1164" t="s">
        <v>46</v>
      </c>
      <c r="K1164" t="s">
        <v>87</v>
      </c>
      <c r="L1164" t="s">
        <v>2320</v>
      </c>
      <c r="M1164" t="s">
        <v>2321</v>
      </c>
      <c r="N1164" t="s">
        <v>4402</v>
      </c>
      <c r="O1164">
        <f>VLOOKUP(B1164,HIS退!B:F,5,FALSE)</f>
        <v>-119.78</v>
      </c>
      <c r="P1164" s="43">
        <f>VLOOKUP(L1164,银行退!A:G,7,FALSE)</f>
        <v>119.78</v>
      </c>
      <c r="Q1164" t="e">
        <f>VLOOKUP(L1164,银行退!A:J,10,FALSE)</f>
        <v>#N/A</v>
      </c>
      <c r="R1164" t="e">
        <f>VLOOKUP(L1164,银行退!A:K,11,FALSE)</f>
        <v>#N/A</v>
      </c>
    </row>
    <row r="1165" spans="1:18" ht="14.25" hidden="1">
      <c r="A1165" s="60">
        <v>42935.722187500003</v>
      </c>
      <c r="B1165">
        <v>848715</v>
      </c>
      <c r="C1165" t="s">
        <v>4403</v>
      </c>
      <c r="D1165" t="s">
        <v>4404</v>
      </c>
      <c r="E1165" t="s">
        <v>896</v>
      </c>
      <c r="F1165" s="15">
        <v>412.38</v>
      </c>
      <c r="G1165" t="s">
        <v>50</v>
      </c>
      <c r="H1165" t="s">
        <v>50</v>
      </c>
      <c r="I1165" t="s">
        <v>127</v>
      </c>
      <c r="J1165" t="s">
        <v>127</v>
      </c>
      <c r="K1165" t="s">
        <v>87</v>
      </c>
      <c r="L1165" t="s">
        <v>2322</v>
      </c>
      <c r="M1165" t="s">
        <v>2323</v>
      </c>
      <c r="N1165" t="s">
        <v>4405</v>
      </c>
      <c r="O1165">
        <f>VLOOKUP(B1165,HIS退!B:F,5,FALSE)</f>
        <v>-412.38</v>
      </c>
      <c r="P1165" s="43">
        <f>VLOOKUP(L1165,银行退!A:G,7,FALSE)</f>
        <v>412.38</v>
      </c>
      <c r="Q1165">
        <f>VLOOKUP(L1165,银行退!A:J,10,FALSE)</f>
        <v>1</v>
      </c>
      <c r="R1165" t="str">
        <f>VLOOKUP(L1165,银行退!A:K,11,FALSE)</f>
        <v>2017-07-20</v>
      </c>
    </row>
    <row r="1166" spans="1:18" ht="14.25" hidden="1">
      <c r="A1166" s="60">
        <v>42935.723136574074</v>
      </c>
      <c r="B1166">
        <v>848741</v>
      </c>
      <c r="C1166" t="s">
        <v>4406</v>
      </c>
      <c r="D1166" t="s">
        <v>4407</v>
      </c>
      <c r="E1166" t="s">
        <v>897</v>
      </c>
      <c r="F1166" s="15">
        <v>957.76</v>
      </c>
      <c r="G1166" t="s">
        <v>50</v>
      </c>
      <c r="H1166" t="s">
        <v>50</v>
      </c>
      <c r="I1166" t="s">
        <v>86</v>
      </c>
      <c r="J1166" t="s">
        <v>46</v>
      </c>
      <c r="K1166" t="s">
        <v>87</v>
      </c>
      <c r="L1166" t="s">
        <v>2324</v>
      </c>
      <c r="M1166" t="s">
        <v>2325</v>
      </c>
      <c r="N1166" t="s">
        <v>4408</v>
      </c>
      <c r="O1166">
        <f>VLOOKUP(B1166,HIS退!B:F,5,FALSE)</f>
        <v>-957.76</v>
      </c>
      <c r="P1166" s="43">
        <f>VLOOKUP(L1166,银行退!A:G,7,FALSE)</f>
        <v>957.76</v>
      </c>
      <c r="Q1166" t="e">
        <f>VLOOKUP(L1166,银行退!A:J,10,FALSE)</f>
        <v>#N/A</v>
      </c>
      <c r="R1166" t="e">
        <f>VLOOKUP(L1166,银行退!A:K,11,FALSE)</f>
        <v>#N/A</v>
      </c>
    </row>
    <row r="1167" spans="1:18" ht="14.25" hidden="1">
      <c r="A1167" s="60">
        <v>42935.724398148152</v>
      </c>
      <c r="B1167">
        <v>848800</v>
      </c>
      <c r="C1167" t="s">
        <v>4409</v>
      </c>
      <c r="D1167" t="s">
        <v>4410</v>
      </c>
      <c r="E1167" t="s">
        <v>157</v>
      </c>
      <c r="F1167" s="15">
        <v>63.5</v>
      </c>
      <c r="G1167" t="s">
        <v>50</v>
      </c>
      <c r="H1167" t="s">
        <v>50</v>
      </c>
      <c r="I1167" t="s">
        <v>86</v>
      </c>
      <c r="J1167" t="s">
        <v>46</v>
      </c>
      <c r="K1167" t="s">
        <v>87</v>
      </c>
      <c r="L1167" t="s">
        <v>2326</v>
      </c>
      <c r="M1167" t="s">
        <v>2327</v>
      </c>
      <c r="N1167" t="s">
        <v>4411</v>
      </c>
      <c r="O1167">
        <f>VLOOKUP(B1167,HIS退!B:F,5,FALSE)</f>
        <v>-63.5</v>
      </c>
      <c r="P1167" s="43">
        <f>VLOOKUP(L1167,银行退!A:G,7,FALSE)</f>
        <v>63.5</v>
      </c>
      <c r="Q1167" t="e">
        <f>VLOOKUP(L1167,银行退!A:J,10,FALSE)</f>
        <v>#N/A</v>
      </c>
      <c r="R1167" t="e">
        <f>VLOOKUP(L1167,银行退!A:K,11,FALSE)</f>
        <v>#N/A</v>
      </c>
    </row>
    <row r="1168" spans="1:18" ht="14.25" hidden="1">
      <c r="A1168" s="60">
        <v>42935.726168981484</v>
      </c>
      <c r="B1168">
        <v>848844</v>
      </c>
      <c r="C1168" t="s">
        <v>4412</v>
      </c>
      <c r="D1168" t="s">
        <v>4413</v>
      </c>
      <c r="E1168" t="s">
        <v>254</v>
      </c>
      <c r="F1168" s="15">
        <v>40.5</v>
      </c>
      <c r="G1168" t="s">
        <v>50</v>
      </c>
      <c r="H1168" t="s">
        <v>50</v>
      </c>
      <c r="I1168" t="s">
        <v>86</v>
      </c>
      <c r="J1168" t="s">
        <v>46</v>
      </c>
      <c r="K1168" t="s">
        <v>87</v>
      </c>
      <c r="L1168" t="s">
        <v>2328</v>
      </c>
      <c r="M1168" t="s">
        <v>2329</v>
      </c>
      <c r="N1168" t="s">
        <v>4414</v>
      </c>
      <c r="O1168">
        <f>VLOOKUP(B1168,HIS退!B:F,5,FALSE)</f>
        <v>-40.5</v>
      </c>
      <c r="P1168" s="43">
        <f>VLOOKUP(L1168,银行退!A:G,7,FALSE)</f>
        <v>40.5</v>
      </c>
      <c r="Q1168" t="e">
        <f>VLOOKUP(L1168,银行退!A:J,10,FALSE)</f>
        <v>#N/A</v>
      </c>
      <c r="R1168" t="e">
        <f>VLOOKUP(L1168,银行退!A:K,11,FALSE)</f>
        <v>#N/A</v>
      </c>
    </row>
    <row r="1169" spans="1:18" ht="14.25" hidden="1">
      <c r="A1169" s="60">
        <v>42935.728368055556</v>
      </c>
      <c r="B1169">
        <v>848925</v>
      </c>
      <c r="C1169" t="s">
        <v>4415</v>
      </c>
      <c r="D1169" t="s">
        <v>898</v>
      </c>
      <c r="E1169" t="s">
        <v>899</v>
      </c>
      <c r="F1169" s="15">
        <v>830</v>
      </c>
      <c r="G1169" t="s">
        <v>50</v>
      </c>
      <c r="H1169" t="s">
        <v>50</v>
      </c>
      <c r="I1169" t="s">
        <v>86</v>
      </c>
      <c r="J1169" t="s">
        <v>46</v>
      </c>
      <c r="K1169" t="s">
        <v>87</v>
      </c>
      <c r="L1169" t="s">
        <v>2330</v>
      </c>
      <c r="M1169" t="s">
        <v>2331</v>
      </c>
      <c r="N1169" t="s">
        <v>4416</v>
      </c>
      <c r="O1169">
        <f>VLOOKUP(B1169,HIS退!B:F,5,FALSE)</f>
        <v>-830</v>
      </c>
      <c r="P1169" s="43">
        <f>VLOOKUP(L1169,银行退!A:G,7,FALSE)</f>
        <v>830</v>
      </c>
      <c r="Q1169" t="e">
        <f>VLOOKUP(L1169,银行退!A:J,10,FALSE)</f>
        <v>#N/A</v>
      </c>
      <c r="R1169" t="e">
        <f>VLOOKUP(L1169,银行退!A:K,11,FALSE)</f>
        <v>#N/A</v>
      </c>
    </row>
    <row r="1170" spans="1:18" ht="14.25" hidden="1">
      <c r="A1170" s="60">
        <v>42935.728530092594</v>
      </c>
      <c r="B1170">
        <v>848932</v>
      </c>
      <c r="C1170" t="s">
        <v>4417</v>
      </c>
      <c r="D1170" t="s">
        <v>4418</v>
      </c>
      <c r="E1170" t="s">
        <v>900</v>
      </c>
      <c r="F1170" s="15">
        <v>391.5</v>
      </c>
      <c r="G1170" t="s">
        <v>50</v>
      </c>
      <c r="H1170" t="s">
        <v>50</v>
      </c>
      <c r="I1170" t="s">
        <v>86</v>
      </c>
      <c r="J1170" t="s">
        <v>46</v>
      </c>
      <c r="K1170" t="s">
        <v>87</v>
      </c>
      <c r="L1170" t="s">
        <v>2332</v>
      </c>
      <c r="M1170" t="s">
        <v>2333</v>
      </c>
      <c r="N1170" t="s">
        <v>4419</v>
      </c>
      <c r="O1170">
        <f>VLOOKUP(B1170,HIS退!B:F,5,FALSE)</f>
        <v>-391.5</v>
      </c>
      <c r="P1170" s="43">
        <f>VLOOKUP(L1170,银行退!A:G,7,FALSE)</f>
        <v>391.5</v>
      </c>
      <c r="Q1170" t="e">
        <f>VLOOKUP(L1170,银行退!A:J,10,FALSE)</f>
        <v>#N/A</v>
      </c>
      <c r="R1170" t="e">
        <f>VLOOKUP(L1170,银行退!A:K,11,FALSE)</f>
        <v>#N/A</v>
      </c>
    </row>
    <row r="1171" spans="1:18" ht="14.25" hidden="1">
      <c r="A1171" s="60">
        <v>42935.729641203703</v>
      </c>
      <c r="B1171">
        <v>848968</v>
      </c>
      <c r="C1171" t="s">
        <v>4420</v>
      </c>
      <c r="D1171" t="s">
        <v>4421</v>
      </c>
      <c r="E1171" t="s">
        <v>901</v>
      </c>
      <c r="F1171" s="15">
        <v>497</v>
      </c>
      <c r="G1171" t="s">
        <v>50</v>
      </c>
      <c r="H1171" t="s">
        <v>50</v>
      </c>
      <c r="I1171" t="s">
        <v>86</v>
      </c>
      <c r="J1171" t="s">
        <v>46</v>
      </c>
      <c r="K1171" t="s">
        <v>87</v>
      </c>
      <c r="L1171" t="s">
        <v>2334</v>
      </c>
      <c r="M1171" t="s">
        <v>2335</v>
      </c>
      <c r="N1171" t="s">
        <v>4422</v>
      </c>
      <c r="O1171">
        <f>VLOOKUP(B1171,HIS退!B:F,5,FALSE)</f>
        <v>-497</v>
      </c>
      <c r="P1171" s="43">
        <f>VLOOKUP(L1171,银行退!A:G,7,FALSE)</f>
        <v>497</v>
      </c>
      <c r="Q1171" t="e">
        <f>VLOOKUP(L1171,银行退!A:J,10,FALSE)</f>
        <v>#N/A</v>
      </c>
      <c r="R1171" t="e">
        <f>VLOOKUP(L1171,银行退!A:K,11,FALSE)</f>
        <v>#N/A</v>
      </c>
    </row>
    <row r="1172" spans="1:18" ht="14.25" hidden="1">
      <c r="A1172" s="60">
        <v>42935.733449074076</v>
      </c>
      <c r="B1172">
        <v>849058</v>
      </c>
      <c r="C1172" t="s">
        <v>4423</v>
      </c>
      <c r="D1172" t="s">
        <v>4424</v>
      </c>
      <c r="E1172" t="s">
        <v>902</v>
      </c>
      <c r="F1172" s="15">
        <v>730.58</v>
      </c>
      <c r="G1172" t="s">
        <v>50</v>
      </c>
      <c r="H1172" t="s">
        <v>50</v>
      </c>
      <c r="I1172" t="s">
        <v>86</v>
      </c>
      <c r="J1172" t="s">
        <v>46</v>
      </c>
      <c r="K1172" t="s">
        <v>87</v>
      </c>
      <c r="L1172" t="s">
        <v>2336</v>
      </c>
      <c r="M1172" t="s">
        <v>2337</v>
      </c>
      <c r="N1172" t="s">
        <v>4425</v>
      </c>
      <c r="O1172">
        <f>VLOOKUP(B1172,HIS退!B:F,5,FALSE)</f>
        <v>-730.58</v>
      </c>
      <c r="P1172" s="43">
        <f>VLOOKUP(L1172,银行退!A:G,7,FALSE)</f>
        <v>730.58</v>
      </c>
      <c r="Q1172" t="e">
        <f>VLOOKUP(L1172,银行退!A:J,10,FALSE)</f>
        <v>#N/A</v>
      </c>
      <c r="R1172" t="e">
        <f>VLOOKUP(L1172,银行退!A:K,11,FALSE)</f>
        <v>#N/A</v>
      </c>
    </row>
    <row r="1173" spans="1:18" ht="14.25" hidden="1">
      <c r="A1173" s="60">
        <v>42935.735798611109</v>
      </c>
      <c r="B1173">
        <v>849122</v>
      </c>
      <c r="C1173" t="s">
        <v>4426</v>
      </c>
      <c r="D1173" t="s">
        <v>4427</v>
      </c>
      <c r="E1173" t="s">
        <v>903</v>
      </c>
      <c r="F1173" s="15">
        <v>1094</v>
      </c>
      <c r="G1173" t="s">
        <v>50</v>
      </c>
      <c r="H1173" t="s">
        <v>50</v>
      </c>
      <c r="I1173" t="s">
        <v>86</v>
      </c>
      <c r="J1173" t="s">
        <v>46</v>
      </c>
      <c r="K1173" t="s">
        <v>87</v>
      </c>
      <c r="L1173" t="s">
        <v>2338</v>
      </c>
      <c r="M1173" t="s">
        <v>2339</v>
      </c>
      <c r="N1173" t="s">
        <v>4428</v>
      </c>
      <c r="O1173">
        <f>VLOOKUP(B1173,HIS退!B:F,5,FALSE)</f>
        <v>-1094</v>
      </c>
      <c r="P1173" s="43">
        <f>VLOOKUP(L1173,银行退!A:G,7,FALSE)</f>
        <v>1094</v>
      </c>
      <c r="Q1173" t="e">
        <f>VLOOKUP(L1173,银行退!A:J,10,FALSE)</f>
        <v>#N/A</v>
      </c>
      <c r="R1173" t="e">
        <f>VLOOKUP(L1173,银行退!A:K,11,FALSE)</f>
        <v>#N/A</v>
      </c>
    </row>
    <row r="1174" spans="1:18" ht="14.25" hidden="1">
      <c r="A1174" s="60">
        <v>42935.741226851853</v>
      </c>
      <c r="B1174">
        <v>849218</v>
      </c>
      <c r="C1174" t="s">
        <v>4429</v>
      </c>
      <c r="D1174" t="s">
        <v>4430</v>
      </c>
      <c r="E1174" t="s">
        <v>904</v>
      </c>
      <c r="F1174" s="15">
        <v>5187.0200000000004</v>
      </c>
      <c r="G1174" t="s">
        <v>50</v>
      </c>
      <c r="H1174" t="s">
        <v>50</v>
      </c>
      <c r="I1174" t="s">
        <v>86</v>
      </c>
      <c r="J1174" t="s">
        <v>46</v>
      </c>
      <c r="K1174" t="s">
        <v>87</v>
      </c>
      <c r="L1174" t="s">
        <v>2340</v>
      </c>
      <c r="M1174" t="s">
        <v>2341</v>
      </c>
      <c r="N1174" t="s">
        <v>4431</v>
      </c>
      <c r="O1174">
        <f>VLOOKUP(B1174,HIS退!B:F,5,FALSE)</f>
        <v>-5187.0200000000004</v>
      </c>
      <c r="P1174" s="43">
        <f>VLOOKUP(L1174,银行退!A:G,7,FALSE)</f>
        <v>5187.0200000000004</v>
      </c>
      <c r="Q1174" t="e">
        <f>VLOOKUP(L1174,银行退!A:J,10,FALSE)</f>
        <v>#N/A</v>
      </c>
      <c r="R1174" t="e">
        <f>VLOOKUP(L1174,银行退!A:K,11,FALSE)</f>
        <v>#N/A</v>
      </c>
    </row>
    <row r="1175" spans="1:18" ht="14.25" hidden="1">
      <c r="A1175" s="60">
        <v>42935.741516203707</v>
      </c>
      <c r="B1175">
        <v>849225</v>
      </c>
      <c r="C1175" t="s">
        <v>4432</v>
      </c>
      <c r="D1175" t="s">
        <v>4433</v>
      </c>
      <c r="E1175" t="s">
        <v>905</v>
      </c>
      <c r="F1175" s="15">
        <v>475.89</v>
      </c>
      <c r="G1175" t="s">
        <v>50</v>
      </c>
      <c r="H1175" t="s">
        <v>50</v>
      </c>
      <c r="I1175" t="s">
        <v>86</v>
      </c>
      <c r="J1175" t="s">
        <v>46</v>
      </c>
      <c r="K1175" t="s">
        <v>87</v>
      </c>
      <c r="L1175" t="s">
        <v>2342</v>
      </c>
      <c r="M1175" t="s">
        <v>2343</v>
      </c>
      <c r="N1175" t="s">
        <v>4434</v>
      </c>
      <c r="O1175">
        <f>VLOOKUP(B1175,HIS退!B:F,5,FALSE)</f>
        <v>-475.89</v>
      </c>
      <c r="P1175" s="43">
        <f>VLOOKUP(L1175,银行退!A:G,7,FALSE)</f>
        <v>475.89</v>
      </c>
      <c r="Q1175" t="e">
        <f>VLOOKUP(L1175,银行退!A:J,10,FALSE)</f>
        <v>#N/A</v>
      </c>
      <c r="R1175" t="e">
        <f>VLOOKUP(L1175,银行退!A:K,11,FALSE)</f>
        <v>#N/A</v>
      </c>
    </row>
    <row r="1176" spans="1:18" ht="14.25" hidden="1">
      <c r="A1176" s="60">
        <v>42936.012094907404</v>
      </c>
      <c r="B1176">
        <v>850106</v>
      </c>
      <c r="C1176" t="s">
        <v>4435</v>
      </c>
      <c r="D1176" t="s">
        <v>4436</v>
      </c>
      <c r="E1176" t="s">
        <v>906</v>
      </c>
      <c r="F1176" s="15">
        <v>395.72</v>
      </c>
      <c r="G1176" t="s">
        <v>50</v>
      </c>
      <c r="H1176" t="s">
        <v>50</v>
      </c>
      <c r="I1176" t="s">
        <v>86</v>
      </c>
      <c r="J1176" t="s">
        <v>46</v>
      </c>
      <c r="K1176" t="s">
        <v>87</v>
      </c>
      <c r="L1176" t="s">
        <v>2344</v>
      </c>
      <c r="M1176" t="s">
        <v>2345</v>
      </c>
      <c r="N1176" t="s">
        <v>4437</v>
      </c>
      <c r="O1176">
        <f>VLOOKUP(B1176,HIS退!B:F,5,FALSE)</f>
        <v>-395.72</v>
      </c>
      <c r="P1176" s="43">
        <f>VLOOKUP(L1176,银行退!A:G,7,FALSE)</f>
        <v>395.72</v>
      </c>
      <c r="Q1176" t="e">
        <f>VLOOKUP(L1176,银行退!A:J,10,FALSE)</f>
        <v>#N/A</v>
      </c>
      <c r="R1176" t="e">
        <f>VLOOKUP(L1176,银行退!A:K,11,FALSE)</f>
        <v>#N/A</v>
      </c>
    </row>
    <row r="1177" spans="1:18" ht="14.25" hidden="1">
      <c r="A1177" s="60">
        <v>42936.363344907404</v>
      </c>
      <c r="B1177">
        <v>852828</v>
      </c>
      <c r="C1177" t="s">
        <v>4438</v>
      </c>
      <c r="D1177" t="s">
        <v>4439</v>
      </c>
      <c r="E1177" t="s">
        <v>907</v>
      </c>
      <c r="F1177" s="15">
        <v>2800</v>
      </c>
      <c r="G1177" t="s">
        <v>50</v>
      </c>
      <c r="H1177" t="s">
        <v>50</v>
      </c>
      <c r="I1177" t="s">
        <v>86</v>
      </c>
      <c r="J1177" t="s">
        <v>46</v>
      </c>
      <c r="K1177" t="s">
        <v>87</v>
      </c>
      <c r="L1177" t="s">
        <v>2346</v>
      </c>
      <c r="M1177" t="s">
        <v>2347</v>
      </c>
      <c r="N1177" t="s">
        <v>4440</v>
      </c>
      <c r="O1177">
        <f>VLOOKUP(B1177,HIS退!B:F,5,FALSE)</f>
        <v>-2800</v>
      </c>
      <c r="P1177" s="43">
        <f>VLOOKUP(L1177,银行退!A:G,7,FALSE)</f>
        <v>2800</v>
      </c>
      <c r="Q1177" t="e">
        <f>VLOOKUP(L1177,银行退!A:J,10,FALSE)</f>
        <v>#N/A</v>
      </c>
      <c r="R1177" t="e">
        <f>VLOOKUP(L1177,银行退!A:K,11,FALSE)</f>
        <v>#N/A</v>
      </c>
    </row>
    <row r="1178" spans="1:18" ht="14.25" hidden="1">
      <c r="A1178" s="60">
        <v>42936.370821759258</v>
      </c>
      <c r="B1178">
        <v>853486</v>
      </c>
      <c r="C1178" t="s">
        <v>4441</v>
      </c>
      <c r="D1178" t="s">
        <v>4442</v>
      </c>
      <c r="E1178" t="s">
        <v>908</v>
      </c>
      <c r="F1178" s="15">
        <v>950</v>
      </c>
      <c r="G1178" t="s">
        <v>50</v>
      </c>
      <c r="H1178" t="s">
        <v>50</v>
      </c>
      <c r="I1178" t="s">
        <v>86</v>
      </c>
      <c r="J1178" t="s">
        <v>46</v>
      </c>
      <c r="K1178" t="s">
        <v>87</v>
      </c>
      <c r="L1178" t="s">
        <v>2348</v>
      </c>
      <c r="M1178" t="s">
        <v>2349</v>
      </c>
      <c r="N1178" t="s">
        <v>4443</v>
      </c>
      <c r="O1178">
        <f>VLOOKUP(B1178,HIS退!B:F,5,FALSE)</f>
        <v>-950</v>
      </c>
      <c r="P1178" s="43">
        <f>VLOOKUP(L1178,银行退!A:G,7,FALSE)</f>
        <v>950</v>
      </c>
      <c r="Q1178" t="e">
        <f>VLOOKUP(L1178,银行退!A:J,10,FALSE)</f>
        <v>#N/A</v>
      </c>
      <c r="R1178" t="e">
        <f>VLOOKUP(L1178,银行退!A:K,11,FALSE)</f>
        <v>#N/A</v>
      </c>
    </row>
    <row r="1179" spans="1:18" ht="14.25" hidden="1">
      <c r="A1179" s="60">
        <v>42936.375833333332</v>
      </c>
      <c r="B1179">
        <v>853937</v>
      </c>
      <c r="C1179" t="s">
        <v>4444</v>
      </c>
      <c r="D1179" t="s">
        <v>4445</v>
      </c>
      <c r="E1179" t="s">
        <v>910</v>
      </c>
      <c r="F1179" s="15">
        <v>200</v>
      </c>
      <c r="G1179" t="s">
        <v>50</v>
      </c>
      <c r="H1179" t="s">
        <v>50</v>
      </c>
      <c r="I1179" t="s">
        <v>127</v>
      </c>
      <c r="J1179" t="s">
        <v>127</v>
      </c>
      <c r="K1179" t="s">
        <v>87</v>
      </c>
      <c r="L1179" t="s">
        <v>2350</v>
      </c>
      <c r="M1179" t="s">
        <v>2351</v>
      </c>
      <c r="N1179" t="s">
        <v>4446</v>
      </c>
      <c r="O1179">
        <f>VLOOKUP(B1179,HIS退!B:F,5,FALSE)</f>
        <v>-200</v>
      </c>
      <c r="P1179" s="43">
        <f>VLOOKUP(L1179,银行退!A:G,7,FALSE)</f>
        <v>200</v>
      </c>
      <c r="Q1179">
        <f>VLOOKUP(L1179,银行退!A:J,10,FALSE)</f>
        <v>1</v>
      </c>
      <c r="R1179" t="str">
        <f>VLOOKUP(L1179,银行退!A:K,11,FALSE)</f>
        <v>2017-07-20</v>
      </c>
    </row>
    <row r="1180" spans="1:18" ht="14.25" hidden="1">
      <c r="A1180" s="60">
        <v>42936.376979166664</v>
      </c>
      <c r="B1180">
        <v>854043</v>
      </c>
      <c r="C1180" t="s">
        <v>4447</v>
      </c>
      <c r="D1180" t="s">
        <v>4448</v>
      </c>
      <c r="E1180" t="s">
        <v>909</v>
      </c>
      <c r="F1180" s="15">
        <v>4500</v>
      </c>
      <c r="G1180" t="s">
        <v>50</v>
      </c>
      <c r="H1180" t="s">
        <v>50</v>
      </c>
      <c r="I1180" t="s">
        <v>86</v>
      </c>
      <c r="J1180" t="s">
        <v>46</v>
      </c>
      <c r="K1180" t="s">
        <v>87</v>
      </c>
      <c r="L1180" t="s">
        <v>2352</v>
      </c>
      <c r="M1180" t="s">
        <v>2353</v>
      </c>
      <c r="N1180" t="s">
        <v>4449</v>
      </c>
      <c r="O1180">
        <f>VLOOKUP(B1180,HIS退!B:F,5,FALSE)</f>
        <v>-4500</v>
      </c>
      <c r="P1180" s="43">
        <f>VLOOKUP(L1180,银行退!A:G,7,FALSE)</f>
        <v>4500</v>
      </c>
      <c r="Q1180" t="e">
        <f>VLOOKUP(L1180,银行退!A:J,10,FALSE)</f>
        <v>#N/A</v>
      </c>
      <c r="R1180" t="e">
        <f>VLOOKUP(L1180,银行退!A:K,11,FALSE)</f>
        <v>#N/A</v>
      </c>
    </row>
    <row r="1181" spans="1:18" ht="14.25" hidden="1">
      <c r="A1181" s="60">
        <v>42936.379664351851</v>
      </c>
      <c r="B1181">
        <v>854272</v>
      </c>
      <c r="C1181" t="s">
        <v>4450</v>
      </c>
      <c r="D1181" t="s">
        <v>911</v>
      </c>
      <c r="E1181" t="s">
        <v>912</v>
      </c>
      <c r="F1181" s="15">
        <v>1000</v>
      </c>
      <c r="G1181" t="s">
        <v>50</v>
      </c>
      <c r="H1181" t="s">
        <v>50</v>
      </c>
      <c r="I1181" t="s">
        <v>86</v>
      </c>
      <c r="J1181" t="s">
        <v>46</v>
      </c>
      <c r="K1181" t="s">
        <v>87</v>
      </c>
      <c r="L1181" t="s">
        <v>2354</v>
      </c>
      <c r="M1181" t="s">
        <v>2355</v>
      </c>
      <c r="N1181" t="s">
        <v>4451</v>
      </c>
      <c r="O1181">
        <f>VLOOKUP(B1181,HIS退!B:F,5,FALSE)</f>
        <v>-1000</v>
      </c>
      <c r="P1181" s="43">
        <f>VLOOKUP(L1181,银行退!A:G,7,FALSE)</f>
        <v>1000</v>
      </c>
      <c r="Q1181" t="e">
        <f>VLOOKUP(L1181,银行退!A:J,10,FALSE)</f>
        <v>#N/A</v>
      </c>
      <c r="R1181" t="e">
        <f>VLOOKUP(L1181,银行退!A:K,11,FALSE)</f>
        <v>#N/A</v>
      </c>
    </row>
    <row r="1182" spans="1:18" ht="14.25" hidden="1">
      <c r="A1182" s="60">
        <v>42936.393043981479</v>
      </c>
      <c r="B1182">
        <v>855348</v>
      </c>
      <c r="C1182" t="s">
        <v>4452</v>
      </c>
      <c r="D1182" t="s">
        <v>4453</v>
      </c>
      <c r="E1182" t="s">
        <v>913</v>
      </c>
      <c r="F1182" s="15">
        <v>337.68</v>
      </c>
      <c r="G1182" t="s">
        <v>50</v>
      </c>
      <c r="H1182" t="s">
        <v>50</v>
      </c>
      <c r="I1182" t="s">
        <v>127</v>
      </c>
      <c r="J1182" t="s">
        <v>127</v>
      </c>
      <c r="K1182" t="s">
        <v>87</v>
      </c>
      <c r="L1182" t="s">
        <v>2356</v>
      </c>
      <c r="M1182" t="s">
        <v>2357</v>
      </c>
      <c r="N1182" t="s">
        <v>4454</v>
      </c>
      <c r="O1182">
        <f>VLOOKUP(B1182,HIS退!B:F,5,FALSE)</f>
        <v>-337.68</v>
      </c>
      <c r="P1182" s="43">
        <f>VLOOKUP(L1182,银行退!A:G,7,FALSE)</f>
        <v>337.68</v>
      </c>
      <c r="Q1182">
        <f>VLOOKUP(L1182,银行退!A:J,10,FALSE)</f>
        <v>1</v>
      </c>
      <c r="R1182" t="str">
        <f>VLOOKUP(L1182,银行退!A:K,11,FALSE)</f>
        <v>2017-07-21</v>
      </c>
    </row>
    <row r="1183" spans="1:18" ht="14.25" hidden="1">
      <c r="A1183" s="60">
        <v>42936.397060185183</v>
      </c>
      <c r="B1183">
        <v>855714</v>
      </c>
      <c r="C1183" t="s">
        <v>4455</v>
      </c>
      <c r="D1183" t="s">
        <v>4456</v>
      </c>
      <c r="E1183" t="s">
        <v>914</v>
      </c>
      <c r="F1183" s="15">
        <v>51.7</v>
      </c>
      <c r="G1183" t="s">
        <v>50</v>
      </c>
      <c r="H1183" t="s">
        <v>50</v>
      </c>
      <c r="I1183" t="s">
        <v>86</v>
      </c>
      <c r="J1183" t="s">
        <v>46</v>
      </c>
      <c r="K1183" t="s">
        <v>87</v>
      </c>
      <c r="L1183" t="s">
        <v>2358</v>
      </c>
      <c r="M1183" t="s">
        <v>2359</v>
      </c>
      <c r="N1183" t="s">
        <v>4457</v>
      </c>
      <c r="O1183">
        <f>VLOOKUP(B1183,HIS退!B:F,5,FALSE)</f>
        <v>-51.7</v>
      </c>
      <c r="P1183" s="43">
        <f>VLOOKUP(L1183,银行退!A:G,7,FALSE)</f>
        <v>51.7</v>
      </c>
      <c r="Q1183" t="e">
        <f>VLOOKUP(L1183,银行退!A:J,10,FALSE)</f>
        <v>#N/A</v>
      </c>
      <c r="R1183" t="e">
        <f>VLOOKUP(L1183,银行退!A:K,11,FALSE)</f>
        <v>#N/A</v>
      </c>
    </row>
    <row r="1184" spans="1:18" ht="14.25" hidden="1">
      <c r="A1184" s="60">
        <v>42936.397268518522</v>
      </c>
      <c r="B1184">
        <v>855731</v>
      </c>
      <c r="C1184" t="s">
        <v>4458</v>
      </c>
      <c r="D1184" t="s">
        <v>915</v>
      </c>
      <c r="E1184" t="s">
        <v>916</v>
      </c>
      <c r="F1184" s="15">
        <v>452.51</v>
      </c>
      <c r="G1184" t="s">
        <v>50</v>
      </c>
      <c r="H1184" t="s">
        <v>50</v>
      </c>
      <c r="I1184" t="s">
        <v>127</v>
      </c>
      <c r="J1184" t="s">
        <v>127</v>
      </c>
      <c r="K1184" t="s">
        <v>87</v>
      </c>
      <c r="L1184" t="s">
        <v>2360</v>
      </c>
      <c r="M1184" t="s">
        <v>2361</v>
      </c>
      <c r="N1184" t="s">
        <v>3356</v>
      </c>
      <c r="O1184">
        <f>VLOOKUP(B1184,HIS退!B:F,5,FALSE)</f>
        <v>-452.51</v>
      </c>
      <c r="P1184" s="43">
        <f>VLOOKUP(L1184,银行退!A:G,7,FALSE)</f>
        <v>452.51</v>
      </c>
      <c r="Q1184">
        <f>VLOOKUP(L1184,银行退!A:J,10,FALSE)</f>
        <v>1</v>
      </c>
      <c r="R1184" t="str">
        <f>VLOOKUP(L1184,银行退!A:K,11,FALSE)</f>
        <v>2017-07-20</v>
      </c>
    </row>
    <row r="1185" spans="1:18" ht="14.25" hidden="1">
      <c r="A1185" s="60">
        <v>42936.398495370369</v>
      </c>
      <c r="B1185">
        <v>855828</v>
      </c>
      <c r="C1185" t="s">
        <v>4459</v>
      </c>
      <c r="D1185" t="s">
        <v>4460</v>
      </c>
      <c r="E1185" t="s">
        <v>917</v>
      </c>
      <c r="F1185" s="15">
        <v>243.38</v>
      </c>
      <c r="G1185" t="s">
        <v>193</v>
      </c>
      <c r="H1185" t="s">
        <v>50</v>
      </c>
      <c r="I1185" t="s">
        <v>86</v>
      </c>
      <c r="J1185" t="s">
        <v>46</v>
      </c>
      <c r="K1185" t="s">
        <v>87</v>
      </c>
      <c r="L1185" t="s">
        <v>2362</v>
      </c>
      <c r="M1185" t="s">
        <v>2363</v>
      </c>
      <c r="N1185" t="s">
        <v>4461</v>
      </c>
      <c r="O1185">
        <f>VLOOKUP(B1185,HIS退!B:F,5,FALSE)</f>
        <v>-243.38</v>
      </c>
      <c r="P1185" s="43">
        <f>VLOOKUP(L1185,银行退!A:G,7,FALSE)</f>
        <v>243.38</v>
      </c>
      <c r="Q1185" t="e">
        <f>VLOOKUP(L1185,银行退!A:J,10,FALSE)</f>
        <v>#N/A</v>
      </c>
      <c r="R1185" t="e">
        <f>VLOOKUP(L1185,银行退!A:K,11,FALSE)</f>
        <v>#N/A</v>
      </c>
    </row>
    <row r="1186" spans="1:18" ht="14.25" hidden="1">
      <c r="A1186" s="60">
        <v>42936.401597222219</v>
      </c>
      <c r="B1186">
        <v>856089</v>
      </c>
      <c r="C1186" t="s">
        <v>4462</v>
      </c>
      <c r="D1186" t="s">
        <v>4463</v>
      </c>
      <c r="E1186" t="s">
        <v>918</v>
      </c>
      <c r="F1186" s="15">
        <v>1000</v>
      </c>
      <c r="G1186" t="s">
        <v>50</v>
      </c>
      <c r="H1186" t="s">
        <v>50</v>
      </c>
      <c r="I1186" t="s">
        <v>127</v>
      </c>
      <c r="J1186" t="s">
        <v>127</v>
      </c>
      <c r="K1186" t="s">
        <v>87</v>
      </c>
      <c r="L1186" t="s">
        <v>2364</v>
      </c>
      <c r="M1186" t="s">
        <v>2365</v>
      </c>
      <c r="N1186" t="s">
        <v>4464</v>
      </c>
      <c r="O1186">
        <f>VLOOKUP(B1186,HIS退!B:F,5,FALSE)</f>
        <v>-1000</v>
      </c>
      <c r="P1186" s="43">
        <f>VLOOKUP(L1186,银行退!A:G,7,FALSE)</f>
        <v>1000</v>
      </c>
      <c r="Q1186">
        <f>VLOOKUP(L1186,银行退!A:J,10,FALSE)</f>
        <v>1</v>
      </c>
      <c r="R1186" t="str">
        <f>VLOOKUP(L1186,银行退!A:K,11,FALSE)</f>
        <v>2017-07-20</v>
      </c>
    </row>
    <row r="1187" spans="1:18" ht="14.25" hidden="1">
      <c r="A1187" s="60">
        <v>42936.405358796299</v>
      </c>
      <c r="B1187">
        <v>856426</v>
      </c>
      <c r="C1187" t="s">
        <v>4465</v>
      </c>
      <c r="D1187" t="s">
        <v>4466</v>
      </c>
      <c r="E1187" t="s">
        <v>919</v>
      </c>
      <c r="F1187" s="15">
        <v>504.5</v>
      </c>
      <c r="G1187" t="s">
        <v>50</v>
      </c>
      <c r="H1187" t="s">
        <v>50</v>
      </c>
      <c r="I1187" t="s">
        <v>86</v>
      </c>
      <c r="J1187" t="s">
        <v>46</v>
      </c>
      <c r="K1187" t="s">
        <v>87</v>
      </c>
      <c r="L1187" t="s">
        <v>2366</v>
      </c>
      <c r="M1187" t="s">
        <v>2367</v>
      </c>
      <c r="N1187" t="s">
        <v>4467</v>
      </c>
      <c r="O1187">
        <f>VLOOKUP(B1187,HIS退!B:F,5,FALSE)</f>
        <v>-504.5</v>
      </c>
      <c r="P1187" s="43">
        <f>VLOOKUP(L1187,银行退!A:G,7,FALSE)</f>
        <v>504.5</v>
      </c>
      <c r="Q1187" t="e">
        <f>VLOOKUP(L1187,银行退!A:J,10,FALSE)</f>
        <v>#N/A</v>
      </c>
      <c r="R1187" t="e">
        <f>VLOOKUP(L1187,银行退!A:K,11,FALSE)</f>
        <v>#N/A</v>
      </c>
    </row>
    <row r="1188" spans="1:18" ht="14.25" hidden="1">
      <c r="A1188" s="60">
        <v>42936.409085648149</v>
      </c>
      <c r="B1188">
        <v>856737</v>
      </c>
      <c r="C1188" t="s">
        <v>4468</v>
      </c>
      <c r="D1188" t="s">
        <v>4469</v>
      </c>
      <c r="E1188" t="s">
        <v>920</v>
      </c>
      <c r="F1188" s="15">
        <v>1100.74</v>
      </c>
      <c r="G1188" t="s">
        <v>50</v>
      </c>
      <c r="H1188" t="s">
        <v>50</v>
      </c>
      <c r="I1188" t="s">
        <v>127</v>
      </c>
      <c r="J1188" t="s">
        <v>127</v>
      </c>
      <c r="K1188" t="s">
        <v>87</v>
      </c>
      <c r="L1188" t="s">
        <v>2368</v>
      </c>
      <c r="M1188" t="s">
        <v>2369</v>
      </c>
      <c r="N1188" t="s">
        <v>4470</v>
      </c>
      <c r="O1188">
        <f>VLOOKUP(B1188,HIS退!B:F,5,FALSE)</f>
        <v>-1100.74</v>
      </c>
      <c r="P1188" s="43">
        <f>VLOOKUP(L1188,银行退!A:G,7,FALSE)</f>
        <v>1100.74</v>
      </c>
      <c r="Q1188">
        <f>VLOOKUP(L1188,银行退!A:J,10,FALSE)</f>
        <v>1</v>
      </c>
      <c r="R1188" t="str">
        <f>VLOOKUP(L1188,银行退!A:K,11,FALSE)</f>
        <v>2017-07-20</v>
      </c>
    </row>
    <row r="1189" spans="1:18" ht="14.25" hidden="1">
      <c r="A1189" s="60">
        <v>42936.410428240742</v>
      </c>
      <c r="B1189">
        <v>856855</v>
      </c>
      <c r="C1189" t="s">
        <v>4471</v>
      </c>
      <c r="D1189" t="s">
        <v>4472</v>
      </c>
      <c r="E1189" t="s">
        <v>921</v>
      </c>
      <c r="F1189" s="15">
        <v>16.899999999999999</v>
      </c>
      <c r="G1189" t="s">
        <v>50</v>
      </c>
      <c r="H1189" t="s">
        <v>50</v>
      </c>
      <c r="I1189" t="s">
        <v>86</v>
      </c>
      <c r="J1189" t="s">
        <v>46</v>
      </c>
      <c r="K1189" t="s">
        <v>87</v>
      </c>
      <c r="L1189" t="s">
        <v>2370</v>
      </c>
      <c r="M1189" t="s">
        <v>2371</v>
      </c>
      <c r="N1189" t="s">
        <v>4457</v>
      </c>
      <c r="O1189">
        <f>VLOOKUP(B1189,HIS退!B:F,5,FALSE)</f>
        <v>-16.899999999999999</v>
      </c>
      <c r="P1189" s="43">
        <f>VLOOKUP(L1189,银行退!A:G,7,FALSE)</f>
        <v>16.899999999999999</v>
      </c>
      <c r="Q1189" t="e">
        <f>VLOOKUP(L1189,银行退!A:J,10,FALSE)</f>
        <v>#N/A</v>
      </c>
      <c r="R1189" t="e">
        <f>VLOOKUP(L1189,银行退!A:K,11,FALSE)</f>
        <v>#N/A</v>
      </c>
    </row>
    <row r="1190" spans="1:18" ht="14.25" hidden="1">
      <c r="A1190" s="60">
        <v>42936.413425925923</v>
      </c>
      <c r="B1190">
        <v>857119</v>
      </c>
      <c r="C1190" t="s">
        <v>4473</v>
      </c>
      <c r="D1190" t="s">
        <v>4474</v>
      </c>
      <c r="E1190" t="s">
        <v>922</v>
      </c>
      <c r="F1190" s="15">
        <v>600</v>
      </c>
      <c r="G1190" t="s">
        <v>50</v>
      </c>
      <c r="H1190" t="s">
        <v>50</v>
      </c>
      <c r="I1190" t="s">
        <v>86</v>
      </c>
      <c r="J1190" t="s">
        <v>46</v>
      </c>
      <c r="K1190" t="s">
        <v>87</v>
      </c>
      <c r="L1190" t="s">
        <v>2372</v>
      </c>
      <c r="M1190" t="s">
        <v>2373</v>
      </c>
      <c r="N1190" t="s">
        <v>4475</v>
      </c>
      <c r="O1190">
        <f>VLOOKUP(B1190,HIS退!B:F,5,FALSE)</f>
        <v>-600</v>
      </c>
      <c r="P1190" s="43">
        <f>VLOOKUP(L1190,银行退!A:G,7,FALSE)</f>
        <v>600</v>
      </c>
      <c r="Q1190" t="e">
        <f>VLOOKUP(L1190,银行退!A:J,10,FALSE)</f>
        <v>#N/A</v>
      </c>
      <c r="R1190" t="e">
        <f>VLOOKUP(L1190,银行退!A:K,11,FALSE)</f>
        <v>#N/A</v>
      </c>
    </row>
    <row r="1191" spans="1:18" ht="14.25" hidden="1">
      <c r="A1191" s="60">
        <v>42936.413472222222</v>
      </c>
      <c r="B1191">
        <v>857122</v>
      </c>
      <c r="C1191" t="s">
        <v>4476</v>
      </c>
      <c r="D1191" t="s">
        <v>4477</v>
      </c>
      <c r="E1191" t="s">
        <v>923</v>
      </c>
      <c r="F1191" s="15">
        <v>200</v>
      </c>
      <c r="G1191" t="s">
        <v>50</v>
      </c>
      <c r="H1191" t="s">
        <v>50</v>
      </c>
      <c r="I1191" t="s">
        <v>86</v>
      </c>
      <c r="J1191" t="s">
        <v>46</v>
      </c>
      <c r="K1191" t="s">
        <v>87</v>
      </c>
      <c r="L1191" t="s">
        <v>2374</v>
      </c>
      <c r="M1191" t="s">
        <v>2375</v>
      </c>
      <c r="N1191" t="s">
        <v>201</v>
      </c>
      <c r="O1191">
        <f>VLOOKUP(B1191,HIS退!B:F,5,FALSE)</f>
        <v>-200</v>
      </c>
      <c r="P1191" s="43">
        <f>VLOOKUP(L1191,银行退!A:G,7,FALSE)</f>
        <v>200</v>
      </c>
      <c r="Q1191" t="e">
        <f>VLOOKUP(L1191,银行退!A:J,10,FALSE)</f>
        <v>#N/A</v>
      </c>
      <c r="R1191" t="e">
        <f>VLOOKUP(L1191,银行退!A:K,11,FALSE)</f>
        <v>#N/A</v>
      </c>
    </row>
    <row r="1192" spans="1:18" ht="14.25" hidden="1">
      <c r="A1192" s="60">
        <v>42936.418923611112</v>
      </c>
      <c r="B1192">
        <v>857553</v>
      </c>
      <c r="C1192" t="s">
        <v>4478</v>
      </c>
      <c r="D1192" t="s">
        <v>4401</v>
      </c>
      <c r="E1192" t="s">
        <v>895</v>
      </c>
      <c r="F1192" s="15">
        <v>800</v>
      </c>
      <c r="G1192" t="s">
        <v>50</v>
      </c>
      <c r="H1192" t="s">
        <v>50</v>
      </c>
      <c r="I1192" t="s">
        <v>86</v>
      </c>
      <c r="J1192" t="s">
        <v>46</v>
      </c>
      <c r="K1192" t="s">
        <v>87</v>
      </c>
      <c r="L1192" t="s">
        <v>2376</v>
      </c>
      <c r="M1192" t="s">
        <v>2377</v>
      </c>
      <c r="N1192" t="s">
        <v>4402</v>
      </c>
      <c r="O1192">
        <f>VLOOKUP(B1192,HIS退!B:F,5,FALSE)</f>
        <v>-800</v>
      </c>
      <c r="P1192" s="43">
        <f>VLOOKUP(L1192,银行退!A:G,7,FALSE)</f>
        <v>800</v>
      </c>
      <c r="Q1192" t="e">
        <f>VLOOKUP(L1192,银行退!A:J,10,FALSE)</f>
        <v>#N/A</v>
      </c>
      <c r="R1192" t="e">
        <f>VLOOKUP(L1192,银行退!A:K,11,FALSE)</f>
        <v>#N/A</v>
      </c>
    </row>
    <row r="1193" spans="1:18" ht="14.25" hidden="1">
      <c r="A1193" s="60">
        <v>42936.419363425928</v>
      </c>
      <c r="B1193">
        <v>857591</v>
      </c>
      <c r="C1193" t="s">
        <v>4479</v>
      </c>
      <c r="D1193" t="s">
        <v>4480</v>
      </c>
      <c r="E1193" t="s">
        <v>924</v>
      </c>
      <c r="F1193" s="15">
        <v>96.5</v>
      </c>
      <c r="G1193" t="s">
        <v>50</v>
      </c>
      <c r="H1193" t="s">
        <v>50</v>
      </c>
      <c r="I1193" t="s">
        <v>86</v>
      </c>
      <c r="J1193" t="s">
        <v>46</v>
      </c>
      <c r="K1193" t="s">
        <v>87</v>
      </c>
      <c r="L1193" t="s">
        <v>2378</v>
      </c>
      <c r="M1193" t="s">
        <v>2379</v>
      </c>
      <c r="N1193" t="s">
        <v>4481</v>
      </c>
      <c r="O1193">
        <f>VLOOKUP(B1193,HIS退!B:F,5,FALSE)</f>
        <v>-96.5</v>
      </c>
      <c r="P1193" s="43">
        <f>VLOOKUP(L1193,银行退!A:G,7,FALSE)</f>
        <v>96.5</v>
      </c>
      <c r="Q1193" t="e">
        <f>VLOOKUP(L1193,银行退!A:J,10,FALSE)</f>
        <v>#N/A</v>
      </c>
      <c r="R1193" t="e">
        <f>VLOOKUP(L1193,银行退!A:K,11,FALSE)</f>
        <v>#N/A</v>
      </c>
    </row>
    <row r="1194" spans="1:18" ht="14.25" hidden="1">
      <c r="A1194" s="60">
        <v>42936.429537037038</v>
      </c>
      <c r="B1194">
        <v>858421</v>
      </c>
      <c r="C1194" t="s">
        <v>4482</v>
      </c>
      <c r="D1194" t="s">
        <v>4483</v>
      </c>
      <c r="E1194" t="s">
        <v>925</v>
      </c>
      <c r="F1194" s="15">
        <v>3000</v>
      </c>
      <c r="G1194" t="s">
        <v>50</v>
      </c>
      <c r="H1194" t="s">
        <v>50</v>
      </c>
      <c r="I1194" t="s">
        <v>86</v>
      </c>
      <c r="J1194" t="s">
        <v>46</v>
      </c>
      <c r="K1194" t="s">
        <v>87</v>
      </c>
      <c r="L1194" t="s">
        <v>2380</v>
      </c>
      <c r="M1194" t="s">
        <v>2381</v>
      </c>
      <c r="N1194" t="s">
        <v>4484</v>
      </c>
      <c r="O1194">
        <f>VLOOKUP(B1194,HIS退!B:F,5,FALSE)</f>
        <v>-3000</v>
      </c>
      <c r="P1194" s="43">
        <f>VLOOKUP(L1194,银行退!A:G,7,FALSE)</f>
        <v>3000</v>
      </c>
      <c r="Q1194" t="e">
        <f>VLOOKUP(L1194,银行退!A:J,10,FALSE)</f>
        <v>#N/A</v>
      </c>
      <c r="R1194" t="e">
        <f>VLOOKUP(L1194,银行退!A:K,11,FALSE)</f>
        <v>#N/A</v>
      </c>
    </row>
    <row r="1195" spans="1:18" ht="14.25" hidden="1">
      <c r="A1195" s="60">
        <v>42936.431192129632</v>
      </c>
      <c r="B1195">
        <v>858550</v>
      </c>
      <c r="C1195" t="s">
        <v>4485</v>
      </c>
      <c r="D1195" t="s">
        <v>4486</v>
      </c>
      <c r="E1195" t="s">
        <v>926</v>
      </c>
      <c r="F1195" s="15">
        <v>990.5</v>
      </c>
      <c r="G1195" t="s">
        <v>50</v>
      </c>
      <c r="H1195" t="s">
        <v>50</v>
      </c>
      <c r="I1195" t="s">
        <v>86</v>
      </c>
      <c r="J1195" t="s">
        <v>46</v>
      </c>
      <c r="K1195" t="s">
        <v>87</v>
      </c>
      <c r="L1195" t="s">
        <v>2382</v>
      </c>
      <c r="M1195" t="s">
        <v>2383</v>
      </c>
      <c r="N1195" t="s">
        <v>4487</v>
      </c>
      <c r="O1195">
        <f>VLOOKUP(B1195,HIS退!B:F,5,FALSE)</f>
        <v>-990.5</v>
      </c>
      <c r="P1195" s="43">
        <f>VLOOKUP(L1195,银行退!A:G,7,FALSE)</f>
        <v>990.5</v>
      </c>
      <c r="Q1195" t="e">
        <f>VLOOKUP(L1195,银行退!A:J,10,FALSE)</f>
        <v>#N/A</v>
      </c>
      <c r="R1195" t="e">
        <f>VLOOKUP(L1195,银行退!A:K,11,FALSE)</f>
        <v>#N/A</v>
      </c>
    </row>
    <row r="1196" spans="1:18" ht="14.25" hidden="1">
      <c r="A1196" s="60">
        <v>42936.432071759256</v>
      </c>
      <c r="B1196">
        <v>858627</v>
      </c>
      <c r="C1196" t="s">
        <v>4488</v>
      </c>
      <c r="D1196" t="s">
        <v>4489</v>
      </c>
      <c r="E1196" t="s">
        <v>740</v>
      </c>
      <c r="F1196" s="15">
        <v>3</v>
      </c>
      <c r="G1196" t="s">
        <v>50</v>
      </c>
      <c r="H1196" t="s">
        <v>50</v>
      </c>
      <c r="I1196" t="s">
        <v>86</v>
      </c>
      <c r="J1196" t="s">
        <v>46</v>
      </c>
      <c r="K1196" t="s">
        <v>87</v>
      </c>
      <c r="L1196" t="s">
        <v>2384</v>
      </c>
      <c r="M1196" t="s">
        <v>2385</v>
      </c>
      <c r="N1196" t="s">
        <v>4490</v>
      </c>
      <c r="O1196">
        <f>VLOOKUP(B1196,HIS退!B:F,5,FALSE)</f>
        <v>-3</v>
      </c>
      <c r="P1196" s="43">
        <f>VLOOKUP(L1196,银行退!A:G,7,FALSE)</f>
        <v>3</v>
      </c>
      <c r="Q1196" t="e">
        <f>VLOOKUP(L1196,银行退!A:J,10,FALSE)</f>
        <v>#N/A</v>
      </c>
      <c r="R1196" t="e">
        <f>VLOOKUP(L1196,银行退!A:K,11,FALSE)</f>
        <v>#N/A</v>
      </c>
    </row>
    <row r="1197" spans="1:18" ht="14.25" hidden="1">
      <c r="A1197" s="60">
        <v>42936.435347222221</v>
      </c>
      <c r="B1197">
        <v>858918</v>
      </c>
      <c r="C1197" t="s">
        <v>4491</v>
      </c>
      <c r="D1197" t="s">
        <v>4492</v>
      </c>
      <c r="E1197" t="s">
        <v>927</v>
      </c>
      <c r="F1197" s="15">
        <v>521.4</v>
      </c>
      <c r="G1197" t="s">
        <v>50</v>
      </c>
      <c r="H1197" t="s">
        <v>50</v>
      </c>
      <c r="I1197" t="s">
        <v>127</v>
      </c>
      <c r="J1197" t="s">
        <v>127</v>
      </c>
      <c r="K1197" t="s">
        <v>87</v>
      </c>
      <c r="L1197" t="s">
        <v>2386</v>
      </c>
      <c r="M1197" t="s">
        <v>2387</v>
      </c>
      <c r="N1197" t="s">
        <v>4493</v>
      </c>
      <c r="O1197">
        <f>VLOOKUP(B1197,HIS退!B:F,5,FALSE)</f>
        <v>-521.4</v>
      </c>
      <c r="P1197" s="43">
        <f>VLOOKUP(L1197,银行退!A:G,7,FALSE)</f>
        <v>521.4</v>
      </c>
      <c r="Q1197">
        <f>VLOOKUP(L1197,银行退!A:J,10,FALSE)</f>
        <v>1</v>
      </c>
      <c r="R1197" t="str">
        <f>VLOOKUP(L1197,银行退!A:K,11,FALSE)</f>
        <v>2017-07-20</v>
      </c>
    </row>
    <row r="1198" spans="1:18" ht="14.25" hidden="1">
      <c r="A1198" s="60">
        <v>42936.435868055552</v>
      </c>
      <c r="B1198">
        <v>858959</v>
      </c>
      <c r="C1198" t="s">
        <v>4494</v>
      </c>
      <c r="D1198" t="s">
        <v>4495</v>
      </c>
      <c r="E1198" t="s">
        <v>928</v>
      </c>
      <c r="F1198" s="15">
        <v>13500</v>
      </c>
      <c r="G1198" t="s">
        <v>50</v>
      </c>
      <c r="H1198" t="s">
        <v>50</v>
      </c>
      <c r="I1198" t="s">
        <v>86</v>
      </c>
      <c r="J1198" t="s">
        <v>46</v>
      </c>
      <c r="K1198" t="s">
        <v>87</v>
      </c>
      <c r="L1198" t="s">
        <v>2388</v>
      </c>
      <c r="M1198" t="s">
        <v>2389</v>
      </c>
      <c r="N1198" t="s">
        <v>4496</v>
      </c>
      <c r="O1198">
        <f>VLOOKUP(B1198,HIS退!B:F,5,FALSE)</f>
        <v>-13500</v>
      </c>
      <c r="P1198" s="43">
        <f>VLOOKUP(L1198,银行退!A:G,7,FALSE)</f>
        <v>13500</v>
      </c>
      <c r="Q1198" t="e">
        <f>VLOOKUP(L1198,银行退!A:J,10,FALSE)</f>
        <v>#N/A</v>
      </c>
      <c r="R1198" t="e">
        <f>VLOOKUP(L1198,银行退!A:K,11,FALSE)</f>
        <v>#N/A</v>
      </c>
    </row>
    <row r="1199" spans="1:18" ht="14.25" hidden="1">
      <c r="A1199" s="60">
        <v>42936.437407407408</v>
      </c>
      <c r="B1199">
        <v>859108</v>
      </c>
      <c r="C1199" t="s">
        <v>4497</v>
      </c>
      <c r="D1199" t="s">
        <v>4498</v>
      </c>
      <c r="E1199" t="s">
        <v>929</v>
      </c>
      <c r="F1199" s="15">
        <v>3000</v>
      </c>
      <c r="G1199" t="s">
        <v>50</v>
      </c>
      <c r="H1199" t="s">
        <v>50</v>
      </c>
      <c r="I1199" t="s">
        <v>86</v>
      </c>
      <c r="J1199" t="s">
        <v>46</v>
      </c>
      <c r="K1199" t="s">
        <v>87</v>
      </c>
      <c r="L1199" t="s">
        <v>2390</v>
      </c>
      <c r="M1199" t="s">
        <v>2391</v>
      </c>
      <c r="N1199" t="s">
        <v>4499</v>
      </c>
      <c r="O1199">
        <f>VLOOKUP(B1199,HIS退!B:F,5,FALSE)</f>
        <v>-3000</v>
      </c>
      <c r="P1199" s="43">
        <f>VLOOKUP(L1199,银行退!A:G,7,FALSE)</f>
        <v>3000</v>
      </c>
      <c r="Q1199" t="e">
        <f>VLOOKUP(L1199,银行退!A:J,10,FALSE)</f>
        <v>#N/A</v>
      </c>
      <c r="R1199" t="e">
        <f>VLOOKUP(L1199,银行退!A:K,11,FALSE)</f>
        <v>#N/A</v>
      </c>
    </row>
    <row r="1200" spans="1:18" ht="14.25" hidden="1">
      <c r="A1200" s="60">
        <v>42936.438784722224</v>
      </c>
      <c r="B1200">
        <v>859197</v>
      </c>
      <c r="C1200" t="s">
        <v>4500</v>
      </c>
      <c r="D1200" t="s">
        <v>4501</v>
      </c>
      <c r="E1200" t="s">
        <v>930</v>
      </c>
      <c r="F1200" s="15">
        <v>1605</v>
      </c>
      <c r="G1200" t="s">
        <v>50</v>
      </c>
      <c r="H1200" t="s">
        <v>50</v>
      </c>
      <c r="I1200" t="s">
        <v>127</v>
      </c>
      <c r="J1200" t="s">
        <v>127</v>
      </c>
      <c r="K1200" t="s">
        <v>87</v>
      </c>
      <c r="L1200" t="s">
        <v>2392</v>
      </c>
      <c r="M1200" t="s">
        <v>2393</v>
      </c>
      <c r="N1200" t="s">
        <v>4502</v>
      </c>
      <c r="O1200">
        <f>VLOOKUP(B1200,HIS退!B:F,5,FALSE)</f>
        <v>-1605</v>
      </c>
      <c r="P1200" s="43">
        <f>VLOOKUP(L1200,银行退!A:G,7,FALSE)</f>
        <v>1605</v>
      </c>
      <c r="Q1200">
        <f>VLOOKUP(L1200,银行退!A:J,10,FALSE)</f>
        <v>1</v>
      </c>
      <c r="R1200" t="str">
        <f>VLOOKUP(L1200,银行退!A:K,11,FALSE)</f>
        <v>2017-07-20</v>
      </c>
    </row>
    <row r="1201" spans="1:18" ht="14.25" hidden="1">
      <c r="A1201" s="60">
        <v>42936.441388888888</v>
      </c>
      <c r="B1201">
        <v>859385</v>
      </c>
      <c r="C1201" t="s">
        <v>4503</v>
      </c>
      <c r="D1201" t="s">
        <v>4504</v>
      </c>
      <c r="E1201" t="s">
        <v>931</v>
      </c>
      <c r="F1201" s="15">
        <v>847.4</v>
      </c>
      <c r="G1201" t="s">
        <v>50</v>
      </c>
      <c r="H1201" t="s">
        <v>50</v>
      </c>
      <c r="I1201" t="s">
        <v>86</v>
      </c>
      <c r="J1201" t="s">
        <v>46</v>
      </c>
      <c r="K1201" t="s">
        <v>87</v>
      </c>
      <c r="L1201" t="s">
        <v>2394</v>
      </c>
      <c r="M1201" t="s">
        <v>2395</v>
      </c>
      <c r="N1201" t="s">
        <v>4505</v>
      </c>
      <c r="O1201">
        <f>VLOOKUP(B1201,HIS退!B:F,5,FALSE)</f>
        <v>-847.4</v>
      </c>
      <c r="P1201" s="43">
        <f>VLOOKUP(L1201,银行退!A:G,7,FALSE)</f>
        <v>847.4</v>
      </c>
      <c r="Q1201" t="e">
        <f>VLOOKUP(L1201,银行退!A:J,10,FALSE)</f>
        <v>#N/A</v>
      </c>
      <c r="R1201" t="e">
        <f>VLOOKUP(L1201,银行退!A:K,11,FALSE)</f>
        <v>#N/A</v>
      </c>
    </row>
    <row r="1202" spans="1:18" ht="14.25" hidden="1">
      <c r="A1202" s="60">
        <v>42936.443159722221</v>
      </c>
      <c r="B1202">
        <v>859496</v>
      </c>
      <c r="C1202" t="s">
        <v>4506</v>
      </c>
      <c r="D1202" t="s">
        <v>4507</v>
      </c>
      <c r="E1202" t="s">
        <v>932</v>
      </c>
      <c r="F1202" s="15">
        <v>69.8</v>
      </c>
      <c r="G1202" t="s">
        <v>50</v>
      </c>
      <c r="H1202" t="s">
        <v>50</v>
      </c>
      <c r="I1202" t="s">
        <v>86</v>
      </c>
      <c r="J1202" t="s">
        <v>46</v>
      </c>
      <c r="K1202" t="s">
        <v>87</v>
      </c>
      <c r="L1202" t="s">
        <v>2396</v>
      </c>
      <c r="M1202" t="s">
        <v>2397</v>
      </c>
      <c r="N1202" t="s">
        <v>4508</v>
      </c>
      <c r="O1202">
        <f>VLOOKUP(B1202,HIS退!B:F,5,FALSE)</f>
        <v>-69.8</v>
      </c>
      <c r="P1202" s="43">
        <f>VLOOKUP(L1202,银行退!A:G,7,FALSE)</f>
        <v>69.8</v>
      </c>
      <c r="Q1202" t="e">
        <f>VLOOKUP(L1202,银行退!A:J,10,FALSE)</f>
        <v>#N/A</v>
      </c>
      <c r="R1202" t="e">
        <f>VLOOKUP(L1202,银行退!A:K,11,FALSE)</f>
        <v>#N/A</v>
      </c>
    </row>
    <row r="1203" spans="1:18" ht="14.25" hidden="1">
      <c r="A1203" s="60">
        <v>42936.448067129626</v>
      </c>
      <c r="B1203">
        <v>859892</v>
      </c>
      <c r="C1203" t="s">
        <v>4509</v>
      </c>
      <c r="D1203" t="s">
        <v>4510</v>
      </c>
      <c r="E1203" t="s">
        <v>933</v>
      </c>
      <c r="F1203" s="15">
        <v>128.84</v>
      </c>
      <c r="G1203" t="s">
        <v>50</v>
      </c>
      <c r="H1203" t="s">
        <v>50</v>
      </c>
      <c r="I1203" t="s">
        <v>86</v>
      </c>
      <c r="J1203" t="s">
        <v>46</v>
      </c>
      <c r="K1203" t="s">
        <v>87</v>
      </c>
      <c r="L1203" t="s">
        <v>2398</v>
      </c>
      <c r="M1203" t="s">
        <v>2399</v>
      </c>
      <c r="N1203" t="s">
        <v>4511</v>
      </c>
      <c r="O1203">
        <f>VLOOKUP(B1203,HIS退!B:F,5,FALSE)</f>
        <v>-128.84</v>
      </c>
      <c r="P1203" s="43">
        <f>VLOOKUP(L1203,银行退!A:G,7,FALSE)</f>
        <v>128.84</v>
      </c>
      <c r="Q1203" t="e">
        <f>VLOOKUP(L1203,银行退!A:J,10,FALSE)</f>
        <v>#N/A</v>
      </c>
      <c r="R1203" t="e">
        <f>VLOOKUP(L1203,银行退!A:K,11,FALSE)</f>
        <v>#N/A</v>
      </c>
    </row>
    <row r="1204" spans="1:18" ht="14.25" hidden="1">
      <c r="A1204" s="60">
        <v>42936.452418981484</v>
      </c>
      <c r="B1204">
        <v>860244</v>
      </c>
      <c r="C1204" t="s">
        <v>4512</v>
      </c>
      <c r="D1204" t="s">
        <v>4513</v>
      </c>
      <c r="E1204" t="s">
        <v>934</v>
      </c>
      <c r="F1204" s="15">
        <v>1.41</v>
      </c>
      <c r="G1204" t="s">
        <v>50</v>
      </c>
      <c r="H1204" t="s">
        <v>50</v>
      </c>
      <c r="I1204" t="s">
        <v>86</v>
      </c>
      <c r="J1204" t="s">
        <v>46</v>
      </c>
      <c r="K1204" t="s">
        <v>87</v>
      </c>
      <c r="L1204" t="s">
        <v>2400</v>
      </c>
      <c r="M1204" t="s">
        <v>2401</v>
      </c>
      <c r="N1204" t="s">
        <v>4514</v>
      </c>
      <c r="O1204">
        <f>VLOOKUP(B1204,HIS退!B:F,5,FALSE)</f>
        <v>-1.41</v>
      </c>
      <c r="P1204" s="43">
        <f>VLOOKUP(L1204,银行退!A:G,7,FALSE)</f>
        <v>1.41</v>
      </c>
      <c r="Q1204" t="e">
        <f>VLOOKUP(L1204,银行退!A:J,10,FALSE)</f>
        <v>#N/A</v>
      </c>
      <c r="R1204" t="e">
        <f>VLOOKUP(L1204,银行退!A:K,11,FALSE)</f>
        <v>#N/A</v>
      </c>
    </row>
    <row r="1205" spans="1:18" ht="14.25" hidden="1">
      <c r="A1205" s="60">
        <v>42936.456666666665</v>
      </c>
      <c r="B1205">
        <v>860569</v>
      </c>
      <c r="C1205" t="s">
        <v>4515</v>
      </c>
      <c r="D1205" t="s">
        <v>4516</v>
      </c>
      <c r="E1205" t="s">
        <v>935</v>
      </c>
      <c r="F1205" s="15">
        <v>490</v>
      </c>
      <c r="G1205" t="s">
        <v>50</v>
      </c>
      <c r="H1205" t="s">
        <v>50</v>
      </c>
      <c r="I1205" t="s">
        <v>86</v>
      </c>
      <c r="J1205" t="s">
        <v>46</v>
      </c>
      <c r="K1205" t="s">
        <v>87</v>
      </c>
      <c r="L1205" t="s">
        <v>2402</v>
      </c>
      <c r="M1205" t="s">
        <v>2403</v>
      </c>
      <c r="N1205" t="s">
        <v>4517</v>
      </c>
      <c r="O1205">
        <f>VLOOKUP(B1205,HIS退!B:F,5,FALSE)</f>
        <v>-490</v>
      </c>
      <c r="P1205" s="43">
        <f>VLOOKUP(L1205,银行退!A:G,7,FALSE)</f>
        <v>490</v>
      </c>
      <c r="Q1205" t="e">
        <f>VLOOKUP(L1205,银行退!A:J,10,FALSE)</f>
        <v>#N/A</v>
      </c>
      <c r="R1205" t="e">
        <f>VLOOKUP(L1205,银行退!A:K,11,FALSE)</f>
        <v>#N/A</v>
      </c>
    </row>
    <row r="1206" spans="1:18" ht="14.25" hidden="1">
      <c r="A1206" s="60">
        <v>42936.46056712963</v>
      </c>
      <c r="B1206">
        <v>860863</v>
      </c>
      <c r="C1206" t="s">
        <v>4518</v>
      </c>
      <c r="D1206" t="s">
        <v>936</v>
      </c>
      <c r="E1206" t="s">
        <v>937</v>
      </c>
      <c r="F1206" s="15">
        <v>147.19999999999999</v>
      </c>
      <c r="G1206" t="s">
        <v>50</v>
      </c>
      <c r="H1206" t="s">
        <v>50</v>
      </c>
      <c r="I1206" t="s">
        <v>86</v>
      </c>
      <c r="J1206" t="s">
        <v>46</v>
      </c>
      <c r="K1206" t="s">
        <v>87</v>
      </c>
      <c r="L1206" t="s">
        <v>2404</v>
      </c>
      <c r="M1206" t="s">
        <v>2405</v>
      </c>
      <c r="N1206" t="s">
        <v>4519</v>
      </c>
      <c r="O1206">
        <f>VLOOKUP(B1206,HIS退!B:F,5,FALSE)</f>
        <v>-147.19999999999999</v>
      </c>
      <c r="P1206" s="43">
        <f>VLOOKUP(L1206,银行退!A:G,7,FALSE)</f>
        <v>147.19999999999999</v>
      </c>
      <c r="Q1206" t="e">
        <f>VLOOKUP(L1206,银行退!A:J,10,FALSE)</f>
        <v>#N/A</v>
      </c>
      <c r="R1206" t="e">
        <f>VLOOKUP(L1206,银行退!A:K,11,FALSE)</f>
        <v>#N/A</v>
      </c>
    </row>
    <row r="1207" spans="1:18" ht="14.25" hidden="1">
      <c r="A1207" s="60">
        <v>42936.461006944446</v>
      </c>
      <c r="B1207">
        <v>860903</v>
      </c>
      <c r="C1207" t="s">
        <v>4520</v>
      </c>
      <c r="D1207" t="s">
        <v>4521</v>
      </c>
      <c r="E1207" t="s">
        <v>938</v>
      </c>
      <c r="F1207" s="15">
        <v>921.36</v>
      </c>
      <c r="G1207" t="s">
        <v>50</v>
      </c>
      <c r="H1207" t="s">
        <v>50</v>
      </c>
      <c r="I1207" t="s">
        <v>86</v>
      </c>
      <c r="J1207" t="s">
        <v>46</v>
      </c>
      <c r="K1207" t="s">
        <v>87</v>
      </c>
      <c r="L1207" t="s">
        <v>2406</v>
      </c>
      <c r="M1207" t="s">
        <v>2407</v>
      </c>
      <c r="N1207" t="s">
        <v>4522</v>
      </c>
      <c r="O1207">
        <f>VLOOKUP(B1207,HIS退!B:F,5,FALSE)</f>
        <v>-921.36</v>
      </c>
      <c r="P1207" s="43">
        <f>VLOOKUP(L1207,银行退!A:G,7,FALSE)</f>
        <v>921.36</v>
      </c>
      <c r="Q1207" t="e">
        <f>VLOOKUP(L1207,银行退!A:J,10,FALSE)</f>
        <v>#N/A</v>
      </c>
      <c r="R1207" t="e">
        <f>VLOOKUP(L1207,银行退!A:K,11,FALSE)</f>
        <v>#N/A</v>
      </c>
    </row>
    <row r="1208" spans="1:18" ht="14.25" hidden="1">
      <c r="A1208" s="60">
        <v>42936.46298611111</v>
      </c>
      <c r="B1208">
        <v>861015</v>
      </c>
      <c r="C1208" t="s">
        <v>4523</v>
      </c>
      <c r="D1208" t="s">
        <v>4524</v>
      </c>
      <c r="E1208" t="s">
        <v>939</v>
      </c>
      <c r="F1208" s="15">
        <v>600</v>
      </c>
      <c r="G1208" t="s">
        <v>50</v>
      </c>
      <c r="H1208" t="s">
        <v>50</v>
      </c>
      <c r="I1208" t="s">
        <v>86</v>
      </c>
      <c r="J1208" t="s">
        <v>46</v>
      </c>
      <c r="K1208" t="s">
        <v>87</v>
      </c>
      <c r="L1208" t="s">
        <v>2408</v>
      </c>
      <c r="M1208" t="s">
        <v>2409</v>
      </c>
      <c r="N1208" t="s">
        <v>4525</v>
      </c>
      <c r="O1208">
        <f>VLOOKUP(B1208,HIS退!B:F,5,FALSE)</f>
        <v>-600</v>
      </c>
      <c r="P1208" s="43">
        <f>VLOOKUP(L1208,银行退!A:G,7,FALSE)</f>
        <v>600</v>
      </c>
      <c r="Q1208" t="e">
        <f>VLOOKUP(L1208,银行退!A:J,10,FALSE)</f>
        <v>#N/A</v>
      </c>
      <c r="R1208" t="e">
        <f>VLOOKUP(L1208,银行退!A:K,11,FALSE)</f>
        <v>#N/A</v>
      </c>
    </row>
    <row r="1209" spans="1:18" ht="14.25" hidden="1">
      <c r="A1209" s="60">
        <v>42936.467546296299</v>
      </c>
      <c r="B1209">
        <v>861370</v>
      </c>
      <c r="C1209" t="s">
        <v>4526</v>
      </c>
      <c r="D1209" t="s">
        <v>4527</v>
      </c>
      <c r="E1209" t="s">
        <v>940</v>
      </c>
      <c r="F1209" s="15">
        <v>410</v>
      </c>
      <c r="G1209" t="s">
        <v>50</v>
      </c>
      <c r="H1209" t="s">
        <v>50</v>
      </c>
      <c r="I1209" t="s">
        <v>86</v>
      </c>
      <c r="J1209" t="s">
        <v>46</v>
      </c>
      <c r="K1209" t="s">
        <v>87</v>
      </c>
      <c r="L1209" t="s">
        <v>2410</v>
      </c>
      <c r="M1209" t="s">
        <v>2411</v>
      </c>
      <c r="N1209" t="s">
        <v>4528</v>
      </c>
      <c r="O1209">
        <f>VLOOKUP(B1209,HIS退!B:F,5,FALSE)</f>
        <v>-410</v>
      </c>
      <c r="P1209" s="43">
        <f>VLOOKUP(L1209,银行退!A:G,7,FALSE)</f>
        <v>410</v>
      </c>
      <c r="Q1209" t="e">
        <f>VLOOKUP(L1209,银行退!A:J,10,FALSE)</f>
        <v>#N/A</v>
      </c>
      <c r="R1209" t="e">
        <f>VLOOKUP(L1209,银行退!A:K,11,FALSE)</f>
        <v>#N/A</v>
      </c>
    </row>
    <row r="1210" spans="1:18" ht="14.25" hidden="1">
      <c r="A1210" s="60">
        <v>42936.472500000003</v>
      </c>
      <c r="B1210">
        <v>861649</v>
      </c>
      <c r="C1210" t="s">
        <v>4529</v>
      </c>
      <c r="D1210" t="s">
        <v>4530</v>
      </c>
      <c r="E1210" t="s">
        <v>941</v>
      </c>
      <c r="F1210" s="15">
        <v>47</v>
      </c>
      <c r="G1210" t="s">
        <v>50</v>
      </c>
      <c r="H1210" t="s">
        <v>50</v>
      </c>
      <c r="I1210" t="s">
        <v>86</v>
      </c>
      <c r="J1210" t="s">
        <v>46</v>
      </c>
      <c r="K1210" t="s">
        <v>87</v>
      </c>
      <c r="L1210" t="s">
        <v>2412</v>
      </c>
      <c r="M1210" t="s">
        <v>2413</v>
      </c>
      <c r="N1210" t="s">
        <v>4531</v>
      </c>
      <c r="O1210">
        <f>VLOOKUP(B1210,HIS退!B:F,5,FALSE)</f>
        <v>-47</v>
      </c>
      <c r="P1210" s="43">
        <f>VLOOKUP(L1210,银行退!A:G,7,FALSE)</f>
        <v>47</v>
      </c>
      <c r="Q1210" t="e">
        <f>VLOOKUP(L1210,银行退!A:J,10,FALSE)</f>
        <v>#N/A</v>
      </c>
      <c r="R1210" t="e">
        <f>VLOOKUP(L1210,银行退!A:K,11,FALSE)</f>
        <v>#N/A</v>
      </c>
    </row>
    <row r="1211" spans="1:18" ht="14.25" hidden="1">
      <c r="A1211" s="60">
        <v>42936.473854166667</v>
      </c>
      <c r="B1211">
        <v>861735</v>
      </c>
      <c r="C1211" t="s">
        <v>4532</v>
      </c>
      <c r="D1211" t="s">
        <v>4533</v>
      </c>
      <c r="E1211" t="s">
        <v>942</v>
      </c>
      <c r="F1211" s="15">
        <v>294.5</v>
      </c>
      <c r="G1211" t="s">
        <v>50</v>
      </c>
      <c r="H1211" t="s">
        <v>50</v>
      </c>
      <c r="I1211" t="s">
        <v>127</v>
      </c>
      <c r="J1211" t="s">
        <v>127</v>
      </c>
      <c r="K1211" t="s">
        <v>87</v>
      </c>
      <c r="L1211" t="s">
        <v>2414</v>
      </c>
      <c r="M1211" t="s">
        <v>2415</v>
      </c>
      <c r="N1211" t="s">
        <v>4534</v>
      </c>
      <c r="O1211">
        <f>VLOOKUP(B1211,HIS退!B:F,5,FALSE)</f>
        <v>-294.5</v>
      </c>
      <c r="P1211" s="43">
        <f>VLOOKUP(L1211,银行退!A:G,7,FALSE)</f>
        <v>294.5</v>
      </c>
      <c r="Q1211">
        <f>VLOOKUP(L1211,银行退!A:J,10,FALSE)</f>
        <v>1</v>
      </c>
      <c r="R1211" t="str">
        <f>VLOOKUP(L1211,银行退!A:K,11,FALSE)</f>
        <v>2017-07-20</v>
      </c>
    </row>
    <row r="1212" spans="1:18" ht="14.25" hidden="1">
      <c r="A1212" s="60">
        <v>42936.478761574072</v>
      </c>
      <c r="B1212">
        <v>862061</v>
      </c>
      <c r="C1212" t="s">
        <v>4535</v>
      </c>
      <c r="D1212" t="s">
        <v>4536</v>
      </c>
      <c r="E1212" t="s">
        <v>943</v>
      </c>
      <c r="F1212" s="15">
        <v>61</v>
      </c>
      <c r="G1212" t="s">
        <v>50</v>
      </c>
      <c r="H1212" t="s">
        <v>50</v>
      </c>
      <c r="I1212" t="s">
        <v>86</v>
      </c>
      <c r="J1212" t="s">
        <v>46</v>
      </c>
      <c r="K1212" t="s">
        <v>87</v>
      </c>
      <c r="L1212" s="19" t="s">
        <v>10840</v>
      </c>
      <c r="M1212" t="s">
        <v>2417</v>
      </c>
      <c r="N1212" t="s">
        <v>4537</v>
      </c>
      <c r="O1212">
        <f>VLOOKUP(B1212,HIS退!B:F,5,FALSE)</f>
        <v>-61</v>
      </c>
      <c r="P1212" s="43">
        <f>VLOOKUP(L1212,银行退!A:G,7,FALSE)</f>
        <v>61</v>
      </c>
      <c r="Q1212" t="e">
        <f>VLOOKUP(L1212,银行退!A:J,10,FALSE)</f>
        <v>#N/A</v>
      </c>
      <c r="R1212" t="str">
        <f>VLOOKUP(L1212,银行退!A:K,11,FALSE)</f>
        <v>2017-07-20</v>
      </c>
    </row>
    <row r="1213" spans="1:18" ht="14.25" hidden="1">
      <c r="A1213" s="60">
        <v>42936.481030092589</v>
      </c>
      <c r="B1213">
        <v>862224</v>
      </c>
      <c r="C1213" t="s">
        <v>4538</v>
      </c>
      <c r="D1213" t="s">
        <v>4539</v>
      </c>
      <c r="E1213" t="s">
        <v>250</v>
      </c>
      <c r="F1213" s="15">
        <v>1053</v>
      </c>
      <c r="G1213" t="s">
        <v>50</v>
      </c>
      <c r="H1213" t="s">
        <v>50</v>
      </c>
      <c r="I1213" t="s">
        <v>127</v>
      </c>
      <c r="J1213" t="s">
        <v>127</v>
      </c>
      <c r="K1213" t="s">
        <v>87</v>
      </c>
      <c r="L1213" t="s">
        <v>2418</v>
      </c>
      <c r="M1213" t="s">
        <v>2419</v>
      </c>
      <c r="N1213" t="s">
        <v>4540</v>
      </c>
      <c r="O1213">
        <f>VLOOKUP(B1213,HIS退!B:F,5,FALSE)</f>
        <v>-1053</v>
      </c>
      <c r="P1213" s="43">
        <f>VLOOKUP(L1213,银行退!A:G,7,FALSE)</f>
        <v>1053</v>
      </c>
      <c r="Q1213">
        <f>VLOOKUP(L1213,银行退!A:J,10,FALSE)</f>
        <v>1</v>
      </c>
      <c r="R1213" t="str">
        <f>VLOOKUP(L1213,银行退!A:K,11,FALSE)</f>
        <v>2017-07-20</v>
      </c>
    </row>
    <row r="1214" spans="1:18" ht="14.25" hidden="1">
      <c r="A1214" s="60">
        <v>42936.484849537039</v>
      </c>
      <c r="B1214">
        <v>862440</v>
      </c>
      <c r="C1214" t="s">
        <v>4541</v>
      </c>
      <c r="D1214" t="s">
        <v>4542</v>
      </c>
      <c r="E1214" t="s">
        <v>944</v>
      </c>
      <c r="F1214" s="15">
        <v>304</v>
      </c>
      <c r="G1214" t="s">
        <v>50</v>
      </c>
      <c r="H1214" t="s">
        <v>50</v>
      </c>
      <c r="I1214" t="s">
        <v>86</v>
      </c>
      <c r="J1214" t="s">
        <v>46</v>
      </c>
      <c r="K1214" t="s">
        <v>87</v>
      </c>
      <c r="L1214" t="s">
        <v>2420</v>
      </c>
      <c r="M1214" t="s">
        <v>2421</v>
      </c>
      <c r="N1214" t="s">
        <v>4543</v>
      </c>
      <c r="O1214">
        <f>VLOOKUP(B1214,HIS退!B:F,5,FALSE)</f>
        <v>-304</v>
      </c>
      <c r="P1214" s="43">
        <f>VLOOKUP(L1214,银行退!A:G,7,FALSE)</f>
        <v>304</v>
      </c>
      <c r="Q1214" t="e">
        <f>VLOOKUP(L1214,银行退!A:J,10,FALSE)</f>
        <v>#N/A</v>
      </c>
      <c r="R1214" t="e">
        <f>VLOOKUP(L1214,银行退!A:K,11,FALSE)</f>
        <v>#N/A</v>
      </c>
    </row>
    <row r="1215" spans="1:18" ht="14.25" hidden="1">
      <c r="A1215" s="60">
        <v>42936.485092592593</v>
      </c>
      <c r="B1215">
        <v>862452</v>
      </c>
      <c r="C1215" t="s">
        <v>4544</v>
      </c>
      <c r="D1215" t="s">
        <v>4545</v>
      </c>
      <c r="E1215" t="s">
        <v>945</v>
      </c>
      <c r="F1215" s="15">
        <v>263.81</v>
      </c>
      <c r="G1215" t="s">
        <v>50</v>
      </c>
      <c r="H1215" t="s">
        <v>50</v>
      </c>
      <c r="I1215" t="s">
        <v>86</v>
      </c>
      <c r="J1215" t="s">
        <v>46</v>
      </c>
      <c r="K1215" t="s">
        <v>87</v>
      </c>
      <c r="L1215" t="s">
        <v>2422</v>
      </c>
      <c r="M1215" t="s">
        <v>2423</v>
      </c>
      <c r="N1215" t="s">
        <v>4546</v>
      </c>
      <c r="O1215">
        <f>VLOOKUP(B1215,HIS退!B:F,5,FALSE)</f>
        <v>-263.81</v>
      </c>
      <c r="P1215" s="43">
        <f>VLOOKUP(L1215,银行退!A:G,7,FALSE)</f>
        <v>263.81</v>
      </c>
      <c r="Q1215" t="e">
        <f>VLOOKUP(L1215,银行退!A:J,10,FALSE)</f>
        <v>#N/A</v>
      </c>
      <c r="R1215" t="e">
        <f>VLOOKUP(L1215,银行退!A:K,11,FALSE)</f>
        <v>#N/A</v>
      </c>
    </row>
    <row r="1216" spans="1:18" ht="14.25" hidden="1">
      <c r="A1216" s="60">
        <v>42936.485393518517</v>
      </c>
      <c r="B1216">
        <v>862467</v>
      </c>
      <c r="C1216" t="s">
        <v>4547</v>
      </c>
      <c r="D1216" t="s">
        <v>946</v>
      </c>
      <c r="E1216" t="s">
        <v>947</v>
      </c>
      <c r="F1216" s="15">
        <v>630</v>
      </c>
      <c r="G1216" t="s">
        <v>50</v>
      </c>
      <c r="H1216" t="s">
        <v>50</v>
      </c>
      <c r="I1216" t="s">
        <v>86</v>
      </c>
      <c r="J1216" t="s">
        <v>46</v>
      </c>
      <c r="K1216" t="s">
        <v>87</v>
      </c>
      <c r="L1216" t="s">
        <v>2424</v>
      </c>
      <c r="M1216" t="s">
        <v>2425</v>
      </c>
      <c r="N1216" t="s">
        <v>4548</v>
      </c>
      <c r="O1216">
        <f>VLOOKUP(B1216,HIS退!B:F,5,FALSE)</f>
        <v>-630</v>
      </c>
      <c r="P1216" s="43">
        <f>VLOOKUP(L1216,银行退!A:G,7,FALSE)</f>
        <v>630</v>
      </c>
      <c r="Q1216" t="e">
        <f>VLOOKUP(L1216,银行退!A:J,10,FALSE)</f>
        <v>#N/A</v>
      </c>
      <c r="R1216" t="e">
        <f>VLOOKUP(L1216,银行退!A:K,11,FALSE)</f>
        <v>#N/A</v>
      </c>
    </row>
    <row r="1217" spans="1:18" ht="14.25" hidden="1">
      <c r="A1217" s="60">
        <v>42936.494699074072</v>
      </c>
      <c r="B1217">
        <v>862933</v>
      </c>
      <c r="C1217" t="s">
        <v>4549</v>
      </c>
      <c r="D1217" t="s">
        <v>948</v>
      </c>
      <c r="E1217" t="s">
        <v>949</v>
      </c>
      <c r="F1217" s="15">
        <v>714.5</v>
      </c>
      <c r="G1217" t="s">
        <v>50</v>
      </c>
      <c r="H1217" t="s">
        <v>50</v>
      </c>
      <c r="I1217" t="s">
        <v>86</v>
      </c>
      <c r="J1217" t="s">
        <v>46</v>
      </c>
      <c r="K1217" t="s">
        <v>87</v>
      </c>
      <c r="L1217" t="s">
        <v>2426</v>
      </c>
      <c r="M1217" t="s">
        <v>2427</v>
      </c>
      <c r="N1217" t="s">
        <v>4550</v>
      </c>
      <c r="O1217">
        <f>VLOOKUP(B1217,HIS退!B:F,5,FALSE)</f>
        <v>-714.5</v>
      </c>
      <c r="P1217" s="43">
        <f>VLOOKUP(L1217,银行退!A:G,7,FALSE)</f>
        <v>714.5</v>
      </c>
      <c r="Q1217" t="e">
        <f>VLOOKUP(L1217,银行退!A:J,10,FALSE)</f>
        <v>#N/A</v>
      </c>
      <c r="R1217" t="e">
        <f>VLOOKUP(L1217,银行退!A:K,11,FALSE)</f>
        <v>#N/A</v>
      </c>
    </row>
    <row r="1218" spans="1:18" ht="14.25" hidden="1">
      <c r="A1218" s="60">
        <v>42936.496192129627</v>
      </c>
      <c r="B1218">
        <v>862986</v>
      </c>
      <c r="C1218" t="s">
        <v>4551</v>
      </c>
      <c r="D1218" t="s">
        <v>4552</v>
      </c>
      <c r="E1218" t="s">
        <v>950</v>
      </c>
      <c r="F1218" s="15">
        <v>86</v>
      </c>
      <c r="G1218" t="s">
        <v>50</v>
      </c>
      <c r="H1218" t="s">
        <v>50</v>
      </c>
      <c r="I1218" t="s">
        <v>86</v>
      </c>
      <c r="J1218" t="s">
        <v>46</v>
      </c>
      <c r="K1218" t="s">
        <v>87</v>
      </c>
      <c r="L1218" t="s">
        <v>2428</v>
      </c>
      <c r="M1218" t="s">
        <v>2429</v>
      </c>
      <c r="N1218" t="s">
        <v>4553</v>
      </c>
      <c r="O1218">
        <f>VLOOKUP(B1218,HIS退!B:F,5,FALSE)</f>
        <v>-86</v>
      </c>
      <c r="P1218" s="43">
        <f>VLOOKUP(L1218,银行退!A:G,7,FALSE)</f>
        <v>86</v>
      </c>
      <c r="Q1218" t="e">
        <f>VLOOKUP(L1218,银行退!A:J,10,FALSE)</f>
        <v>#N/A</v>
      </c>
      <c r="R1218" t="e">
        <f>VLOOKUP(L1218,银行退!A:K,11,FALSE)</f>
        <v>#N/A</v>
      </c>
    </row>
    <row r="1219" spans="1:18" ht="14.25" hidden="1">
      <c r="A1219" s="60">
        <v>42936.504479166666</v>
      </c>
      <c r="B1219">
        <v>863268</v>
      </c>
      <c r="C1219" t="s">
        <v>4554</v>
      </c>
      <c r="D1219" t="s">
        <v>4555</v>
      </c>
      <c r="E1219" t="s">
        <v>951</v>
      </c>
      <c r="F1219" s="15">
        <v>847.47</v>
      </c>
      <c r="G1219" t="s">
        <v>50</v>
      </c>
      <c r="H1219" t="s">
        <v>50</v>
      </c>
      <c r="I1219" t="s">
        <v>86</v>
      </c>
      <c r="J1219" t="s">
        <v>46</v>
      </c>
      <c r="K1219" t="s">
        <v>87</v>
      </c>
      <c r="L1219" t="s">
        <v>2430</v>
      </c>
      <c r="M1219" t="s">
        <v>2431</v>
      </c>
      <c r="N1219" t="s">
        <v>4556</v>
      </c>
      <c r="O1219">
        <f>VLOOKUP(B1219,HIS退!B:F,5,FALSE)</f>
        <v>-847.47</v>
      </c>
      <c r="P1219" s="43">
        <f>VLOOKUP(L1219,银行退!A:G,7,FALSE)</f>
        <v>847.47</v>
      </c>
      <c r="Q1219" t="e">
        <f>VLOOKUP(L1219,银行退!A:J,10,FALSE)</f>
        <v>#N/A</v>
      </c>
      <c r="R1219" t="e">
        <f>VLOOKUP(L1219,银行退!A:K,11,FALSE)</f>
        <v>#N/A</v>
      </c>
    </row>
    <row r="1220" spans="1:18" ht="14.25" hidden="1">
      <c r="A1220" s="60">
        <v>42936.511620370373</v>
      </c>
      <c r="B1220">
        <v>863491</v>
      </c>
      <c r="C1220" t="s">
        <v>4557</v>
      </c>
      <c r="D1220" t="s">
        <v>4558</v>
      </c>
      <c r="E1220" t="s">
        <v>952</v>
      </c>
      <c r="F1220" s="15">
        <v>1341.58</v>
      </c>
      <c r="G1220" t="s">
        <v>50</v>
      </c>
      <c r="H1220" t="s">
        <v>50</v>
      </c>
      <c r="I1220" t="s">
        <v>86</v>
      </c>
      <c r="J1220" t="s">
        <v>46</v>
      </c>
      <c r="K1220" t="s">
        <v>87</v>
      </c>
      <c r="L1220" t="s">
        <v>2432</v>
      </c>
      <c r="M1220" t="s">
        <v>2433</v>
      </c>
      <c r="N1220" t="s">
        <v>4559</v>
      </c>
      <c r="O1220">
        <f>VLOOKUP(B1220,HIS退!B:F,5,FALSE)</f>
        <v>-1341.58</v>
      </c>
      <c r="P1220" s="43">
        <f>VLOOKUP(L1220,银行退!A:G,7,FALSE)</f>
        <v>1341.58</v>
      </c>
      <c r="Q1220" t="e">
        <f>VLOOKUP(L1220,银行退!A:J,10,FALSE)</f>
        <v>#N/A</v>
      </c>
      <c r="R1220" t="e">
        <f>VLOOKUP(L1220,银行退!A:K,11,FALSE)</f>
        <v>#N/A</v>
      </c>
    </row>
    <row r="1221" spans="1:18" ht="14.25" hidden="1">
      <c r="A1221" s="60">
        <v>42936.520277777781</v>
      </c>
      <c r="B1221">
        <v>863720</v>
      </c>
      <c r="C1221" t="s">
        <v>4560</v>
      </c>
      <c r="D1221" t="s">
        <v>4561</v>
      </c>
      <c r="E1221" t="s">
        <v>953</v>
      </c>
      <c r="F1221" s="15">
        <v>1000</v>
      </c>
      <c r="G1221" t="s">
        <v>50</v>
      </c>
      <c r="H1221" t="s">
        <v>50</v>
      </c>
      <c r="I1221" t="s">
        <v>86</v>
      </c>
      <c r="J1221" t="s">
        <v>46</v>
      </c>
      <c r="K1221" t="s">
        <v>87</v>
      </c>
      <c r="L1221" t="s">
        <v>2434</v>
      </c>
      <c r="M1221" t="s">
        <v>2435</v>
      </c>
      <c r="N1221" t="s">
        <v>4562</v>
      </c>
      <c r="O1221">
        <f>VLOOKUP(B1221,HIS退!B:F,5,FALSE)</f>
        <v>-1000</v>
      </c>
      <c r="P1221" s="43">
        <f>VLOOKUP(L1221,银行退!A:G,7,FALSE)</f>
        <v>1000</v>
      </c>
      <c r="Q1221" t="e">
        <f>VLOOKUP(L1221,银行退!A:J,10,FALSE)</f>
        <v>#N/A</v>
      </c>
      <c r="R1221" t="e">
        <f>VLOOKUP(L1221,银行退!A:K,11,FALSE)</f>
        <v>#N/A</v>
      </c>
    </row>
    <row r="1222" spans="1:18" ht="14.25" hidden="1">
      <c r="A1222" s="60">
        <v>42936.525960648149</v>
      </c>
      <c r="B1222">
        <v>863824</v>
      </c>
      <c r="C1222" t="s">
        <v>4563</v>
      </c>
      <c r="D1222" t="s">
        <v>4319</v>
      </c>
      <c r="E1222" t="s">
        <v>870</v>
      </c>
      <c r="F1222" s="15">
        <v>186.63</v>
      </c>
      <c r="G1222" t="s">
        <v>50</v>
      </c>
      <c r="H1222" t="s">
        <v>50</v>
      </c>
      <c r="I1222" t="s">
        <v>86</v>
      </c>
      <c r="J1222" t="s">
        <v>46</v>
      </c>
      <c r="K1222" t="s">
        <v>87</v>
      </c>
      <c r="L1222" t="s">
        <v>2436</v>
      </c>
      <c r="M1222" t="s">
        <v>2437</v>
      </c>
      <c r="N1222" t="s">
        <v>4320</v>
      </c>
      <c r="O1222">
        <f>VLOOKUP(B1222,HIS退!B:F,5,FALSE)</f>
        <v>-186.63</v>
      </c>
      <c r="P1222" s="43">
        <f>VLOOKUP(L1222,银行退!A:G,7,FALSE)</f>
        <v>186.63</v>
      </c>
      <c r="Q1222" t="e">
        <f>VLOOKUP(L1222,银行退!A:J,10,FALSE)</f>
        <v>#N/A</v>
      </c>
      <c r="R1222" t="e">
        <f>VLOOKUP(L1222,银行退!A:K,11,FALSE)</f>
        <v>#N/A</v>
      </c>
    </row>
    <row r="1223" spans="1:18" ht="14.25" hidden="1">
      <c r="A1223" s="60">
        <v>42936.529652777775</v>
      </c>
      <c r="B1223">
        <v>863874</v>
      </c>
      <c r="C1223" t="s">
        <v>4564</v>
      </c>
      <c r="D1223" t="s">
        <v>4565</v>
      </c>
      <c r="E1223" t="s">
        <v>954</v>
      </c>
      <c r="F1223" s="15">
        <v>460</v>
      </c>
      <c r="G1223" t="s">
        <v>50</v>
      </c>
      <c r="H1223" t="s">
        <v>50</v>
      </c>
      <c r="I1223" t="s">
        <v>86</v>
      </c>
      <c r="J1223" t="s">
        <v>46</v>
      </c>
      <c r="K1223" t="s">
        <v>87</v>
      </c>
      <c r="L1223" t="s">
        <v>2438</v>
      </c>
      <c r="M1223" t="s">
        <v>2439</v>
      </c>
      <c r="N1223" t="s">
        <v>4566</v>
      </c>
      <c r="O1223">
        <f>VLOOKUP(B1223,HIS退!B:F,5,FALSE)</f>
        <v>-460</v>
      </c>
      <c r="P1223" s="43">
        <f>VLOOKUP(L1223,银行退!A:G,7,FALSE)</f>
        <v>460</v>
      </c>
      <c r="Q1223" t="e">
        <f>VLOOKUP(L1223,银行退!A:J,10,FALSE)</f>
        <v>#N/A</v>
      </c>
      <c r="R1223" t="e">
        <f>VLOOKUP(L1223,银行退!A:K,11,FALSE)</f>
        <v>#N/A</v>
      </c>
    </row>
    <row r="1224" spans="1:18" ht="14.25" hidden="1">
      <c r="A1224" s="60">
        <v>42936.544791666667</v>
      </c>
      <c r="B1224">
        <v>864033</v>
      </c>
      <c r="C1224" t="s">
        <v>4567</v>
      </c>
      <c r="D1224" t="s">
        <v>955</v>
      </c>
      <c r="E1224" t="s">
        <v>956</v>
      </c>
      <c r="F1224" s="15">
        <v>1000</v>
      </c>
      <c r="G1224" t="s">
        <v>50</v>
      </c>
      <c r="H1224" t="s">
        <v>50</v>
      </c>
      <c r="I1224" t="s">
        <v>86</v>
      </c>
      <c r="J1224" t="s">
        <v>46</v>
      </c>
      <c r="K1224" t="s">
        <v>87</v>
      </c>
      <c r="L1224" t="s">
        <v>2440</v>
      </c>
      <c r="M1224" t="s">
        <v>2441</v>
      </c>
      <c r="N1224" t="s">
        <v>4568</v>
      </c>
      <c r="O1224">
        <f>VLOOKUP(B1224,HIS退!B:F,5,FALSE)</f>
        <v>-1000</v>
      </c>
      <c r="P1224" s="43" t="str">
        <f>VLOOKUP(L1224,银行退!A:G,7,FALSE)</f>
        <v>1000.0</v>
      </c>
      <c r="Q1224" t="e">
        <f>VLOOKUP(L1224,银行退!A:J,10,FALSE)</f>
        <v>#N/A</v>
      </c>
      <c r="R1224" t="e">
        <f>VLOOKUP(L1224,银行退!A:K,11,FALSE)</f>
        <v>#N/A</v>
      </c>
    </row>
    <row r="1225" spans="1:18" ht="14.25" hidden="1">
      <c r="A1225" s="60">
        <v>42936.545277777775</v>
      </c>
      <c r="B1225">
        <v>864038</v>
      </c>
      <c r="C1225" t="s">
        <v>4569</v>
      </c>
      <c r="D1225" t="s">
        <v>955</v>
      </c>
      <c r="E1225" t="s">
        <v>956</v>
      </c>
      <c r="F1225" s="15">
        <v>1500</v>
      </c>
      <c r="G1225" t="s">
        <v>50</v>
      </c>
      <c r="H1225" t="s">
        <v>50</v>
      </c>
      <c r="I1225" t="s">
        <v>86</v>
      </c>
      <c r="J1225" t="s">
        <v>46</v>
      </c>
      <c r="K1225" t="s">
        <v>87</v>
      </c>
      <c r="L1225" t="s">
        <v>2442</v>
      </c>
      <c r="M1225" t="s">
        <v>2443</v>
      </c>
      <c r="N1225" t="s">
        <v>4568</v>
      </c>
      <c r="O1225">
        <f>VLOOKUP(B1225,HIS退!B:F,5,FALSE)</f>
        <v>-1500</v>
      </c>
      <c r="P1225" s="43">
        <f>VLOOKUP(L1225,银行退!A:G,7,FALSE)</f>
        <v>1500</v>
      </c>
      <c r="Q1225" t="e">
        <f>VLOOKUP(L1225,银行退!A:J,10,FALSE)</f>
        <v>#N/A</v>
      </c>
      <c r="R1225" t="e">
        <f>VLOOKUP(L1225,银行退!A:K,11,FALSE)</f>
        <v>#N/A</v>
      </c>
    </row>
    <row r="1226" spans="1:18" ht="14.25" hidden="1">
      <c r="A1226" s="60">
        <v>42936.545775462961</v>
      </c>
      <c r="B1226">
        <v>864045</v>
      </c>
      <c r="C1226" t="s">
        <v>4570</v>
      </c>
      <c r="D1226" t="s">
        <v>955</v>
      </c>
      <c r="E1226" t="s">
        <v>956</v>
      </c>
      <c r="F1226" s="15">
        <v>1481</v>
      </c>
      <c r="G1226" t="s">
        <v>50</v>
      </c>
      <c r="H1226" t="s">
        <v>50</v>
      </c>
      <c r="I1226" t="s">
        <v>86</v>
      </c>
      <c r="J1226" t="s">
        <v>46</v>
      </c>
      <c r="K1226" t="s">
        <v>87</v>
      </c>
      <c r="L1226" t="s">
        <v>2444</v>
      </c>
      <c r="M1226" t="s">
        <v>2445</v>
      </c>
      <c r="N1226" t="s">
        <v>4568</v>
      </c>
      <c r="O1226">
        <f>VLOOKUP(B1226,HIS退!B:F,5,FALSE)</f>
        <v>-1481</v>
      </c>
      <c r="P1226" s="43">
        <f>VLOOKUP(L1226,银行退!A:G,7,FALSE)</f>
        <v>1481</v>
      </c>
      <c r="Q1226" t="e">
        <f>VLOOKUP(L1226,银行退!A:J,10,FALSE)</f>
        <v>#N/A</v>
      </c>
      <c r="R1226" t="e">
        <f>VLOOKUP(L1226,银行退!A:K,11,FALSE)</f>
        <v>#N/A</v>
      </c>
    </row>
    <row r="1227" spans="1:18" ht="14.25" hidden="1">
      <c r="A1227" s="60">
        <v>42936.546516203707</v>
      </c>
      <c r="B1227">
        <v>864052</v>
      </c>
      <c r="C1227" t="s">
        <v>4571</v>
      </c>
      <c r="D1227" t="s">
        <v>4572</v>
      </c>
      <c r="E1227" t="s">
        <v>492</v>
      </c>
      <c r="F1227" s="15">
        <v>1000</v>
      </c>
      <c r="G1227" t="s">
        <v>50</v>
      </c>
      <c r="H1227" t="s">
        <v>50</v>
      </c>
      <c r="I1227" t="s">
        <v>127</v>
      </c>
      <c r="J1227" t="s">
        <v>127</v>
      </c>
      <c r="K1227" t="s">
        <v>87</v>
      </c>
      <c r="L1227" t="s">
        <v>2446</v>
      </c>
      <c r="M1227" t="s">
        <v>2447</v>
      </c>
      <c r="N1227" t="s">
        <v>4568</v>
      </c>
      <c r="O1227">
        <f>VLOOKUP(B1227,HIS退!B:F,5,FALSE)</f>
        <v>-1000</v>
      </c>
      <c r="P1227" s="43">
        <f>VLOOKUP(L1227,银行退!A:G,7,FALSE)</f>
        <v>1000</v>
      </c>
      <c r="Q1227">
        <f>VLOOKUP(L1227,银行退!A:J,10,FALSE)</f>
        <v>1</v>
      </c>
      <c r="R1227" t="str">
        <f>VLOOKUP(L1227,银行退!A:K,11,FALSE)</f>
        <v>2017-07-20</v>
      </c>
    </row>
    <row r="1228" spans="1:18" ht="14.25" hidden="1">
      <c r="A1228" s="60">
        <v>42936.547037037039</v>
      </c>
      <c r="B1228">
        <v>864062</v>
      </c>
      <c r="C1228" t="s">
        <v>4573</v>
      </c>
      <c r="D1228" t="s">
        <v>4572</v>
      </c>
      <c r="E1228" t="s">
        <v>492</v>
      </c>
      <c r="F1228" s="15">
        <v>1000</v>
      </c>
      <c r="G1228" t="s">
        <v>50</v>
      </c>
      <c r="H1228" t="s">
        <v>50</v>
      </c>
      <c r="I1228" t="s">
        <v>127</v>
      </c>
      <c r="J1228" t="s">
        <v>127</v>
      </c>
      <c r="K1228" t="s">
        <v>87</v>
      </c>
      <c r="L1228" t="s">
        <v>2448</v>
      </c>
      <c r="M1228" t="s">
        <v>2449</v>
      </c>
      <c r="N1228" t="s">
        <v>4568</v>
      </c>
      <c r="O1228">
        <f>VLOOKUP(B1228,HIS退!B:F,5,FALSE)</f>
        <v>-1000</v>
      </c>
      <c r="P1228" s="43">
        <f>VLOOKUP(L1228,银行退!A:G,7,FALSE)</f>
        <v>1000</v>
      </c>
      <c r="Q1228">
        <f>VLOOKUP(L1228,银行退!A:J,10,FALSE)</f>
        <v>1</v>
      </c>
      <c r="R1228" t="str">
        <f>VLOOKUP(L1228,银行退!A:K,11,FALSE)</f>
        <v>2017-07-20</v>
      </c>
    </row>
    <row r="1229" spans="1:18" ht="14.25" hidden="1">
      <c r="A1229" s="60">
        <v>42936.554618055554</v>
      </c>
      <c r="B1229">
        <v>864157</v>
      </c>
      <c r="C1229" t="s">
        <v>4574</v>
      </c>
      <c r="D1229" t="s">
        <v>4575</v>
      </c>
      <c r="E1229" t="s">
        <v>957</v>
      </c>
      <c r="F1229" s="15">
        <v>260</v>
      </c>
      <c r="G1229" t="s">
        <v>50</v>
      </c>
      <c r="H1229" t="s">
        <v>50</v>
      </c>
      <c r="I1229" t="s">
        <v>86</v>
      </c>
      <c r="J1229" t="s">
        <v>46</v>
      </c>
      <c r="K1229" t="s">
        <v>87</v>
      </c>
      <c r="L1229" t="s">
        <v>2450</v>
      </c>
      <c r="M1229" t="s">
        <v>2451</v>
      </c>
      <c r="N1229" t="s">
        <v>4576</v>
      </c>
      <c r="O1229">
        <f>VLOOKUP(B1229,HIS退!B:F,5,FALSE)</f>
        <v>-260</v>
      </c>
      <c r="P1229" s="43">
        <f>VLOOKUP(L1229,银行退!A:G,7,FALSE)</f>
        <v>260</v>
      </c>
      <c r="Q1229" t="e">
        <f>VLOOKUP(L1229,银行退!A:J,10,FALSE)</f>
        <v>#N/A</v>
      </c>
      <c r="R1229" t="e">
        <f>VLOOKUP(L1229,银行退!A:K,11,FALSE)</f>
        <v>#N/A</v>
      </c>
    </row>
    <row r="1230" spans="1:18" ht="14.25" hidden="1">
      <c r="A1230" s="60">
        <v>42936.557511574072</v>
      </c>
      <c r="B1230">
        <v>864181</v>
      </c>
      <c r="C1230" t="s">
        <v>4577</v>
      </c>
      <c r="D1230" t="s">
        <v>4578</v>
      </c>
      <c r="E1230" t="s">
        <v>958</v>
      </c>
      <c r="F1230" s="15">
        <v>2394.5</v>
      </c>
      <c r="G1230" t="s">
        <v>50</v>
      </c>
      <c r="H1230" t="s">
        <v>50</v>
      </c>
      <c r="I1230" t="s">
        <v>86</v>
      </c>
      <c r="J1230" t="s">
        <v>46</v>
      </c>
      <c r="K1230" t="s">
        <v>87</v>
      </c>
      <c r="L1230" t="s">
        <v>2452</v>
      </c>
      <c r="M1230" t="s">
        <v>2453</v>
      </c>
      <c r="N1230" t="s">
        <v>4579</v>
      </c>
      <c r="O1230">
        <f>VLOOKUP(B1230,HIS退!B:F,5,FALSE)</f>
        <v>-2394.5</v>
      </c>
      <c r="P1230" s="43">
        <f>VLOOKUP(L1230,银行退!A:G,7,FALSE)</f>
        <v>2394.5</v>
      </c>
      <c r="Q1230" t="e">
        <f>VLOOKUP(L1230,银行退!A:J,10,FALSE)</f>
        <v>#N/A</v>
      </c>
      <c r="R1230" t="e">
        <f>VLOOKUP(L1230,银行退!A:K,11,FALSE)</f>
        <v>#N/A</v>
      </c>
    </row>
    <row r="1231" spans="1:18" ht="14.25" hidden="1">
      <c r="A1231" s="60">
        <v>42936.584467592591</v>
      </c>
      <c r="B1231">
        <v>864640</v>
      </c>
      <c r="C1231" t="s">
        <v>4580</v>
      </c>
      <c r="D1231" t="s">
        <v>4581</v>
      </c>
      <c r="E1231" t="s">
        <v>959</v>
      </c>
      <c r="F1231" s="15">
        <v>80.180000000000007</v>
      </c>
      <c r="G1231" t="s">
        <v>50</v>
      </c>
      <c r="H1231" t="s">
        <v>50</v>
      </c>
      <c r="I1231" t="s">
        <v>86</v>
      </c>
      <c r="J1231" t="s">
        <v>46</v>
      </c>
      <c r="K1231" t="s">
        <v>87</v>
      </c>
      <c r="L1231" t="s">
        <v>2454</v>
      </c>
      <c r="M1231" t="s">
        <v>2455</v>
      </c>
      <c r="N1231" t="s">
        <v>4490</v>
      </c>
      <c r="O1231">
        <f>VLOOKUP(B1231,HIS退!B:F,5,FALSE)</f>
        <v>-80.180000000000007</v>
      </c>
      <c r="P1231" s="43">
        <f>VLOOKUP(L1231,银行退!A:G,7,FALSE)</f>
        <v>80.180000000000007</v>
      </c>
      <c r="Q1231" t="e">
        <f>VLOOKUP(L1231,银行退!A:J,10,FALSE)</f>
        <v>#N/A</v>
      </c>
      <c r="R1231" t="e">
        <f>VLOOKUP(L1231,银行退!A:K,11,FALSE)</f>
        <v>#N/A</v>
      </c>
    </row>
    <row r="1232" spans="1:18" ht="14.25" hidden="1">
      <c r="A1232" s="60">
        <v>42936.593090277776</v>
      </c>
      <c r="B1232">
        <v>865046</v>
      </c>
      <c r="C1232" t="s">
        <v>4582</v>
      </c>
      <c r="D1232" t="s">
        <v>4583</v>
      </c>
      <c r="E1232" t="s">
        <v>960</v>
      </c>
      <c r="F1232" s="15">
        <v>71</v>
      </c>
      <c r="G1232" t="s">
        <v>50</v>
      </c>
      <c r="H1232" t="s">
        <v>50</v>
      </c>
      <c r="I1232" t="s">
        <v>86</v>
      </c>
      <c r="J1232" t="s">
        <v>46</v>
      </c>
      <c r="K1232" t="s">
        <v>87</v>
      </c>
      <c r="L1232" t="s">
        <v>2456</v>
      </c>
      <c r="M1232" t="s">
        <v>2457</v>
      </c>
      <c r="N1232" t="s">
        <v>4584</v>
      </c>
      <c r="O1232">
        <f>VLOOKUP(B1232,HIS退!B:F,5,FALSE)</f>
        <v>-71</v>
      </c>
      <c r="P1232" s="43">
        <f>VLOOKUP(L1232,银行退!A:G,7,FALSE)</f>
        <v>71</v>
      </c>
      <c r="Q1232" t="e">
        <f>VLOOKUP(L1232,银行退!A:J,10,FALSE)</f>
        <v>#N/A</v>
      </c>
      <c r="R1232" t="e">
        <f>VLOOKUP(L1232,银行退!A:K,11,FALSE)</f>
        <v>#N/A</v>
      </c>
    </row>
    <row r="1233" spans="1:18" ht="14.25" hidden="1">
      <c r="A1233" s="60">
        <v>42936.594363425924</v>
      </c>
      <c r="B1233">
        <v>865108</v>
      </c>
      <c r="C1233" t="s">
        <v>4585</v>
      </c>
      <c r="D1233" t="s">
        <v>4586</v>
      </c>
      <c r="E1233" t="s">
        <v>961</v>
      </c>
      <c r="F1233" s="15">
        <v>497.14</v>
      </c>
      <c r="G1233" t="s">
        <v>50</v>
      </c>
      <c r="H1233" t="s">
        <v>50</v>
      </c>
      <c r="I1233" t="s">
        <v>86</v>
      </c>
      <c r="J1233" t="s">
        <v>46</v>
      </c>
      <c r="K1233" t="s">
        <v>87</v>
      </c>
      <c r="L1233" t="s">
        <v>2458</v>
      </c>
      <c r="M1233" t="s">
        <v>2459</v>
      </c>
      <c r="N1233" t="s">
        <v>4587</v>
      </c>
      <c r="O1233">
        <f>VLOOKUP(B1233,HIS退!B:F,5,FALSE)</f>
        <v>-497.14</v>
      </c>
      <c r="P1233" s="43">
        <f>VLOOKUP(L1233,银行退!A:G,7,FALSE)</f>
        <v>497.14</v>
      </c>
      <c r="Q1233" t="e">
        <f>VLOOKUP(L1233,银行退!A:J,10,FALSE)</f>
        <v>#N/A</v>
      </c>
      <c r="R1233" t="e">
        <f>VLOOKUP(L1233,银行退!A:K,11,FALSE)</f>
        <v>#N/A</v>
      </c>
    </row>
    <row r="1234" spans="1:18" ht="14.25" hidden="1">
      <c r="A1234" s="60">
        <v>42936.603946759256</v>
      </c>
      <c r="B1234">
        <v>865826</v>
      </c>
      <c r="C1234" t="s">
        <v>4588</v>
      </c>
      <c r="D1234" t="s">
        <v>4589</v>
      </c>
      <c r="E1234" t="s">
        <v>962</v>
      </c>
      <c r="F1234" s="15">
        <v>15</v>
      </c>
      <c r="G1234" t="s">
        <v>50</v>
      </c>
      <c r="H1234" t="s">
        <v>50</v>
      </c>
      <c r="I1234" t="s">
        <v>86</v>
      </c>
      <c r="J1234" t="s">
        <v>46</v>
      </c>
      <c r="K1234" t="s">
        <v>87</v>
      </c>
      <c r="L1234" t="s">
        <v>2460</v>
      </c>
      <c r="M1234" t="s">
        <v>2461</v>
      </c>
      <c r="N1234" t="s">
        <v>4590</v>
      </c>
      <c r="O1234">
        <f>VLOOKUP(B1234,HIS退!B:F,5,FALSE)</f>
        <v>-15</v>
      </c>
      <c r="P1234" s="43">
        <f>VLOOKUP(L1234,银行退!A:G,7,FALSE)</f>
        <v>15</v>
      </c>
      <c r="Q1234" t="e">
        <f>VLOOKUP(L1234,银行退!A:J,10,FALSE)</f>
        <v>#N/A</v>
      </c>
      <c r="R1234" t="e">
        <f>VLOOKUP(L1234,银行退!A:K,11,FALSE)</f>
        <v>#N/A</v>
      </c>
    </row>
    <row r="1235" spans="1:18" ht="14.25" hidden="1">
      <c r="A1235" s="60">
        <v>42936.607233796298</v>
      </c>
      <c r="B1235">
        <v>866078</v>
      </c>
      <c r="C1235" t="s">
        <v>4591</v>
      </c>
      <c r="D1235" t="s">
        <v>4592</v>
      </c>
      <c r="E1235" t="s">
        <v>963</v>
      </c>
      <c r="F1235" s="15">
        <v>65.5</v>
      </c>
      <c r="G1235" t="s">
        <v>50</v>
      </c>
      <c r="H1235" t="s">
        <v>50</v>
      </c>
      <c r="I1235" t="s">
        <v>86</v>
      </c>
      <c r="J1235" t="s">
        <v>46</v>
      </c>
      <c r="K1235" t="s">
        <v>87</v>
      </c>
      <c r="L1235" t="s">
        <v>2462</v>
      </c>
      <c r="M1235" t="s">
        <v>2463</v>
      </c>
      <c r="N1235" t="s">
        <v>4593</v>
      </c>
      <c r="O1235">
        <f>VLOOKUP(B1235,HIS退!B:F,5,FALSE)</f>
        <v>-65.5</v>
      </c>
      <c r="P1235" s="43">
        <f>VLOOKUP(L1235,银行退!A:G,7,FALSE)</f>
        <v>65.5</v>
      </c>
      <c r="Q1235" t="e">
        <f>VLOOKUP(L1235,银行退!A:J,10,FALSE)</f>
        <v>#N/A</v>
      </c>
      <c r="R1235" t="e">
        <f>VLOOKUP(L1235,银行退!A:K,11,FALSE)</f>
        <v>#N/A</v>
      </c>
    </row>
    <row r="1236" spans="1:18" ht="14.25" hidden="1">
      <c r="A1236" s="60">
        <v>42936.61378472222</v>
      </c>
      <c r="B1236">
        <v>866554</v>
      </c>
      <c r="C1236" t="s">
        <v>4594</v>
      </c>
      <c r="D1236" t="s">
        <v>4595</v>
      </c>
      <c r="E1236" t="s">
        <v>964</v>
      </c>
      <c r="F1236" s="15">
        <v>220</v>
      </c>
      <c r="G1236" t="s">
        <v>50</v>
      </c>
      <c r="H1236" t="s">
        <v>50</v>
      </c>
      <c r="I1236" t="s">
        <v>86</v>
      </c>
      <c r="J1236" t="s">
        <v>46</v>
      </c>
      <c r="K1236" t="s">
        <v>87</v>
      </c>
      <c r="L1236" t="s">
        <v>2464</v>
      </c>
      <c r="M1236" t="s">
        <v>2465</v>
      </c>
      <c r="N1236" t="s">
        <v>4596</v>
      </c>
      <c r="O1236">
        <f>VLOOKUP(B1236,HIS退!B:F,5,FALSE)</f>
        <v>-220</v>
      </c>
      <c r="P1236" s="43">
        <f>VLOOKUP(L1236,银行退!A:G,7,FALSE)</f>
        <v>220</v>
      </c>
      <c r="Q1236" t="e">
        <f>VLOOKUP(L1236,银行退!A:J,10,FALSE)</f>
        <v>#N/A</v>
      </c>
      <c r="R1236" t="e">
        <f>VLOOKUP(L1236,银行退!A:K,11,FALSE)</f>
        <v>#N/A</v>
      </c>
    </row>
    <row r="1237" spans="1:18" ht="14.25" hidden="1">
      <c r="A1237" s="60">
        <v>42936.617766203701</v>
      </c>
      <c r="B1237">
        <v>866814</v>
      </c>
      <c r="C1237" t="s">
        <v>4597</v>
      </c>
      <c r="D1237" t="s">
        <v>965</v>
      </c>
      <c r="E1237" t="s">
        <v>966</v>
      </c>
      <c r="F1237" s="15">
        <v>900</v>
      </c>
      <c r="G1237" t="s">
        <v>50</v>
      </c>
      <c r="H1237" t="s">
        <v>50</v>
      </c>
      <c r="I1237" t="s">
        <v>86</v>
      </c>
      <c r="J1237" t="s">
        <v>46</v>
      </c>
      <c r="K1237" t="s">
        <v>87</v>
      </c>
      <c r="L1237" t="s">
        <v>2466</v>
      </c>
      <c r="M1237" t="s">
        <v>2467</v>
      </c>
      <c r="N1237" t="s">
        <v>4598</v>
      </c>
      <c r="O1237">
        <f>VLOOKUP(B1237,HIS退!B:F,5,FALSE)</f>
        <v>-900</v>
      </c>
      <c r="P1237" s="43">
        <f>VLOOKUP(L1237,银行退!A:G,7,FALSE)</f>
        <v>900</v>
      </c>
      <c r="Q1237" t="e">
        <f>VLOOKUP(L1237,银行退!A:J,10,FALSE)</f>
        <v>#N/A</v>
      </c>
      <c r="R1237" t="e">
        <f>VLOOKUP(L1237,银行退!A:K,11,FALSE)</f>
        <v>#N/A</v>
      </c>
    </row>
    <row r="1238" spans="1:18" ht="14.25" hidden="1">
      <c r="A1238" s="60">
        <v>42936.623101851852</v>
      </c>
      <c r="B1238">
        <v>867198</v>
      </c>
      <c r="C1238" t="s">
        <v>4599</v>
      </c>
      <c r="D1238" t="s">
        <v>4600</v>
      </c>
      <c r="E1238" t="s">
        <v>967</v>
      </c>
      <c r="F1238" s="15">
        <v>318</v>
      </c>
      <c r="G1238" t="s">
        <v>50</v>
      </c>
      <c r="H1238" t="s">
        <v>50</v>
      </c>
      <c r="I1238" t="s">
        <v>127</v>
      </c>
      <c r="J1238" t="s">
        <v>127</v>
      </c>
      <c r="K1238" t="s">
        <v>87</v>
      </c>
      <c r="L1238" t="s">
        <v>2468</v>
      </c>
      <c r="M1238" t="s">
        <v>2469</v>
      </c>
      <c r="N1238" t="s">
        <v>4601</v>
      </c>
      <c r="O1238">
        <f>VLOOKUP(B1238,HIS退!B:F,5,FALSE)</f>
        <v>-318</v>
      </c>
      <c r="P1238" s="43">
        <f>VLOOKUP(L1238,银行退!A:G,7,FALSE)</f>
        <v>318</v>
      </c>
      <c r="Q1238">
        <f>VLOOKUP(L1238,银行退!A:J,10,FALSE)</f>
        <v>1</v>
      </c>
      <c r="R1238" t="str">
        <f>VLOOKUP(L1238,银行退!A:K,11,FALSE)</f>
        <v>2017-07-20</v>
      </c>
    </row>
    <row r="1239" spans="1:18" ht="14.25" hidden="1">
      <c r="A1239" s="60">
        <v>42936.624085648145</v>
      </c>
      <c r="B1239">
        <v>867266</v>
      </c>
      <c r="C1239" t="s">
        <v>4602</v>
      </c>
      <c r="D1239" t="s">
        <v>4603</v>
      </c>
      <c r="E1239" t="s">
        <v>724</v>
      </c>
      <c r="F1239" s="15">
        <v>77.5</v>
      </c>
      <c r="G1239" t="s">
        <v>50</v>
      </c>
      <c r="H1239" t="s">
        <v>50</v>
      </c>
      <c r="I1239" t="s">
        <v>86</v>
      </c>
      <c r="J1239" t="s">
        <v>46</v>
      </c>
      <c r="K1239" t="s">
        <v>87</v>
      </c>
      <c r="L1239" t="s">
        <v>2470</v>
      </c>
      <c r="M1239" t="s">
        <v>2471</v>
      </c>
      <c r="N1239" t="s">
        <v>4604</v>
      </c>
      <c r="O1239">
        <f>VLOOKUP(B1239,HIS退!B:F,5,FALSE)</f>
        <v>-77.5</v>
      </c>
      <c r="P1239" s="43">
        <f>VLOOKUP(L1239,银行退!A:G,7,FALSE)</f>
        <v>77.5</v>
      </c>
      <c r="Q1239" t="e">
        <f>VLOOKUP(L1239,银行退!A:J,10,FALSE)</f>
        <v>#N/A</v>
      </c>
      <c r="R1239" t="e">
        <f>VLOOKUP(L1239,银行退!A:K,11,FALSE)</f>
        <v>#N/A</v>
      </c>
    </row>
    <row r="1240" spans="1:18" ht="14.25" hidden="1">
      <c r="A1240" s="60">
        <v>42936.626550925925</v>
      </c>
      <c r="B1240">
        <v>867482</v>
      </c>
      <c r="C1240" t="s">
        <v>4605</v>
      </c>
      <c r="D1240" t="s">
        <v>185</v>
      </c>
      <c r="E1240" t="s">
        <v>186</v>
      </c>
      <c r="F1240" s="15">
        <v>400</v>
      </c>
      <c r="G1240" t="s">
        <v>50</v>
      </c>
      <c r="H1240" t="s">
        <v>50</v>
      </c>
      <c r="I1240" t="s">
        <v>86</v>
      </c>
      <c r="J1240" t="s">
        <v>46</v>
      </c>
      <c r="K1240" t="s">
        <v>87</v>
      </c>
      <c r="L1240" t="s">
        <v>2472</v>
      </c>
      <c r="M1240" t="s">
        <v>2473</v>
      </c>
      <c r="N1240" t="s">
        <v>199</v>
      </c>
      <c r="O1240">
        <f>VLOOKUP(B1240,HIS退!B:F,5,FALSE)</f>
        <v>-400</v>
      </c>
      <c r="P1240" s="43">
        <f>VLOOKUP(L1240,银行退!A:G,7,FALSE)</f>
        <v>400</v>
      </c>
      <c r="Q1240" t="e">
        <f>VLOOKUP(L1240,银行退!A:J,10,FALSE)</f>
        <v>#N/A</v>
      </c>
      <c r="R1240" t="e">
        <f>VLOOKUP(L1240,银行退!A:K,11,FALSE)</f>
        <v>#N/A</v>
      </c>
    </row>
    <row r="1241" spans="1:18" ht="14.25" hidden="1">
      <c r="A1241" s="60">
        <v>42936.627002314817</v>
      </c>
      <c r="B1241">
        <v>867510</v>
      </c>
      <c r="C1241" t="s">
        <v>4606</v>
      </c>
      <c r="D1241" t="s">
        <v>185</v>
      </c>
      <c r="E1241" t="s">
        <v>186</v>
      </c>
      <c r="F1241" s="15">
        <v>500</v>
      </c>
      <c r="G1241" t="s">
        <v>50</v>
      </c>
      <c r="H1241" t="s">
        <v>50</v>
      </c>
      <c r="I1241" t="s">
        <v>86</v>
      </c>
      <c r="J1241" t="s">
        <v>46</v>
      </c>
      <c r="K1241" t="s">
        <v>87</v>
      </c>
      <c r="L1241" t="s">
        <v>2474</v>
      </c>
      <c r="M1241" t="s">
        <v>2475</v>
      </c>
      <c r="N1241" t="s">
        <v>199</v>
      </c>
      <c r="O1241">
        <f>VLOOKUP(B1241,HIS退!B:F,5,FALSE)</f>
        <v>-500</v>
      </c>
      <c r="P1241" s="43">
        <f>VLOOKUP(L1241,银行退!A:G,7,FALSE)</f>
        <v>500</v>
      </c>
      <c r="Q1241" t="e">
        <f>VLOOKUP(L1241,银行退!A:J,10,FALSE)</f>
        <v>#N/A</v>
      </c>
      <c r="R1241" t="e">
        <f>VLOOKUP(L1241,银行退!A:K,11,FALSE)</f>
        <v>#N/A</v>
      </c>
    </row>
    <row r="1242" spans="1:18" ht="14.25" hidden="1">
      <c r="A1242" s="60">
        <v>42936.630844907406</v>
      </c>
      <c r="B1242">
        <v>867803</v>
      </c>
      <c r="C1242" t="s">
        <v>4607</v>
      </c>
      <c r="D1242" t="s">
        <v>4608</v>
      </c>
      <c r="E1242" t="s">
        <v>251</v>
      </c>
      <c r="F1242" s="15">
        <v>1500.8</v>
      </c>
      <c r="G1242" t="s">
        <v>50</v>
      </c>
      <c r="H1242" t="s">
        <v>50</v>
      </c>
      <c r="I1242" t="s">
        <v>86</v>
      </c>
      <c r="J1242" t="s">
        <v>46</v>
      </c>
      <c r="K1242" t="s">
        <v>87</v>
      </c>
      <c r="L1242" t="s">
        <v>2476</v>
      </c>
      <c r="M1242" t="s">
        <v>2477</v>
      </c>
      <c r="N1242" t="s">
        <v>4609</v>
      </c>
      <c r="O1242">
        <f>VLOOKUP(B1242,HIS退!B:F,5,FALSE)</f>
        <v>-1500.8</v>
      </c>
      <c r="P1242" s="43">
        <f>VLOOKUP(L1242,银行退!A:G,7,FALSE)</f>
        <v>1500.8</v>
      </c>
      <c r="Q1242" t="e">
        <f>VLOOKUP(L1242,银行退!A:J,10,FALSE)</f>
        <v>#N/A</v>
      </c>
      <c r="R1242" t="e">
        <f>VLOOKUP(L1242,银行退!A:K,11,FALSE)</f>
        <v>#N/A</v>
      </c>
    </row>
    <row r="1243" spans="1:18" ht="14.25" hidden="1">
      <c r="A1243" s="60">
        <v>42936.633275462962</v>
      </c>
      <c r="B1243">
        <v>867955</v>
      </c>
      <c r="C1243" t="s">
        <v>4610</v>
      </c>
      <c r="D1243" t="s">
        <v>4611</v>
      </c>
      <c r="E1243" t="s">
        <v>968</v>
      </c>
      <c r="F1243" s="15">
        <v>50</v>
      </c>
      <c r="G1243" t="s">
        <v>50</v>
      </c>
      <c r="H1243" t="s">
        <v>50</v>
      </c>
      <c r="I1243" t="s">
        <v>86</v>
      </c>
      <c r="J1243" t="s">
        <v>46</v>
      </c>
      <c r="K1243" t="s">
        <v>87</v>
      </c>
      <c r="L1243" t="s">
        <v>2478</v>
      </c>
      <c r="M1243" t="s">
        <v>2479</v>
      </c>
      <c r="N1243" t="s">
        <v>4291</v>
      </c>
      <c r="O1243">
        <f>VLOOKUP(B1243,HIS退!B:F,5,FALSE)</f>
        <v>-50</v>
      </c>
      <c r="P1243" s="43">
        <f>VLOOKUP(L1243,银行退!A:G,7,FALSE)</f>
        <v>50</v>
      </c>
      <c r="Q1243" t="e">
        <f>VLOOKUP(L1243,银行退!A:J,10,FALSE)</f>
        <v>#N/A</v>
      </c>
      <c r="R1243" t="e">
        <f>VLOOKUP(L1243,银行退!A:K,11,FALSE)</f>
        <v>#N/A</v>
      </c>
    </row>
    <row r="1244" spans="1:18" ht="14.25" hidden="1">
      <c r="A1244" s="60">
        <v>42936.634444444448</v>
      </c>
      <c r="B1244">
        <v>868038</v>
      </c>
      <c r="C1244" t="s">
        <v>4612</v>
      </c>
      <c r="D1244" t="s">
        <v>4613</v>
      </c>
      <c r="E1244" t="s">
        <v>969</v>
      </c>
      <c r="F1244" s="15">
        <v>180</v>
      </c>
      <c r="G1244" t="s">
        <v>50</v>
      </c>
      <c r="H1244" t="s">
        <v>50</v>
      </c>
      <c r="I1244" t="s">
        <v>86</v>
      </c>
      <c r="J1244" t="s">
        <v>46</v>
      </c>
      <c r="K1244" t="s">
        <v>87</v>
      </c>
      <c r="L1244" t="s">
        <v>2480</v>
      </c>
      <c r="M1244" t="s">
        <v>2481</v>
      </c>
      <c r="N1244" t="s">
        <v>4614</v>
      </c>
      <c r="O1244">
        <f>VLOOKUP(B1244,HIS退!B:F,5,FALSE)</f>
        <v>-180</v>
      </c>
      <c r="P1244" s="43">
        <f>VLOOKUP(L1244,银行退!A:G,7,FALSE)</f>
        <v>180</v>
      </c>
      <c r="Q1244" t="e">
        <f>VLOOKUP(L1244,银行退!A:J,10,FALSE)</f>
        <v>#N/A</v>
      </c>
      <c r="R1244" t="e">
        <f>VLOOKUP(L1244,银行退!A:K,11,FALSE)</f>
        <v>#N/A</v>
      </c>
    </row>
    <row r="1245" spans="1:18" ht="14.25" hidden="1">
      <c r="A1245" s="60">
        <v>42936.637384259258</v>
      </c>
      <c r="B1245">
        <v>868261</v>
      </c>
      <c r="C1245" t="s">
        <v>4615</v>
      </c>
      <c r="D1245" t="s">
        <v>4616</v>
      </c>
      <c r="E1245" t="s">
        <v>970</v>
      </c>
      <c r="F1245" s="15">
        <v>319</v>
      </c>
      <c r="G1245" t="s">
        <v>50</v>
      </c>
      <c r="H1245" t="s">
        <v>50</v>
      </c>
      <c r="I1245" t="s">
        <v>86</v>
      </c>
      <c r="J1245" t="s">
        <v>46</v>
      </c>
      <c r="K1245" t="s">
        <v>87</v>
      </c>
      <c r="L1245" t="s">
        <v>2482</v>
      </c>
      <c r="M1245" t="s">
        <v>2483</v>
      </c>
      <c r="N1245" t="s">
        <v>4617</v>
      </c>
      <c r="O1245">
        <f>VLOOKUP(B1245,HIS退!B:F,5,FALSE)</f>
        <v>-319</v>
      </c>
      <c r="P1245" s="43">
        <f>VLOOKUP(L1245,银行退!A:G,7,FALSE)</f>
        <v>319</v>
      </c>
      <c r="Q1245" t="e">
        <f>VLOOKUP(L1245,银行退!A:J,10,FALSE)</f>
        <v>#N/A</v>
      </c>
      <c r="R1245" t="e">
        <f>VLOOKUP(L1245,银行退!A:K,11,FALSE)</f>
        <v>#N/A</v>
      </c>
    </row>
    <row r="1246" spans="1:18" ht="14.25" hidden="1">
      <c r="A1246" s="60">
        <v>42936.637916666667</v>
      </c>
      <c r="B1246">
        <v>868291</v>
      </c>
      <c r="C1246" t="s">
        <v>4618</v>
      </c>
      <c r="D1246" t="s">
        <v>4616</v>
      </c>
      <c r="E1246" t="s">
        <v>970</v>
      </c>
      <c r="F1246" s="15">
        <v>72</v>
      </c>
      <c r="G1246" t="s">
        <v>50</v>
      </c>
      <c r="H1246" t="s">
        <v>50</v>
      </c>
      <c r="I1246" t="s">
        <v>86</v>
      </c>
      <c r="J1246" t="s">
        <v>46</v>
      </c>
      <c r="K1246" t="s">
        <v>87</v>
      </c>
      <c r="L1246" t="s">
        <v>2484</v>
      </c>
      <c r="M1246" t="s">
        <v>2485</v>
      </c>
      <c r="N1246" t="s">
        <v>4617</v>
      </c>
      <c r="O1246">
        <f>VLOOKUP(B1246,HIS退!B:F,5,FALSE)</f>
        <v>-72</v>
      </c>
      <c r="P1246" s="43">
        <f>VLOOKUP(L1246,银行退!A:G,7,FALSE)</f>
        <v>72</v>
      </c>
      <c r="Q1246" t="e">
        <f>VLOOKUP(L1246,银行退!A:J,10,FALSE)</f>
        <v>#N/A</v>
      </c>
      <c r="R1246" t="e">
        <f>VLOOKUP(L1246,银行退!A:K,11,FALSE)</f>
        <v>#N/A</v>
      </c>
    </row>
    <row r="1247" spans="1:18" ht="14.25" hidden="1">
      <c r="A1247" s="60">
        <v>42936.6403587963</v>
      </c>
      <c r="B1247">
        <v>868468</v>
      </c>
      <c r="C1247" t="s">
        <v>4619</v>
      </c>
      <c r="D1247" t="s">
        <v>2906</v>
      </c>
      <c r="E1247" t="s">
        <v>368</v>
      </c>
      <c r="F1247" s="15">
        <v>47.3</v>
      </c>
      <c r="G1247" t="s">
        <v>50</v>
      </c>
      <c r="H1247" t="s">
        <v>50</v>
      </c>
      <c r="I1247" t="s">
        <v>86</v>
      </c>
      <c r="J1247" t="s">
        <v>46</v>
      </c>
      <c r="K1247" t="s">
        <v>87</v>
      </c>
      <c r="L1247" t="s">
        <v>2486</v>
      </c>
      <c r="M1247" t="s">
        <v>2487</v>
      </c>
      <c r="N1247" t="s">
        <v>2907</v>
      </c>
      <c r="O1247">
        <f>VLOOKUP(B1247,HIS退!B:F,5,FALSE)</f>
        <v>-47.3</v>
      </c>
      <c r="P1247" s="43">
        <f>VLOOKUP(L1247,银行退!A:G,7,FALSE)</f>
        <v>47.3</v>
      </c>
      <c r="Q1247" t="e">
        <f>VLOOKUP(L1247,银行退!A:J,10,FALSE)</f>
        <v>#N/A</v>
      </c>
      <c r="R1247" t="e">
        <f>VLOOKUP(L1247,银行退!A:K,11,FALSE)</f>
        <v>#N/A</v>
      </c>
    </row>
    <row r="1248" spans="1:18" ht="14.25" hidden="1">
      <c r="A1248" s="60">
        <v>42936.640520833331</v>
      </c>
      <c r="B1248">
        <v>868480</v>
      </c>
      <c r="C1248" t="s">
        <v>4620</v>
      </c>
      <c r="D1248" t="s">
        <v>4621</v>
      </c>
      <c r="E1248" t="s">
        <v>971</v>
      </c>
      <c r="F1248" s="15">
        <v>360.5</v>
      </c>
      <c r="G1248" t="s">
        <v>50</v>
      </c>
      <c r="H1248" t="s">
        <v>50</v>
      </c>
      <c r="I1248" t="s">
        <v>86</v>
      </c>
      <c r="J1248" t="s">
        <v>46</v>
      </c>
      <c r="K1248" t="s">
        <v>87</v>
      </c>
      <c r="L1248" t="s">
        <v>2488</v>
      </c>
      <c r="M1248" t="s">
        <v>2489</v>
      </c>
      <c r="N1248" t="s">
        <v>4622</v>
      </c>
      <c r="O1248">
        <f>VLOOKUP(B1248,HIS退!B:F,5,FALSE)</f>
        <v>-360.5</v>
      </c>
      <c r="P1248" s="43">
        <f>VLOOKUP(L1248,银行退!A:G,7,FALSE)</f>
        <v>360.5</v>
      </c>
      <c r="Q1248" t="e">
        <f>VLOOKUP(L1248,银行退!A:J,10,FALSE)</f>
        <v>#N/A</v>
      </c>
      <c r="R1248" t="e">
        <f>VLOOKUP(L1248,银行退!A:K,11,FALSE)</f>
        <v>#N/A</v>
      </c>
    </row>
    <row r="1249" spans="1:18" ht="14.25" hidden="1">
      <c r="A1249" s="60">
        <v>42936.641365740739</v>
      </c>
      <c r="B1249">
        <v>868530</v>
      </c>
      <c r="C1249" t="s">
        <v>4623</v>
      </c>
      <c r="D1249" t="s">
        <v>4624</v>
      </c>
      <c r="E1249" t="s">
        <v>972</v>
      </c>
      <c r="F1249" s="15">
        <v>17.510000000000002</v>
      </c>
      <c r="G1249" t="s">
        <v>50</v>
      </c>
      <c r="H1249" t="s">
        <v>50</v>
      </c>
      <c r="I1249" t="s">
        <v>86</v>
      </c>
      <c r="J1249" t="s">
        <v>46</v>
      </c>
      <c r="K1249" t="s">
        <v>87</v>
      </c>
      <c r="L1249" t="s">
        <v>2490</v>
      </c>
      <c r="M1249" t="s">
        <v>2491</v>
      </c>
      <c r="N1249" t="s">
        <v>4625</v>
      </c>
      <c r="O1249">
        <f>VLOOKUP(B1249,HIS退!B:F,5,FALSE)</f>
        <v>-17.510000000000002</v>
      </c>
      <c r="P1249" s="43">
        <f>VLOOKUP(L1249,银行退!A:G,7,FALSE)</f>
        <v>17.510000000000002</v>
      </c>
      <c r="Q1249" t="e">
        <f>VLOOKUP(L1249,银行退!A:J,10,FALSE)</f>
        <v>#N/A</v>
      </c>
      <c r="R1249" t="e">
        <f>VLOOKUP(L1249,银行退!A:K,11,FALSE)</f>
        <v>#N/A</v>
      </c>
    </row>
    <row r="1250" spans="1:18" ht="14.25" hidden="1">
      <c r="A1250" s="60">
        <v>42936.641793981478</v>
      </c>
      <c r="B1250">
        <v>868562</v>
      </c>
      <c r="C1250" t="s">
        <v>4626</v>
      </c>
      <c r="D1250" t="s">
        <v>4627</v>
      </c>
      <c r="E1250" t="s">
        <v>973</v>
      </c>
      <c r="F1250" s="15">
        <v>75.94</v>
      </c>
      <c r="G1250" t="s">
        <v>50</v>
      </c>
      <c r="H1250" t="s">
        <v>50</v>
      </c>
      <c r="I1250" t="s">
        <v>86</v>
      </c>
      <c r="J1250" t="s">
        <v>46</v>
      </c>
      <c r="K1250" t="s">
        <v>87</v>
      </c>
      <c r="L1250" t="s">
        <v>2492</v>
      </c>
      <c r="M1250" t="s">
        <v>2493</v>
      </c>
      <c r="N1250" t="s">
        <v>4628</v>
      </c>
      <c r="O1250">
        <f>VLOOKUP(B1250,HIS退!B:F,5,FALSE)</f>
        <v>-75.94</v>
      </c>
      <c r="P1250" s="43">
        <f>VLOOKUP(L1250,银行退!A:G,7,FALSE)</f>
        <v>75.94</v>
      </c>
      <c r="Q1250" t="e">
        <f>VLOOKUP(L1250,银行退!A:J,10,FALSE)</f>
        <v>#N/A</v>
      </c>
      <c r="R1250" t="e">
        <f>VLOOKUP(L1250,银行退!A:K,11,FALSE)</f>
        <v>#N/A</v>
      </c>
    </row>
    <row r="1251" spans="1:18" ht="14.25" hidden="1">
      <c r="A1251" s="60">
        <v>42936.642731481479</v>
      </c>
      <c r="B1251">
        <v>868634</v>
      </c>
      <c r="C1251" t="s">
        <v>4629</v>
      </c>
      <c r="D1251" t="s">
        <v>4630</v>
      </c>
      <c r="E1251" t="s">
        <v>974</v>
      </c>
      <c r="F1251" s="15">
        <v>94.5</v>
      </c>
      <c r="G1251" t="s">
        <v>50</v>
      </c>
      <c r="H1251" t="s">
        <v>50</v>
      </c>
      <c r="I1251" t="s">
        <v>86</v>
      </c>
      <c r="J1251" t="s">
        <v>46</v>
      </c>
      <c r="K1251" t="s">
        <v>87</v>
      </c>
      <c r="L1251" t="s">
        <v>2494</v>
      </c>
      <c r="M1251" t="s">
        <v>2495</v>
      </c>
      <c r="N1251" t="s">
        <v>4631</v>
      </c>
      <c r="O1251">
        <f>VLOOKUP(B1251,HIS退!B:F,5,FALSE)</f>
        <v>-94.5</v>
      </c>
      <c r="P1251" s="43">
        <f>VLOOKUP(L1251,银行退!A:G,7,FALSE)</f>
        <v>94.5</v>
      </c>
      <c r="Q1251" t="e">
        <f>VLOOKUP(L1251,银行退!A:J,10,FALSE)</f>
        <v>#N/A</v>
      </c>
      <c r="R1251" t="e">
        <f>VLOOKUP(L1251,银行退!A:K,11,FALSE)</f>
        <v>#N/A</v>
      </c>
    </row>
    <row r="1252" spans="1:18" ht="14.25" hidden="1">
      <c r="A1252" s="60">
        <v>42936.646689814814</v>
      </c>
      <c r="B1252">
        <v>868930</v>
      </c>
      <c r="C1252" t="s">
        <v>4632</v>
      </c>
      <c r="D1252" t="s">
        <v>4633</v>
      </c>
      <c r="E1252" t="s">
        <v>975</v>
      </c>
      <c r="F1252" s="15">
        <v>294.5</v>
      </c>
      <c r="G1252" t="s">
        <v>50</v>
      </c>
      <c r="H1252" t="s">
        <v>50</v>
      </c>
      <c r="I1252" t="s">
        <v>86</v>
      </c>
      <c r="J1252" t="s">
        <v>46</v>
      </c>
      <c r="K1252" t="s">
        <v>87</v>
      </c>
      <c r="L1252" t="s">
        <v>2496</v>
      </c>
      <c r="M1252" t="s">
        <v>2497</v>
      </c>
      <c r="N1252" t="s">
        <v>3413</v>
      </c>
      <c r="O1252">
        <f>VLOOKUP(B1252,HIS退!B:F,5,FALSE)</f>
        <v>-294.5</v>
      </c>
      <c r="P1252" s="43">
        <f>VLOOKUP(L1252,银行退!A:G,7,FALSE)</f>
        <v>294.5</v>
      </c>
      <c r="Q1252" t="e">
        <f>VLOOKUP(L1252,银行退!A:J,10,FALSE)</f>
        <v>#N/A</v>
      </c>
      <c r="R1252" t="e">
        <f>VLOOKUP(L1252,银行退!A:K,11,FALSE)</f>
        <v>#N/A</v>
      </c>
    </row>
    <row r="1253" spans="1:18" ht="14.25" hidden="1">
      <c r="A1253" s="60">
        <v>42936.647847222222</v>
      </c>
      <c r="B1253">
        <v>869018</v>
      </c>
      <c r="C1253" t="s">
        <v>4634</v>
      </c>
      <c r="D1253" t="s">
        <v>4635</v>
      </c>
      <c r="E1253" t="s">
        <v>975</v>
      </c>
      <c r="F1253" s="15">
        <v>1300</v>
      </c>
      <c r="G1253" t="s">
        <v>50</v>
      </c>
      <c r="H1253" t="s">
        <v>50</v>
      </c>
      <c r="I1253" t="s">
        <v>86</v>
      </c>
      <c r="J1253" t="s">
        <v>46</v>
      </c>
      <c r="K1253" t="s">
        <v>87</v>
      </c>
      <c r="L1253" t="s">
        <v>2498</v>
      </c>
      <c r="M1253" t="s">
        <v>2499</v>
      </c>
      <c r="N1253" t="s">
        <v>3413</v>
      </c>
      <c r="O1253">
        <f>VLOOKUP(B1253,HIS退!B:F,5,FALSE)</f>
        <v>-1300</v>
      </c>
      <c r="P1253" s="43">
        <f>VLOOKUP(L1253,银行退!A:G,7,FALSE)</f>
        <v>1300</v>
      </c>
      <c r="Q1253" t="e">
        <f>VLOOKUP(L1253,银行退!A:J,10,FALSE)</f>
        <v>#N/A</v>
      </c>
      <c r="R1253" t="e">
        <f>VLOOKUP(L1253,银行退!A:K,11,FALSE)</f>
        <v>#N/A</v>
      </c>
    </row>
    <row r="1254" spans="1:18" ht="14.25" hidden="1">
      <c r="A1254" s="60">
        <v>42936.651608796295</v>
      </c>
      <c r="B1254">
        <v>869274</v>
      </c>
      <c r="C1254" t="s">
        <v>4636</v>
      </c>
      <c r="D1254" t="s">
        <v>4637</v>
      </c>
      <c r="E1254" t="s">
        <v>976</v>
      </c>
      <c r="F1254" s="15">
        <v>1500</v>
      </c>
      <c r="G1254" t="s">
        <v>50</v>
      </c>
      <c r="H1254" t="s">
        <v>50</v>
      </c>
      <c r="I1254" t="s">
        <v>86</v>
      </c>
      <c r="J1254" t="s">
        <v>46</v>
      </c>
      <c r="K1254" t="s">
        <v>87</v>
      </c>
      <c r="L1254" t="s">
        <v>2500</v>
      </c>
      <c r="M1254" t="s">
        <v>2501</v>
      </c>
      <c r="N1254" t="s">
        <v>4638</v>
      </c>
      <c r="O1254">
        <f>VLOOKUP(B1254,HIS退!B:F,5,FALSE)</f>
        <v>-1500</v>
      </c>
      <c r="P1254" s="43">
        <f>VLOOKUP(L1254,银行退!A:G,7,FALSE)</f>
        <v>1500</v>
      </c>
      <c r="Q1254" t="e">
        <f>VLOOKUP(L1254,银行退!A:J,10,FALSE)</f>
        <v>#N/A</v>
      </c>
      <c r="R1254" t="e">
        <f>VLOOKUP(L1254,银行退!A:K,11,FALSE)</f>
        <v>#N/A</v>
      </c>
    </row>
    <row r="1255" spans="1:18" ht="14.25" hidden="1">
      <c r="A1255" s="60">
        <v>42936.658900462964</v>
      </c>
      <c r="B1255">
        <v>869727</v>
      </c>
      <c r="C1255" t="s">
        <v>4639</v>
      </c>
      <c r="D1255" t="s">
        <v>4640</v>
      </c>
      <c r="E1255" t="s">
        <v>977</v>
      </c>
      <c r="F1255" s="15">
        <v>102.34</v>
      </c>
      <c r="G1255" t="s">
        <v>50</v>
      </c>
      <c r="H1255" t="s">
        <v>50</v>
      </c>
      <c r="I1255" t="s">
        <v>127</v>
      </c>
      <c r="J1255" t="s">
        <v>127</v>
      </c>
      <c r="K1255" t="s">
        <v>87</v>
      </c>
      <c r="L1255" t="s">
        <v>2502</v>
      </c>
      <c r="M1255" t="s">
        <v>2503</v>
      </c>
      <c r="N1255" t="s">
        <v>4641</v>
      </c>
      <c r="O1255">
        <f>VLOOKUP(B1255,HIS退!B:F,5,FALSE)</f>
        <v>-102.34</v>
      </c>
      <c r="P1255" s="43">
        <f>VLOOKUP(L1255,银行退!A:G,7,FALSE)</f>
        <v>102.34</v>
      </c>
      <c r="Q1255">
        <f>VLOOKUP(L1255,银行退!A:J,10,FALSE)</f>
        <v>1</v>
      </c>
      <c r="R1255" t="str">
        <f>VLOOKUP(L1255,银行退!A:K,11,FALSE)</f>
        <v>2017-07-20</v>
      </c>
    </row>
    <row r="1256" spans="1:18" ht="14.25" hidden="1">
      <c r="A1256" s="60">
        <v>42936.660312499997</v>
      </c>
      <c r="B1256">
        <v>869827</v>
      </c>
      <c r="C1256" t="s">
        <v>4642</v>
      </c>
      <c r="D1256" t="s">
        <v>4643</v>
      </c>
      <c r="E1256" t="s">
        <v>978</v>
      </c>
      <c r="F1256" s="15">
        <v>427</v>
      </c>
      <c r="G1256" t="s">
        <v>50</v>
      </c>
      <c r="H1256" t="s">
        <v>50</v>
      </c>
      <c r="I1256" t="s">
        <v>86</v>
      </c>
      <c r="J1256" t="s">
        <v>46</v>
      </c>
      <c r="K1256" t="s">
        <v>87</v>
      </c>
      <c r="L1256" t="s">
        <v>2504</v>
      </c>
      <c r="M1256" t="s">
        <v>2505</v>
      </c>
      <c r="N1256" t="s">
        <v>4644</v>
      </c>
      <c r="O1256">
        <f>VLOOKUP(B1256,HIS退!B:F,5,FALSE)</f>
        <v>-427</v>
      </c>
      <c r="P1256" s="43">
        <f>VLOOKUP(L1256,银行退!A:G,7,FALSE)</f>
        <v>427</v>
      </c>
      <c r="Q1256" t="e">
        <f>VLOOKUP(L1256,银行退!A:J,10,FALSE)</f>
        <v>#N/A</v>
      </c>
      <c r="R1256" t="e">
        <f>VLOOKUP(L1256,银行退!A:K,11,FALSE)</f>
        <v>#N/A</v>
      </c>
    </row>
    <row r="1257" spans="1:18" ht="14.25" hidden="1">
      <c r="A1257" s="60">
        <v>42936.663842592592</v>
      </c>
      <c r="B1257">
        <v>870035</v>
      </c>
      <c r="C1257" t="s">
        <v>4645</v>
      </c>
      <c r="D1257" t="s">
        <v>4646</v>
      </c>
      <c r="E1257" t="s">
        <v>979</v>
      </c>
      <c r="F1257" s="15">
        <v>600</v>
      </c>
      <c r="G1257" t="s">
        <v>50</v>
      </c>
      <c r="H1257" t="s">
        <v>50</v>
      </c>
      <c r="I1257" t="s">
        <v>86</v>
      </c>
      <c r="J1257" t="s">
        <v>46</v>
      </c>
      <c r="K1257" t="s">
        <v>87</v>
      </c>
      <c r="L1257" t="s">
        <v>2506</v>
      </c>
      <c r="M1257" t="s">
        <v>2507</v>
      </c>
      <c r="N1257" t="s">
        <v>4647</v>
      </c>
      <c r="O1257">
        <f>VLOOKUP(B1257,HIS退!B:F,5,FALSE)</f>
        <v>-600</v>
      </c>
      <c r="P1257" s="43">
        <f>VLOOKUP(L1257,银行退!A:G,7,FALSE)</f>
        <v>600</v>
      </c>
      <c r="Q1257" t="e">
        <f>VLOOKUP(L1257,银行退!A:J,10,FALSE)</f>
        <v>#N/A</v>
      </c>
      <c r="R1257" t="e">
        <f>VLOOKUP(L1257,银行退!A:K,11,FALSE)</f>
        <v>#N/A</v>
      </c>
    </row>
    <row r="1258" spans="1:18" ht="14.25" hidden="1">
      <c r="A1258" s="60">
        <v>42936.665925925925</v>
      </c>
      <c r="B1258">
        <v>870146</v>
      </c>
      <c r="C1258" t="s">
        <v>4648</v>
      </c>
      <c r="D1258" t="s">
        <v>4649</v>
      </c>
      <c r="E1258" t="s">
        <v>980</v>
      </c>
      <c r="F1258" s="15">
        <v>270.5</v>
      </c>
      <c r="G1258" t="s">
        <v>50</v>
      </c>
      <c r="H1258" t="s">
        <v>50</v>
      </c>
      <c r="I1258" t="s">
        <v>86</v>
      </c>
      <c r="J1258" t="s">
        <v>46</v>
      </c>
      <c r="K1258" t="s">
        <v>87</v>
      </c>
      <c r="L1258" t="s">
        <v>2508</v>
      </c>
      <c r="M1258" t="s">
        <v>2509</v>
      </c>
      <c r="N1258" t="s">
        <v>4650</v>
      </c>
      <c r="O1258">
        <f>VLOOKUP(B1258,HIS退!B:F,5,FALSE)</f>
        <v>-270.5</v>
      </c>
      <c r="P1258" s="43">
        <f>VLOOKUP(L1258,银行退!A:G,7,FALSE)</f>
        <v>270.5</v>
      </c>
      <c r="Q1258" t="e">
        <f>VLOOKUP(L1258,银行退!A:J,10,FALSE)</f>
        <v>#N/A</v>
      </c>
      <c r="R1258" t="e">
        <f>VLOOKUP(L1258,银行退!A:K,11,FALSE)</f>
        <v>#N/A</v>
      </c>
    </row>
    <row r="1259" spans="1:18" ht="14.25" hidden="1">
      <c r="A1259" s="60">
        <v>42936.668703703705</v>
      </c>
      <c r="B1259">
        <v>870327</v>
      </c>
      <c r="C1259" t="s">
        <v>4651</v>
      </c>
      <c r="D1259" t="s">
        <v>4652</v>
      </c>
      <c r="E1259" t="s">
        <v>981</v>
      </c>
      <c r="F1259" s="15">
        <v>65.900000000000006</v>
      </c>
      <c r="G1259" t="s">
        <v>50</v>
      </c>
      <c r="H1259" t="s">
        <v>50</v>
      </c>
      <c r="I1259" t="s">
        <v>86</v>
      </c>
      <c r="J1259" t="s">
        <v>46</v>
      </c>
      <c r="K1259" t="s">
        <v>87</v>
      </c>
      <c r="L1259" t="s">
        <v>2510</v>
      </c>
      <c r="M1259" t="s">
        <v>2511</v>
      </c>
      <c r="N1259" t="s">
        <v>4653</v>
      </c>
      <c r="O1259">
        <f>VLOOKUP(B1259,HIS退!B:F,5,FALSE)</f>
        <v>-65.900000000000006</v>
      </c>
      <c r="P1259" s="43">
        <f>VLOOKUP(L1259,银行退!A:G,7,FALSE)</f>
        <v>65.900000000000006</v>
      </c>
      <c r="Q1259" t="e">
        <f>VLOOKUP(L1259,银行退!A:J,10,FALSE)</f>
        <v>#N/A</v>
      </c>
      <c r="R1259" t="e">
        <f>VLOOKUP(L1259,银行退!A:K,11,FALSE)</f>
        <v>#N/A</v>
      </c>
    </row>
    <row r="1260" spans="1:18" ht="14.25" hidden="1">
      <c r="A1260" s="60">
        <v>42936.672719907408</v>
      </c>
      <c r="B1260">
        <v>870559</v>
      </c>
      <c r="C1260" t="s">
        <v>4654</v>
      </c>
      <c r="D1260" t="s">
        <v>4655</v>
      </c>
      <c r="E1260" t="s">
        <v>982</v>
      </c>
      <c r="F1260" s="15">
        <v>284.68</v>
      </c>
      <c r="G1260" t="s">
        <v>50</v>
      </c>
      <c r="H1260" t="s">
        <v>50</v>
      </c>
      <c r="I1260" t="s">
        <v>86</v>
      </c>
      <c r="J1260" t="s">
        <v>46</v>
      </c>
      <c r="K1260" t="s">
        <v>87</v>
      </c>
      <c r="L1260" t="s">
        <v>2512</v>
      </c>
      <c r="M1260" t="s">
        <v>2513</v>
      </c>
      <c r="N1260" t="s">
        <v>4656</v>
      </c>
      <c r="O1260">
        <f>VLOOKUP(B1260,HIS退!B:F,5,FALSE)</f>
        <v>-284.68</v>
      </c>
      <c r="P1260" s="43">
        <f>VLOOKUP(L1260,银行退!A:G,7,FALSE)</f>
        <v>284.68</v>
      </c>
      <c r="Q1260" t="e">
        <f>VLOOKUP(L1260,银行退!A:J,10,FALSE)</f>
        <v>#N/A</v>
      </c>
      <c r="R1260" t="e">
        <f>VLOOKUP(L1260,银行退!A:K,11,FALSE)</f>
        <v>#N/A</v>
      </c>
    </row>
    <row r="1261" spans="1:18" ht="14.25" hidden="1">
      <c r="A1261" s="60">
        <v>42936.674513888887</v>
      </c>
      <c r="B1261">
        <v>870666</v>
      </c>
      <c r="C1261" t="s">
        <v>4657</v>
      </c>
      <c r="D1261" t="s">
        <v>4658</v>
      </c>
      <c r="E1261" t="s">
        <v>983</v>
      </c>
      <c r="F1261" s="15">
        <v>683.5</v>
      </c>
      <c r="G1261" t="s">
        <v>50</v>
      </c>
      <c r="H1261" t="s">
        <v>50</v>
      </c>
      <c r="I1261" t="s">
        <v>86</v>
      </c>
      <c r="J1261" t="s">
        <v>46</v>
      </c>
      <c r="K1261" t="s">
        <v>87</v>
      </c>
      <c r="L1261" t="s">
        <v>2514</v>
      </c>
      <c r="M1261" t="s">
        <v>2515</v>
      </c>
      <c r="N1261" t="s">
        <v>4659</v>
      </c>
      <c r="O1261">
        <f>VLOOKUP(B1261,HIS退!B:F,5,FALSE)</f>
        <v>-683.5</v>
      </c>
      <c r="P1261" s="43">
        <f>VLOOKUP(L1261,银行退!A:G,7,FALSE)</f>
        <v>683.5</v>
      </c>
      <c r="Q1261" t="e">
        <f>VLOOKUP(L1261,银行退!A:J,10,FALSE)</f>
        <v>#N/A</v>
      </c>
      <c r="R1261" t="e">
        <f>VLOOKUP(L1261,银行退!A:K,11,FALSE)</f>
        <v>#N/A</v>
      </c>
    </row>
    <row r="1262" spans="1:18" ht="14.25" hidden="1">
      <c r="A1262" s="60">
        <v>42936.676030092596</v>
      </c>
      <c r="B1262">
        <v>870779</v>
      </c>
      <c r="C1262" t="s">
        <v>4660</v>
      </c>
      <c r="D1262" t="s">
        <v>4661</v>
      </c>
      <c r="E1262" t="s">
        <v>985</v>
      </c>
      <c r="F1262" s="15">
        <v>100</v>
      </c>
      <c r="G1262" t="s">
        <v>193</v>
      </c>
      <c r="H1262" t="s">
        <v>50</v>
      </c>
      <c r="I1262" t="s">
        <v>86</v>
      </c>
      <c r="J1262" t="s">
        <v>46</v>
      </c>
      <c r="K1262" t="s">
        <v>87</v>
      </c>
      <c r="L1262" t="s">
        <v>2516</v>
      </c>
      <c r="M1262" t="s">
        <v>2517</v>
      </c>
      <c r="N1262" t="s">
        <v>4662</v>
      </c>
      <c r="O1262">
        <f>VLOOKUP(B1262,HIS退!B:F,5,FALSE)</f>
        <v>-100</v>
      </c>
      <c r="P1262" s="43">
        <f>VLOOKUP(L1262,银行退!A:G,7,FALSE)</f>
        <v>100</v>
      </c>
      <c r="Q1262" t="e">
        <f>VLOOKUP(L1262,银行退!A:J,10,FALSE)</f>
        <v>#N/A</v>
      </c>
      <c r="R1262" t="e">
        <f>VLOOKUP(L1262,银行退!A:K,11,FALSE)</f>
        <v>#N/A</v>
      </c>
    </row>
    <row r="1263" spans="1:18" ht="14.25" hidden="1">
      <c r="A1263" s="60">
        <v>42936.676030092596</v>
      </c>
      <c r="B1263">
        <v>870780</v>
      </c>
      <c r="C1263" t="s">
        <v>4663</v>
      </c>
      <c r="D1263" t="s">
        <v>4664</v>
      </c>
      <c r="E1263" t="s">
        <v>984</v>
      </c>
      <c r="F1263" s="15">
        <v>231</v>
      </c>
      <c r="G1263" t="s">
        <v>50</v>
      </c>
      <c r="H1263" t="s">
        <v>50</v>
      </c>
      <c r="I1263" t="s">
        <v>86</v>
      </c>
      <c r="J1263" t="s">
        <v>46</v>
      </c>
      <c r="K1263" t="s">
        <v>87</v>
      </c>
      <c r="L1263" t="s">
        <v>2518</v>
      </c>
      <c r="M1263" t="s">
        <v>2519</v>
      </c>
      <c r="N1263" t="s">
        <v>4665</v>
      </c>
      <c r="O1263">
        <f>VLOOKUP(B1263,HIS退!B:F,5,FALSE)</f>
        <v>-231</v>
      </c>
      <c r="P1263" s="43">
        <f>VLOOKUP(L1263,银行退!A:G,7,FALSE)</f>
        <v>231</v>
      </c>
      <c r="Q1263" t="e">
        <f>VLOOKUP(L1263,银行退!A:J,10,FALSE)</f>
        <v>#N/A</v>
      </c>
      <c r="R1263" t="e">
        <f>VLOOKUP(L1263,银行退!A:K,11,FALSE)</f>
        <v>#N/A</v>
      </c>
    </row>
    <row r="1264" spans="1:18" ht="14.25" hidden="1">
      <c r="A1264" s="60">
        <v>42936.676921296297</v>
      </c>
      <c r="B1264">
        <v>870838</v>
      </c>
      <c r="C1264" t="s">
        <v>4666</v>
      </c>
      <c r="D1264" t="s">
        <v>4667</v>
      </c>
      <c r="E1264" t="s">
        <v>986</v>
      </c>
      <c r="F1264" s="15">
        <v>2986.71</v>
      </c>
      <c r="G1264" t="s">
        <v>50</v>
      </c>
      <c r="H1264" t="s">
        <v>50</v>
      </c>
      <c r="I1264" t="s">
        <v>86</v>
      </c>
      <c r="J1264" t="s">
        <v>46</v>
      </c>
      <c r="K1264" t="s">
        <v>87</v>
      </c>
      <c r="L1264" t="s">
        <v>2520</v>
      </c>
      <c r="M1264" t="s">
        <v>2521</v>
      </c>
      <c r="N1264" t="s">
        <v>4668</v>
      </c>
      <c r="O1264">
        <f>VLOOKUP(B1264,HIS退!B:F,5,FALSE)</f>
        <v>-2986.71</v>
      </c>
      <c r="P1264" s="43">
        <f>VLOOKUP(L1264,银行退!A:G,7,FALSE)</f>
        <v>2986.71</v>
      </c>
      <c r="Q1264" t="e">
        <f>VLOOKUP(L1264,银行退!A:J,10,FALSE)</f>
        <v>#N/A</v>
      </c>
      <c r="R1264" t="e">
        <f>VLOOKUP(L1264,银行退!A:K,11,FALSE)</f>
        <v>#N/A</v>
      </c>
    </row>
    <row r="1265" spans="1:18" ht="14.25" hidden="1">
      <c r="A1265" s="60">
        <v>42936.677002314813</v>
      </c>
      <c r="B1265">
        <v>870847</v>
      </c>
      <c r="C1265" t="s">
        <v>4669</v>
      </c>
      <c r="D1265" t="s">
        <v>4670</v>
      </c>
      <c r="E1265" t="s">
        <v>987</v>
      </c>
      <c r="F1265" s="15">
        <v>2000</v>
      </c>
      <c r="G1265" t="s">
        <v>50</v>
      </c>
      <c r="H1265" t="s">
        <v>50</v>
      </c>
      <c r="I1265" t="s">
        <v>86</v>
      </c>
      <c r="J1265" t="s">
        <v>46</v>
      </c>
      <c r="K1265" t="s">
        <v>87</v>
      </c>
      <c r="L1265" t="s">
        <v>2522</v>
      </c>
      <c r="M1265" t="s">
        <v>2523</v>
      </c>
      <c r="N1265" t="s">
        <v>4671</v>
      </c>
      <c r="O1265">
        <f>VLOOKUP(B1265,HIS退!B:F,5,FALSE)</f>
        <v>-2000</v>
      </c>
      <c r="P1265" s="43">
        <f>VLOOKUP(L1265,银行退!A:G,7,FALSE)</f>
        <v>2000</v>
      </c>
      <c r="Q1265" t="e">
        <f>VLOOKUP(L1265,银行退!A:J,10,FALSE)</f>
        <v>#N/A</v>
      </c>
      <c r="R1265" t="e">
        <f>VLOOKUP(L1265,银行退!A:K,11,FALSE)</f>
        <v>#N/A</v>
      </c>
    </row>
    <row r="1266" spans="1:18" ht="14.25" hidden="1">
      <c r="A1266" s="60">
        <v>42936.678368055553</v>
      </c>
      <c r="B1266">
        <v>870937</v>
      </c>
      <c r="C1266" t="s">
        <v>4672</v>
      </c>
      <c r="D1266" t="s">
        <v>988</v>
      </c>
      <c r="E1266" t="s">
        <v>989</v>
      </c>
      <c r="F1266" s="15">
        <v>800</v>
      </c>
      <c r="G1266" t="s">
        <v>50</v>
      </c>
      <c r="H1266" t="s">
        <v>50</v>
      </c>
      <c r="I1266" t="s">
        <v>127</v>
      </c>
      <c r="J1266" t="s">
        <v>127</v>
      </c>
      <c r="K1266" t="s">
        <v>87</v>
      </c>
      <c r="L1266" t="s">
        <v>2524</v>
      </c>
      <c r="M1266" t="s">
        <v>2525</v>
      </c>
      <c r="N1266" t="s">
        <v>4673</v>
      </c>
      <c r="O1266">
        <f>VLOOKUP(B1266,HIS退!B:F,5,FALSE)</f>
        <v>-800</v>
      </c>
      <c r="P1266" s="43">
        <f>VLOOKUP(L1266,银行退!A:G,7,FALSE)</f>
        <v>800</v>
      </c>
      <c r="Q1266">
        <f>VLOOKUP(L1266,银行退!A:J,10,FALSE)</f>
        <v>1</v>
      </c>
      <c r="R1266" t="str">
        <f>VLOOKUP(L1266,银行退!A:K,11,FALSE)</f>
        <v>2017-07-21</v>
      </c>
    </row>
    <row r="1267" spans="1:18" ht="14.25" hidden="1">
      <c r="A1267" s="60">
        <v>42936.686574074076</v>
      </c>
      <c r="B1267">
        <v>871328</v>
      </c>
      <c r="C1267" t="s">
        <v>4674</v>
      </c>
      <c r="D1267" t="s">
        <v>4675</v>
      </c>
      <c r="E1267" t="s">
        <v>990</v>
      </c>
      <c r="F1267" s="15">
        <v>60</v>
      </c>
      <c r="G1267" t="s">
        <v>50</v>
      </c>
      <c r="H1267" t="s">
        <v>50</v>
      </c>
      <c r="I1267" t="s">
        <v>86</v>
      </c>
      <c r="J1267" t="s">
        <v>46</v>
      </c>
      <c r="K1267" t="s">
        <v>87</v>
      </c>
      <c r="L1267" t="s">
        <v>2526</v>
      </c>
      <c r="M1267" t="s">
        <v>2527</v>
      </c>
      <c r="N1267" t="s">
        <v>4676</v>
      </c>
      <c r="O1267">
        <f>VLOOKUP(B1267,HIS退!B:F,5,FALSE)</f>
        <v>-60</v>
      </c>
      <c r="P1267" s="43">
        <f>VLOOKUP(L1267,银行退!A:G,7,FALSE)</f>
        <v>60</v>
      </c>
      <c r="Q1267" t="e">
        <f>VLOOKUP(L1267,银行退!A:J,10,FALSE)</f>
        <v>#N/A</v>
      </c>
      <c r="R1267" t="e">
        <f>VLOOKUP(L1267,银行退!A:K,11,FALSE)</f>
        <v>#N/A</v>
      </c>
    </row>
    <row r="1268" spans="1:18" ht="14.25" hidden="1">
      <c r="A1268" s="60">
        <v>42936.693622685183</v>
      </c>
      <c r="B1268">
        <v>871687</v>
      </c>
      <c r="C1268" t="s">
        <v>4677</v>
      </c>
      <c r="D1268" t="s">
        <v>4678</v>
      </c>
      <c r="E1268" t="s">
        <v>823</v>
      </c>
      <c r="F1268" s="15">
        <v>962.5</v>
      </c>
      <c r="G1268" t="s">
        <v>50</v>
      </c>
      <c r="H1268" t="s">
        <v>50</v>
      </c>
      <c r="I1268" t="s">
        <v>127</v>
      </c>
      <c r="J1268" t="s">
        <v>127</v>
      </c>
      <c r="K1268" t="s">
        <v>87</v>
      </c>
      <c r="L1268" t="s">
        <v>2528</v>
      </c>
      <c r="M1268" t="s">
        <v>2529</v>
      </c>
      <c r="N1268" t="s">
        <v>4679</v>
      </c>
      <c r="O1268">
        <f>VLOOKUP(B1268,HIS退!B:F,5,FALSE)</f>
        <v>-962.5</v>
      </c>
      <c r="P1268" s="43">
        <f>VLOOKUP(L1268,银行退!A:G,7,FALSE)</f>
        <v>962.5</v>
      </c>
      <c r="Q1268">
        <f>VLOOKUP(L1268,银行退!A:J,10,FALSE)</f>
        <v>1</v>
      </c>
      <c r="R1268" t="str">
        <f>VLOOKUP(L1268,银行退!A:K,11,FALSE)</f>
        <v>2017-07-20</v>
      </c>
    </row>
    <row r="1269" spans="1:18" ht="14.25" hidden="1">
      <c r="A1269" s="60">
        <v>42936.694351851853</v>
      </c>
      <c r="B1269">
        <v>871726</v>
      </c>
      <c r="C1269" t="s">
        <v>4680</v>
      </c>
      <c r="D1269" t="s">
        <v>4681</v>
      </c>
      <c r="E1269" t="s">
        <v>991</v>
      </c>
      <c r="F1269" s="15">
        <v>587.72</v>
      </c>
      <c r="G1269" t="s">
        <v>50</v>
      </c>
      <c r="H1269" t="s">
        <v>50</v>
      </c>
      <c r="I1269" t="s">
        <v>86</v>
      </c>
      <c r="J1269" t="s">
        <v>46</v>
      </c>
      <c r="K1269" t="s">
        <v>87</v>
      </c>
      <c r="L1269" t="s">
        <v>2530</v>
      </c>
      <c r="M1269" t="s">
        <v>2531</v>
      </c>
      <c r="N1269" t="s">
        <v>4682</v>
      </c>
      <c r="O1269">
        <f>VLOOKUP(B1269,HIS退!B:F,5,FALSE)</f>
        <v>-587.72</v>
      </c>
      <c r="P1269" s="43">
        <f>VLOOKUP(L1269,银行退!A:G,7,FALSE)</f>
        <v>587.72</v>
      </c>
      <c r="Q1269" t="e">
        <f>VLOOKUP(L1269,银行退!A:J,10,FALSE)</f>
        <v>#N/A</v>
      </c>
      <c r="R1269" t="e">
        <f>VLOOKUP(L1269,银行退!A:K,11,FALSE)</f>
        <v>#N/A</v>
      </c>
    </row>
    <row r="1270" spans="1:18" ht="14.25" hidden="1">
      <c r="A1270" s="60">
        <v>42936.69935185185</v>
      </c>
      <c r="B1270">
        <v>871945</v>
      </c>
      <c r="C1270" t="s">
        <v>4683</v>
      </c>
      <c r="D1270" t="s">
        <v>4684</v>
      </c>
      <c r="E1270" t="s">
        <v>992</v>
      </c>
      <c r="F1270" s="15">
        <v>51.7</v>
      </c>
      <c r="G1270" t="s">
        <v>50</v>
      </c>
      <c r="H1270" t="s">
        <v>50</v>
      </c>
      <c r="I1270" t="s">
        <v>127</v>
      </c>
      <c r="J1270" t="s">
        <v>127</v>
      </c>
      <c r="K1270" t="s">
        <v>87</v>
      </c>
      <c r="L1270" t="s">
        <v>2532</v>
      </c>
      <c r="M1270" t="s">
        <v>2533</v>
      </c>
      <c r="N1270" t="s">
        <v>4685</v>
      </c>
      <c r="O1270">
        <f>VLOOKUP(B1270,HIS退!B:F,5,FALSE)</f>
        <v>-51.7</v>
      </c>
      <c r="P1270" s="43">
        <f>VLOOKUP(L1270,银行退!A:G,7,FALSE)</f>
        <v>51.7</v>
      </c>
      <c r="Q1270">
        <f>VLOOKUP(L1270,银行退!A:J,10,FALSE)</f>
        <v>1</v>
      </c>
      <c r="R1270" t="str">
        <f>VLOOKUP(L1270,银行退!A:K,11,FALSE)</f>
        <v>2017-07-21</v>
      </c>
    </row>
    <row r="1271" spans="1:18" ht="14.25" hidden="1">
      <c r="A1271" s="60">
        <v>42936.703645833331</v>
      </c>
      <c r="B1271">
        <v>872219</v>
      </c>
      <c r="C1271" t="s">
        <v>4686</v>
      </c>
      <c r="D1271" t="s">
        <v>993</v>
      </c>
      <c r="E1271" t="s">
        <v>994</v>
      </c>
      <c r="F1271" s="15">
        <v>108.13</v>
      </c>
      <c r="G1271" t="s">
        <v>50</v>
      </c>
      <c r="H1271" t="s">
        <v>50</v>
      </c>
      <c r="I1271" t="s">
        <v>86</v>
      </c>
      <c r="J1271" t="s">
        <v>46</v>
      </c>
      <c r="K1271" t="s">
        <v>87</v>
      </c>
      <c r="L1271" t="s">
        <v>2534</v>
      </c>
      <c r="M1271" t="s">
        <v>2535</v>
      </c>
      <c r="N1271" t="s">
        <v>4687</v>
      </c>
      <c r="O1271">
        <f>VLOOKUP(B1271,HIS退!B:F,5,FALSE)</f>
        <v>-108.13</v>
      </c>
      <c r="P1271" s="43">
        <f>VLOOKUP(L1271,银行退!A:G,7,FALSE)</f>
        <v>108.13</v>
      </c>
      <c r="Q1271" t="e">
        <f>VLOOKUP(L1271,银行退!A:J,10,FALSE)</f>
        <v>#N/A</v>
      </c>
      <c r="R1271" t="e">
        <f>VLOOKUP(L1271,银行退!A:K,11,FALSE)</f>
        <v>#N/A</v>
      </c>
    </row>
    <row r="1272" spans="1:18" ht="14.25" hidden="1">
      <c r="A1272" s="60">
        <v>42936.703831018516</v>
      </c>
      <c r="B1272">
        <v>872228</v>
      </c>
      <c r="C1272" t="s">
        <v>4688</v>
      </c>
      <c r="D1272" t="s">
        <v>4689</v>
      </c>
      <c r="E1272" t="s">
        <v>995</v>
      </c>
      <c r="F1272" s="15">
        <v>235</v>
      </c>
      <c r="G1272" t="s">
        <v>50</v>
      </c>
      <c r="H1272" t="s">
        <v>50</v>
      </c>
      <c r="I1272" t="s">
        <v>127</v>
      </c>
      <c r="J1272" t="s">
        <v>127</v>
      </c>
      <c r="K1272" t="s">
        <v>87</v>
      </c>
      <c r="L1272" t="s">
        <v>2536</v>
      </c>
      <c r="M1272" t="s">
        <v>2537</v>
      </c>
      <c r="N1272" t="s">
        <v>4690</v>
      </c>
      <c r="O1272">
        <f>VLOOKUP(B1272,HIS退!B:F,5,FALSE)</f>
        <v>-235</v>
      </c>
      <c r="P1272" s="43">
        <f>VLOOKUP(L1272,银行退!A:G,7,FALSE)</f>
        <v>235</v>
      </c>
      <c r="Q1272">
        <f>VLOOKUP(L1272,银行退!A:J,10,FALSE)</f>
        <v>1</v>
      </c>
      <c r="R1272" t="str">
        <f>VLOOKUP(L1272,银行退!A:K,11,FALSE)</f>
        <v>2017-07-21</v>
      </c>
    </row>
    <row r="1273" spans="1:18" ht="14.25" hidden="1">
      <c r="A1273" s="60">
        <v>42936.711273148147</v>
      </c>
      <c r="B1273">
        <v>872545</v>
      </c>
      <c r="C1273" t="s">
        <v>4691</v>
      </c>
      <c r="D1273" t="s">
        <v>4692</v>
      </c>
      <c r="E1273" t="s">
        <v>996</v>
      </c>
      <c r="F1273" s="15">
        <v>153.5</v>
      </c>
      <c r="G1273" t="s">
        <v>50</v>
      </c>
      <c r="H1273" t="s">
        <v>50</v>
      </c>
      <c r="I1273" t="s">
        <v>86</v>
      </c>
      <c r="J1273" t="s">
        <v>46</v>
      </c>
      <c r="K1273" t="s">
        <v>87</v>
      </c>
      <c r="L1273" t="s">
        <v>2538</v>
      </c>
      <c r="M1273" t="s">
        <v>2539</v>
      </c>
      <c r="N1273" t="s">
        <v>4693</v>
      </c>
      <c r="O1273">
        <f>VLOOKUP(B1273,HIS退!B:F,5,FALSE)</f>
        <v>-153.5</v>
      </c>
      <c r="P1273" s="43">
        <f>VLOOKUP(L1273,银行退!A:G,7,FALSE)</f>
        <v>153.5</v>
      </c>
      <c r="Q1273" t="e">
        <f>VLOOKUP(L1273,银行退!A:J,10,FALSE)</f>
        <v>#N/A</v>
      </c>
      <c r="R1273" t="e">
        <f>VLOOKUP(L1273,银行退!A:K,11,FALSE)</f>
        <v>#N/A</v>
      </c>
    </row>
    <row r="1274" spans="1:18" ht="14.25" hidden="1">
      <c r="A1274" s="60">
        <v>42936.713009259256</v>
      </c>
      <c r="B1274">
        <v>872619</v>
      </c>
      <c r="C1274" t="s">
        <v>4694</v>
      </c>
      <c r="D1274" t="s">
        <v>4695</v>
      </c>
      <c r="E1274" t="s">
        <v>997</v>
      </c>
      <c r="F1274" s="15">
        <v>205</v>
      </c>
      <c r="G1274" t="s">
        <v>50</v>
      </c>
      <c r="H1274" t="s">
        <v>50</v>
      </c>
      <c r="I1274" t="s">
        <v>127</v>
      </c>
      <c r="J1274" t="s">
        <v>127</v>
      </c>
      <c r="K1274" t="s">
        <v>87</v>
      </c>
      <c r="L1274" t="s">
        <v>2540</v>
      </c>
      <c r="M1274" t="s">
        <v>2541</v>
      </c>
      <c r="N1274" t="s">
        <v>4696</v>
      </c>
      <c r="O1274">
        <f>VLOOKUP(B1274,HIS退!B:F,5,FALSE)</f>
        <v>-205</v>
      </c>
      <c r="P1274" s="43">
        <f>VLOOKUP(L1274,银行退!A:G,7,FALSE)</f>
        <v>205</v>
      </c>
      <c r="Q1274">
        <f>VLOOKUP(L1274,银行退!A:J,10,FALSE)</f>
        <v>1</v>
      </c>
      <c r="R1274" t="str">
        <f>VLOOKUP(L1274,银行退!A:K,11,FALSE)</f>
        <v>2017-07-21</v>
      </c>
    </row>
    <row r="1275" spans="1:18" ht="14.25" hidden="1">
      <c r="A1275" s="60">
        <v>42936.714062500003</v>
      </c>
      <c r="B1275">
        <v>872692</v>
      </c>
      <c r="C1275" t="s">
        <v>4697</v>
      </c>
      <c r="D1275" t="s">
        <v>4698</v>
      </c>
      <c r="E1275" t="s">
        <v>998</v>
      </c>
      <c r="F1275" s="15">
        <v>92.5</v>
      </c>
      <c r="G1275" t="s">
        <v>50</v>
      </c>
      <c r="H1275" t="s">
        <v>50</v>
      </c>
      <c r="I1275" t="s">
        <v>86</v>
      </c>
      <c r="J1275" t="s">
        <v>46</v>
      </c>
      <c r="K1275" t="s">
        <v>87</v>
      </c>
      <c r="L1275" t="s">
        <v>2542</v>
      </c>
      <c r="M1275" t="s">
        <v>2543</v>
      </c>
      <c r="N1275" t="s">
        <v>4699</v>
      </c>
      <c r="O1275">
        <f>VLOOKUP(B1275,HIS退!B:F,5,FALSE)</f>
        <v>-92.5</v>
      </c>
      <c r="P1275" s="43">
        <f>VLOOKUP(L1275,银行退!A:G,7,FALSE)</f>
        <v>92.5</v>
      </c>
      <c r="Q1275" t="e">
        <f>VLOOKUP(L1275,银行退!A:J,10,FALSE)</f>
        <v>#N/A</v>
      </c>
      <c r="R1275" t="e">
        <f>VLOOKUP(L1275,银行退!A:K,11,FALSE)</f>
        <v>#N/A</v>
      </c>
    </row>
    <row r="1276" spans="1:18" ht="14.25" hidden="1">
      <c r="A1276" s="60">
        <v>42936.717604166668</v>
      </c>
      <c r="B1276">
        <v>872796</v>
      </c>
      <c r="C1276" t="s">
        <v>4700</v>
      </c>
      <c r="D1276" t="s">
        <v>4701</v>
      </c>
      <c r="E1276" t="s">
        <v>999</v>
      </c>
      <c r="F1276" s="15">
        <v>28</v>
      </c>
      <c r="G1276" t="s">
        <v>50</v>
      </c>
      <c r="H1276" t="s">
        <v>50</v>
      </c>
      <c r="I1276" t="s">
        <v>86</v>
      </c>
      <c r="J1276" t="s">
        <v>46</v>
      </c>
      <c r="K1276" t="s">
        <v>87</v>
      </c>
      <c r="L1276" t="s">
        <v>2544</v>
      </c>
      <c r="M1276" t="s">
        <v>2545</v>
      </c>
      <c r="N1276" t="s">
        <v>4699</v>
      </c>
      <c r="O1276">
        <f>VLOOKUP(B1276,HIS退!B:F,5,FALSE)</f>
        <v>-28</v>
      </c>
      <c r="P1276" s="43">
        <f>VLOOKUP(L1276,银行退!A:G,7,FALSE)</f>
        <v>28</v>
      </c>
      <c r="Q1276" t="e">
        <f>VLOOKUP(L1276,银行退!A:J,10,FALSE)</f>
        <v>#N/A</v>
      </c>
      <c r="R1276" t="e">
        <f>VLOOKUP(L1276,银行退!A:K,11,FALSE)</f>
        <v>#N/A</v>
      </c>
    </row>
    <row r="1277" spans="1:18" ht="14.25" hidden="1">
      <c r="A1277" s="60">
        <v>42936.720150462963</v>
      </c>
      <c r="B1277">
        <v>872895</v>
      </c>
      <c r="C1277" t="s">
        <v>4702</v>
      </c>
      <c r="D1277" t="s">
        <v>4703</v>
      </c>
      <c r="E1277" t="s">
        <v>1000</v>
      </c>
      <c r="F1277" s="15">
        <v>112.5</v>
      </c>
      <c r="G1277" t="s">
        <v>50</v>
      </c>
      <c r="H1277" t="s">
        <v>50</v>
      </c>
      <c r="I1277" t="s">
        <v>86</v>
      </c>
      <c r="J1277" t="s">
        <v>46</v>
      </c>
      <c r="K1277" t="s">
        <v>87</v>
      </c>
      <c r="L1277" t="s">
        <v>2546</v>
      </c>
      <c r="M1277" t="s">
        <v>2547</v>
      </c>
      <c r="N1277" t="s">
        <v>4704</v>
      </c>
      <c r="O1277">
        <f>VLOOKUP(B1277,HIS退!B:F,5,FALSE)</f>
        <v>-112.5</v>
      </c>
      <c r="P1277" s="43">
        <f>VLOOKUP(L1277,银行退!A:G,7,FALSE)</f>
        <v>112.5</v>
      </c>
      <c r="Q1277" t="e">
        <f>VLOOKUP(L1277,银行退!A:J,10,FALSE)</f>
        <v>#N/A</v>
      </c>
      <c r="R1277" t="e">
        <f>VLOOKUP(L1277,银行退!A:K,11,FALSE)</f>
        <v>#N/A</v>
      </c>
    </row>
    <row r="1278" spans="1:18" ht="14.25" hidden="1">
      <c r="A1278" s="60">
        <v>42936.724814814814</v>
      </c>
      <c r="B1278">
        <v>873105</v>
      </c>
      <c r="C1278" t="s">
        <v>4705</v>
      </c>
      <c r="D1278" t="s">
        <v>4706</v>
      </c>
      <c r="E1278" t="s">
        <v>1001</v>
      </c>
      <c r="F1278" s="15">
        <v>856</v>
      </c>
      <c r="G1278" t="s">
        <v>50</v>
      </c>
      <c r="H1278" t="s">
        <v>50</v>
      </c>
      <c r="I1278" t="s">
        <v>86</v>
      </c>
      <c r="J1278" t="s">
        <v>46</v>
      </c>
      <c r="K1278" t="s">
        <v>87</v>
      </c>
      <c r="L1278" t="s">
        <v>2548</v>
      </c>
      <c r="M1278" t="s">
        <v>2549</v>
      </c>
      <c r="N1278" t="s">
        <v>4707</v>
      </c>
      <c r="O1278">
        <f>VLOOKUP(B1278,HIS退!B:F,5,FALSE)</f>
        <v>-856</v>
      </c>
      <c r="P1278" s="43">
        <f>VLOOKUP(L1278,银行退!A:G,7,FALSE)</f>
        <v>856</v>
      </c>
      <c r="Q1278" t="e">
        <f>VLOOKUP(L1278,银行退!A:J,10,FALSE)</f>
        <v>#N/A</v>
      </c>
      <c r="R1278" t="e">
        <f>VLOOKUP(L1278,银行退!A:K,11,FALSE)</f>
        <v>#N/A</v>
      </c>
    </row>
    <row r="1279" spans="1:18" ht="14.25" hidden="1">
      <c r="A1279" s="60">
        <v>42936.727141203701</v>
      </c>
      <c r="B1279">
        <v>873172</v>
      </c>
      <c r="C1279" t="s">
        <v>4708</v>
      </c>
      <c r="D1279" t="s">
        <v>4709</v>
      </c>
      <c r="E1279" t="s">
        <v>1002</v>
      </c>
      <c r="F1279" s="15">
        <v>1600</v>
      </c>
      <c r="G1279" t="s">
        <v>50</v>
      </c>
      <c r="H1279" t="s">
        <v>50</v>
      </c>
      <c r="I1279" t="s">
        <v>86</v>
      </c>
      <c r="J1279" t="s">
        <v>46</v>
      </c>
      <c r="K1279" t="s">
        <v>87</v>
      </c>
      <c r="L1279" t="s">
        <v>2550</v>
      </c>
      <c r="M1279" t="s">
        <v>2551</v>
      </c>
      <c r="N1279" t="s">
        <v>4707</v>
      </c>
      <c r="O1279">
        <f>VLOOKUP(B1279,HIS退!B:F,5,FALSE)</f>
        <v>-1600</v>
      </c>
      <c r="P1279" s="43">
        <f>VLOOKUP(L1279,银行退!A:G,7,FALSE)</f>
        <v>1600</v>
      </c>
      <c r="Q1279" t="e">
        <f>VLOOKUP(L1279,银行退!A:J,10,FALSE)</f>
        <v>#N/A</v>
      </c>
      <c r="R1279" t="e">
        <f>VLOOKUP(L1279,银行退!A:K,11,FALSE)</f>
        <v>#N/A</v>
      </c>
    </row>
    <row r="1280" spans="1:18" ht="14.25" hidden="1">
      <c r="A1280" s="60">
        <v>42936.731458333335</v>
      </c>
      <c r="B1280">
        <v>873296</v>
      </c>
      <c r="C1280" t="s">
        <v>4710</v>
      </c>
      <c r="D1280" t="s">
        <v>4711</v>
      </c>
      <c r="E1280" t="s">
        <v>385</v>
      </c>
      <c r="F1280" s="15">
        <v>814.23</v>
      </c>
      <c r="G1280" t="s">
        <v>50</v>
      </c>
      <c r="H1280" t="s">
        <v>50</v>
      </c>
      <c r="I1280" t="s">
        <v>86</v>
      </c>
      <c r="J1280" t="s">
        <v>46</v>
      </c>
      <c r="K1280" t="s">
        <v>87</v>
      </c>
      <c r="L1280" t="s">
        <v>2552</v>
      </c>
      <c r="M1280" t="s">
        <v>2553</v>
      </c>
      <c r="N1280" t="s">
        <v>2592</v>
      </c>
      <c r="O1280">
        <f>VLOOKUP(B1280,HIS退!B:F,5,FALSE)</f>
        <v>-814.23</v>
      </c>
      <c r="P1280" s="43">
        <f>VLOOKUP(L1280,银行退!A:G,7,FALSE)</f>
        <v>814.23</v>
      </c>
      <c r="Q1280" t="e">
        <f>VLOOKUP(L1280,银行退!A:J,10,FALSE)</f>
        <v>#N/A</v>
      </c>
      <c r="R1280" t="e">
        <f>VLOOKUP(L1280,银行退!A:K,11,FALSE)</f>
        <v>#N/A</v>
      </c>
    </row>
    <row r="1281" spans="1:18" ht="14.25" hidden="1">
      <c r="A1281" s="60">
        <v>42936.734918981485</v>
      </c>
      <c r="B1281">
        <v>873392</v>
      </c>
      <c r="C1281" t="s">
        <v>4712</v>
      </c>
      <c r="D1281" t="s">
        <v>4713</v>
      </c>
      <c r="E1281" t="s">
        <v>1003</v>
      </c>
      <c r="F1281" s="15">
        <v>120</v>
      </c>
      <c r="G1281" t="s">
        <v>50</v>
      </c>
      <c r="H1281" t="s">
        <v>50</v>
      </c>
      <c r="I1281" t="s">
        <v>127</v>
      </c>
      <c r="J1281" t="s">
        <v>127</v>
      </c>
      <c r="K1281" t="s">
        <v>87</v>
      </c>
      <c r="L1281" t="s">
        <v>2554</v>
      </c>
      <c r="M1281" t="s">
        <v>2555</v>
      </c>
      <c r="N1281" t="s">
        <v>4285</v>
      </c>
      <c r="O1281">
        <f>VLOOKUP(B1281,HIS退!B:F,5,FALSE)</f>
        <v>-120</v>
      </c>
      <c r="P1281" s="43">
        <f>VLOOKUP(L1281,银行退!A:G,7,FALSE)</f>
        <v>120</v>
      </c>
      <c r="Q1281">
        <f>VLOOKUP(L1281,银行退!A:J,10,FALSE)</f>
        <v>1</v>
      </c>
      <c r="R1281" t="str">
        <f>VLOOKUP(L1281,银行退!A:K,11,FALSE)</f>
        <v>2017-07-21</v>
      </c>
    </row>
    <row r="1282" spans="1:18" ht="14.25" hidden="1">
      <c r="A1282" s="60">
        <v>42936.736493055556</v>
      </c>
      <c r="B1282">
        <v>873426</v>
      </c>
      <c r="C1282" t="s">
        <v>4714</v>
      </c>
      <c r="D1282" t="s">
        <v>4715</v>
      </c>
      <c r="E1282" t="s">
        <v>1004</v>
      </c>
      <c r="F1282" s="15">
        <v>100</v>
      </c>
      <c r="G1282" t="s">
        <v>50</v>
      </c>
      <c r="H1282" t="s">
        <v>50</v>
      </c>
      <c r="I1282" t="s">
        <v>86</v>
      </c>
      <c r="J1282" t="s">
        <v>46</v>
      </c>
      <c r="K1282" t="s">
        <v>87</v>
      </c>
      <c r="L1282" t="s">
        <v>2556</v>
      </c>
      <c r="M1282" t="s">
        <v>2557</v>
      </c>
      <c r="N1282" t="s">
        <v>4716</v>
      </c>
      <c r="O1282">
        <f>VLOOKUP(B1282,HIS退!B:F,5,FALSE)</f>
        <v>-100</v>
      </c>
      <c r="P1282" s="43">
        <f>VLOOKUP(L1282,银行退!A:G,7,FALSE)</f>
        <v>100</v>
      </c>
      <c r="Q1282" t="e">
        <f>VLOOKUP(L1282,银行退!A:J,10,FALSE)</f>
        <v>#N/A</v>
      </c>
      <c r="R1282" t="e">
        <f>VLOOKUP(L1282,银行退!A:K,11,FALSE)</f>
        <v>#N/A</v>
      </c>
    </row>
    <row r="1283" spans="1:18" ht="14.25" hidden="1">
      <c r="A1283" s="60">
        <v>42936.73709490741</v>
      </c>
      <c r="B1283">
        <v>873447</v>
      </c>
      <c r="C1283" t="s">
        <v>4717</v>
      </c>
      <c r="D1283" t="s">
        <v>4715</v>
      </c>
      <c r="E1283" t="s">
        <v>1004</v>
      </c>
      <c r="F1283" s="15">
        <v>204.38</v>
      </c>
      <c r="G1283" t="s">
        <v>50</v>
      </c>
      <c r="H1283" t="s">
        <v>50</v>
      </c>
      <c r="I1283" t="s">
        <v>86</v>
      </c>
      <c r="J1283" t="s">
        <v>46</v>
      </c>
      <c r="K1283" t="s">
        <v>87</v>
      </c>
      <c r="L1283" t="s">
        <v>2558</v>
      </c>
      <c r="M1283" t="s">
        <v>2559</v>
      </c>
      <c r="N1283" t="s">
        <v>4716</v>
      </c>
      <c r="O1283">
        <f>VLOOKUP(B1283,HIS退!B:F,5,FALSE)</f>
        <v>-204.38</v>
      </c>
      <c r="P1283" s="43">
        <f>VLOOKUP(L1283,银行退!A:G,7,FALSE)</f>
        <v>204.38</v>
      </c>
      <c r="Q1283" t="e">
        <f>VLOOKUP(L1283,银行退!A:J,10,FALSE)</f>
        <v>#N/A</v>
      </c>
      <c r="R1283" t="e">
        <f>VLOOKUP(L1283,银行退!A:K,11,FALSE)</f>
        <v>#N/A</v>
      </c>
    </row>
    <row r="1284" spans="1:18" ht="14.25" hidden="1">
      <c r="A1284" s="60">
        <v>42936.737210648149</v>
      </c>
      <c r="B1284">
        <v>873449</v>
      </c>
      <c r="C1284" t="s">
        <v>4718</v>
      </c>
      <c r="D1284" t="s">
        <v>4719</v>
      </c>
      <c r="E1284" t="s">
        <v>1005</v>
      </c>
      <c r="F1284" s="15">
        <v>77.5</v>
      </c>
      <c r="G1284" t="s">
        <v>50</v>
      </c>
      <c r="H1284" t="s">
        <v>50</v>
      </c>
      <c r="I1284" t="s">
        <v>86</v>
      </c>
      <c r="J1284" t="s">
        <v>46</v>
      </c>
      <c r="K1284" t="s">
        <v>87</v>
      </c>
      <c r="L1284" t="s">
        <v>2560</v>
      </c>
      <c r="M1284" t="s">
        <v>2561</v>
      </c>
      <c r="N1284" t="s">
        <v>4720</v>
      </c>
      <c r="O1284">
        <f>VLOOKUP(B1284,HIS退!B:F,5,FALSE)</f>
        <v>-77.5</v>
      </c>
      <c r="P1284" s="43">
        <f>VLOOKUP(L1284,银行退!A:G,7,FALSE)</f>
        <v>77.5</v>
      </c>
      <c r="Q1284" t="e">
        <f>VLOOKUP(L1284,银行退!A:J,10,FALSE)</f>
        <v>#N/A</v>
      </c>
      <c r="R1284" t="e">
        <f>VLOOKUP(L1284,银行退!A:K,11,FALSE)</f>
        <v>#N/A</v>
      </c>
    </row>
    <row r="1285" spans="1:18" ht="14.25" hidden="1">
      <c r="A1285" s="60">
        <v>42936.738715277781</v>
      </c>
      <c r="B1285">
        <v>873481</v>
      </c>
      <c r="C1285" t="s">
        <v>4721</v>
      </c>
      <c r="D1285" t="s">
        <v>4722</v>
      </c>
      <c r="E1285" t="s">
        <v>1006</v>
      </c>
      <c r="F1285" s="15">
        <v>500</v>
      </c>
      <c r="G1285" t="s">
        <v>50</v>
      </c>
      <c r="H1285" t="s">
        <v>50</v>
      </c>
      <c r="I1285" t="s">
        <v>86</v>
      </c>
      <c r="J1285" t="s">
        <v>46</v>
      </c>
      <c r="K1285" t="s">
        <v>87</v>
      </c>
      <c r="L1285" t="s">
        <v>2562</v>
      </c>
      <c r="M1285" t="s">
        <v>2563</v>
      </c>
      <c r="N1285" t="s">
        <v>4723</v>
      </c>
      <c r="O1285">
        <f>VLOOKUP(B1285,HIS退!B:F,5,FALSE)</f>
        <v>-500</v>
      </c>
      <c r="P1285" s="43">
        <f>VLOOKUP(L1285,银行退!A:G,7,FALSE)</f>
        <v>500</v>
      </c>
      <c r="Q1285" t="e">
        <f>VLOOKUP(L1285,银行退!A:J,10,FALSE)</f>
        <v>#N/A</v>
      </c>
      <c r="R1285" t="e">
        <f>VLOOKUP(L1285,银行退!A:K,11,FALSE)</f>
        <v>#N/A</v>
      </c>
    </row>
    <row r="1286" spans="1:18" ht="14.25" hidden="1">
      <c r="A1286" s="60">
        <v>42936.740798611114</v>
      </c>
      <c r="B1286">
        <v>873515</v>
      </c>
      <c r="C1286" t="s">
        <v>4724</v>
      </c>
      <c r="D1286" t="s">
        <v>4725</v>
      </c>
      <c r="E1286" t="s">
        <v>1007</v>
      </c>
      <c r="F1286" s="15">
        <v>900</v>
      </c>
      <c r="G1286" t="s">
        <v>50</v>
      </c>
      <c r="H1286" t="s">
        <v>50</v>
      </c>
      <c r="I1286" t="s">
        <v>86</v>
      </c>
      <c r="J1286" t="s">
        <v>46</v>
      </c>
      <c r="K1286" t="s">
        <v>87</v>
      </c>
      <c r="L1286" t="s">
        <v>2564</v>
      </c>
      <c r="M1286" t="s">
        <v>2565</v>
      </c>
      <c r="N1286" t="s">
        <v>4726</v>
      </c>
      <c r="O1286">
        <f>VLOOKUP(B1286,HIS退!B:F,5,FALSE)</f>
        <v>-900</v>
      </c>
      <c r="P1286" s="43">
        <f>VLOOKUP(L1286,银行退!A:G,7,FALSE)</f>
        <v>900</v>
      </c>
      <c r="Q1286" t="e">
        <f>VLOOKUP(L1286,银行退!A:J,10,FALSE)</f>
        <v>#N/A</v>
      </c>
      <c r="R1286" t="e">
        <f>VLOOKUP(L1286,银行退!A:K,11,FALSE)</f>
        <v>#N/A</v>
      </c>
    </row>
    <row r="1287" spans="1:18" ht="14.25" hidden="1">
      <c r="A1287" s="60">
        <v>42936.742766203701</v>
      </c>
      <c r="B1287">
        <v>873565</v>
      </c>
      <c r="C1287" t="s">
        <v>4727</v>
      </c>
      <c r="D1287" t="s">
        <v>4728</v>
      </c>
      <c r="E1287" t="s">
        <v>246</v>
      </c>
      <c r="F1287" s="15">
        <v>2.5</v>
      </c>
      <c r="G1287" t="s">
        <v>50</v>
      </c>
      <c r="H1287" t="s">
        <v>50</v>
      </c>
      <c r="I1287" t="s">
        <v>86</v>
      </c>
      <c r="J1287" t="s">
        <v>46</v>
      </c>
      <c r="K1287" t="s">
        <v>87</v>
      </c>
      <c r="L1287" t="s">
        <v>2566</v>
      </c>
      <c r="M1287" t="s">
        <v>2567</v>
      </c>
      <c r="N1287" t="s">
        <v>4729</v>
      </c>
      <c r="O1287">
        <f>VLOOKUP(B1287,HIS退!B:F,5,FALSE)</f>
        <v>-2.5</v>
      </c>
      <c r="P1287" s="43">
        <f>VLOOKUP(L1287,银行退!A:G,7,FALSE)</f>
        <v>2.5</v>
      </c>
      <c r="Q1287" t="e">
        <f>VLOOKUP(L1287,银行退!A:J,10,FALSE)</f>
        <v>#N/A</v>
      </c>
      <c r="R1287" t="e">
        <f>VLOOKUP(L1287,银行退!A:K,11,FALSE)</f>
        <v>#N/A</v>
      </c>
    </row>
    <row r="1288" spans="1:18" ht="14.25" hidden="1">
      <c r="A1288" s="60">
        <v>42936.743472222224</v>
      </c>
      <c r="B1288">
        <v>873585</v>
      </c>
      <c r="C1288" t="s">
        <v>4730</v>
      </c>
      <c r="D1288" t="s">
        <v>4731</v>
      </c>
      <c r="E1288" t="s">
        <v>1008</v>
      </c>
      <c r="F1288" s="15">
        <v>167.62</v>
      </c>
      <c r="G1288" t="s">
        <v>50</v>
      </c>
      <c r="H1288" t="s">
        <v>50</v>
      </c>
      <c r="I1288" t="s">
        <v>127</v>
      </c>
      <c r="J1288" t="s">
        <v>127</v>
      </c>
      <c r="K1288" t="s">
        <v>87</v>
      </c>
      <c r="L1288" t="s">
        <v>2568</v>
      </c>
      <c r="M1288" t="s">
        <v>2569</v>
      </c>
      <c r="N1288" t="s">
        <v>4732</v>
      </c>
      <c r="O1288">
        <f>VLOOKUP(B1288,HIS退!B:F,5,FALSE)</f>
        <v>-167.62</v>
      </c>
      <c r="P1288" s="43">
        <f>VLOOKUP(L1288,银行退!A:G,7,FALSE)</f>
        <v>167.62</v>
      </c>
      <c r="Q1288">
        <f>VLOOKUP(L1288,银行退!A:J,10,FALSE)</f>
        <v>1</v>
      </c>
      <c r="R1288" t="str">
        <f>VLOOKUP(L1288,银行退!A:K,11,FALSE)</f>
        <v>2017-07-21</v>
      </c>
    </row>
    <row r="1289" spans="1:18" ht="14.25" hidden="1">
      <c r="A1289" s="60">
        <v>42936.744560185187</v>
      </c>
      <c r="B1289">
        <v>873616</v>
      </c>
      <c r="C1289" t="s">
        <v>4733</v>
      </c>
      <c r="D1289" t="s">
        <v>4734</v>
      </c>
      <c r="E1289" t="s">
        <v>1009</v>
      </c>
      <c r="F1289" s="15">
        <v>206.61</v>
      </c>
      <c r="G1289" t="s">
        <v>50</v>
      </c>
      <c r="H1289" t="s">
        <v>50</v>
      </c>
      <c r="I1289" t="s">
        <v>86</v>
      </c>
      <c r="J1289" t="s">
        <v>46</v>
      </c>
      <c r="K1289" t="s">
        <v>87</v>
      </c>
      <c r="L1289" t="s">
        <v>2570</v>
      </c>
      <c r="M1289" t="s">
        <v>2571</v>
      </c>
      <c r="N1289" t="s">
        <v>4735</v>
      </c>
      <c r="O1289">
        <f>VLOOKUP(B1289,HIS退!B:F,5,FALSE)</f>
        <v>-206.61</v>
      </c>
      <c r="P1289" s="43">
        <f>VLOOKUP(L1289,银行退!A:G,7,FALSE)</f>
        <v>206.61</v>
      </c>
      <c r="Q1289" t="e">
        <f>VLOOKUP(L1289,银行退!A:J,10,FALSE)</f>
        <v>#N/A</v>
      </c>
      <c r="R1289" t="e">
        <f>VLOOKUP(L1289,银行退!A:K,11,FALSE)</f>
        <v>#N/A</v>
      </c>
    </row>
    <row r="1290" spans="1:18" ht="14.25" hidden="1">
      <c r="A1290" s="60">
        <v>42936.748738425929</v>
      </c>
      <c r="B1290">
        <v>873676</v>
      </c>
      <c r="C1290" t="s">
        <v>4736</v>
      </c>
      <c r="D1290" t="s">
        <v>4737</v>
      </c>
      <c r="E1290" t="s">
        <v>1010</v>
      </c>
      <c r="F1290" s="15">
        <v>55.5</v>
      </c>
      <c r="G1290" t="s">
        <v>50</v>
      </c>
      <c r="H1290" t="s">
        <v>50</v>
      </c>
      <c r="I1290" t="s">
        <v>86</v>
      </c>
      <c r="J1290" t="s">
        <v>46</v>
      </c>
      <c r="K1290" t="s">
        <v>87</v>
      </c>
      <c r="L1290" t="s">
        <v>2572</v>
      </c>
      <c r="M1290" t="s">
        <v>2573</v>
      </c>
      <c r="N1290" t="s">
        <v>4738</v>
      </c>
      <c r="O1290">
        <f>VLOOKUP(B1290,HIS退!B:F,5,FALSE)</f>
        <v>-55.5</v>
      </c>
      <c r="P1290" s="43">
        <f>VLOOKUP(L1290,银行退!A:G,7,FALSE)</f>
        <v>55.5</v>
      </c>
      <c r="Q1290" t="e">
        <f>VLOOKUP(L1290,银行退!A:J,10,FALSE)</f>
        <v>#N/A</v>
      </c>
      <c r="R1290" t="e">
        <f>VLOOKUP(L1290,银行退!A:K,11,FALSE)</f>
        <v>#N/A</v>
      </c>
    </row>
    <row r="1291" spans="1:18" ht="14.25" hidden="1">
      <c r="A1291" s="60">
        <v>42936.754710648151</v>
      </c>
      <c r="B1291">
        <v>873724</v>
      </c>
      <c r="C1291" t="s">
        <v>4739</v>
      </c>
      <c r="D1291" t="s">
        <v>1011</v>
      </c>
      <c r="E1291" t="s">
        <v>1012</v>
      </c>
      <c r="F1291" s="15">
        <v>330</v>
      </c>
      <c r="G1291" t="s">
        <v>50</v>
      </c>
      <c r="H1291" t="s">
        <v>50</v>
      </c>
      <c r="I1291" t="s">
        <v>86</v>
      </c>
      <c r="J1291" t="s">
        <v>46</v>
      </c>
      <c r="K1291" t="s">
        <v>87</v>
      </c>
      <c r="L1291" t="s">
        <v>2574</v>
      </c>
      <c r="M1291" t="s">
        <v>2575</v>
      </c>
      <c r="N1291" t="s">
        <v>4740</v>
      </c>
      <c r="O1291">
        <f>VLOOKUP(B1291,HIS退!B:F,5,FALSE)</f>
        <v>-330</v>
      </c>
      <c r="P1291" s="43">
        <f>VLOOKUP(L1291,银行退!A:G,7,FALSE)</f>
        <v>330</v>
      </c>
      <c r="Q1291" t="e">
        <f>VLOOKUP(L1291,银行退!A:J,10,FALSE)</f>
        <v>#N/A</v>
      </c>
      <c r="R1291" t="e">
        <f>VLOOKUP(L1291,银行退!A:K,11,FALSE)</f>
        <v>#N/A</v>
      </c>
    </row>
    <row r="1292" spans="1:18" ht="14.25" hidden="1">
      <c r="A1292" s="60">
        <v>42936.776620370372</v>
      </c>
      <c r="B1292">
        <v>873886</v>
      </c>
      <c r="C1292" t="s">
        <v>4741</v>
      </c>
      <c r="D1292" t="s">
        <v>4742</v>
      </c>
      <c r="E1292" t="s">
        <v>1013</v>
      </c>
      <c r="F1292" s="15">
        <v>5100</v>
      </c>
      <c r="G1292" t="s">
        <v>50</v>
      </c>
      <c r="H1292" t="s">
        <v>50</v>
      </c>
      <c r="I1292" t="s">
        <v>86</v>
      </c>
      <c r="J1292" t="s">
        <v>46</v>
      </c>
      <c r="K1292" t="s">
        <v>87</v>
      </c>
      <c r="L1292" t="s">
        <v>2576</v>
      </c>
      <c r="M1292" t="s">
        <v>2577</v>
      </c>
      <c r="N1292" t="s">
        <v>4743</v>
      </c>
      <c r="O1292">
        <f>VLOOKUP(B1292,HIS退!B:F,5,FALSE)</f>
        <v>-5100</v>
      </c>
      <c r="P1292" s="43">
        <f>VLOOKUP(L1292,银行退!A:G,7,FALSE)</f>
        <v>5100</v>
      </c>
      <c r="Q1292" t="e">
        <f>VLOOKUP(L1292,银行退!A:J,10,FALSE)</f>
        <v>#N/A</v>
      </c>
      <c r="R1292" t="e">
        <f>VLOOKUP(L1292,银行退!A:K,11,FALSE)</f>
        <v>#N/A</v>
      </c>
    </row>
    <row r="1293" spans="1:18" ht="14.25" hidden="1">
      <c r="A1293" s="60">
        <v>42936.802395833336</v>
      </c>
      <c r="B1293">
        <v>873979</v>
      </c>
      <c r="C1293" t="s">
        <v>4744</v>
      </c>
      <c r="D1293" t="s">
        <v>4745</v>
      </c>
      <c r="E1293" t="s">
        <v>1014</v>
      </c>
      <c r="F1293" s="15">
        <v>330</v>
      </c>
      <c r="G1293" t="s">
        <v>50</v>
      </c>
      <c r="H1293" t="s">
        <v>50</v>
      </c>
      <c r="I1293" t="s">
        <v>86</v>
      </c>
      <c r="J1293" t="s">
        <v>46</v>
      </c>
      <c r="K1293" t="s">
        <v>87</v>
      </c>
      <c r="L1293" t="s">
        <v>2578</v>
      </c>
      <c r="M1293" t="s">
        <v>2579</v>
      </c>
      <c r="N1293" t="s">
        <v>4746</v>
      </c>
      <c r="O1293">
        <f>VLOOKUP(B1293,HIS退!B:F,5,FALSE)</f>
        <v>-330</v>
      </c>
      <c r="P1293" s="43">
        <f>VLOOKUP(L1293,银行退!A:G,7,FALSE)</f>
        <v>330</v>
      </c>
      <c r="Q1293" t="e">
        <f>VLOOKUP(L1293,银行退!A:J,10,FALSE)</f>
        <v>#N/A</v>
      </c>
      <c r="R1293" t="e">
        <f>VLOOKUP(L1293,银行退!A:K,11,FALSE)</f>
        <v>#N/A</v>
      </c>
    </row>
    <row r="1294" spans="1:18" ht="14.25" hidden="1">
      <c r="A1294" s="60">
        <v>42936.851550925923</v>
      </c>
      <c r="B1294">
        <v>874184</v>
      </c>
      <c r="C1294" t="s">
        <v>4747</v>
      </c>
      <c r="D1294" t="s">
        <v>4748</v>
      </c>
      <c r="E1294" t="s">
        <v>1015</v>
      </c>
      <c r="F1294" s="15">
        <v>52.5</v>
      </c>
      <c r="G1294" t="s">
        <v>50</v>
      </c>
      <c r="H1294" t="s">
        <v>50</v>
      </c>
      <c r="I1294" t="s">
        <v>86</v>
      </c>
      <c r="J1294" t="s">
        <v>46</v>
      </c>
      <c r="K1294" t="s">
        <v>87</v>
      </c>
      <c r="L1294" t="s">
        <v>2580</v>
      </c>
      <c r="M1294" t="s">
        <v>2581</v>
      </c>
      <c r="N1294" t="s">
        <v>4749</v>
      </c>
      <c r="O1294">
        <f>VLOOKUP(B1294,HIS退!B:F,5,FALSE)</f>
        <v>-52.5</v>
      </c>
      <c r="P1294" s="43">
        <f>VLOOKUP(L1294,银行退!A:G,7,FALSE)</f>
        <v>52.5</v>
      </c>
      <c r="Q1294" t="e">
        <f>VLOOKUP(L1294,银行退!A:J,10,FALSE)</f>
        <v>#N/A</v>
      </c>
      <c r="R1294" t="e">
        <f>VLOOKUP(L1294,银行退!A:K,11,FALSE)</f>
        <v>#N/A</v>
      </c>
    </row>
  </sheetData>
  <autoFilter ref="A1:R1294">
    <filterColumn colId="0">
      <filters>
        <dateGroupItem year="2017" month="7" day="14" dateTimeGrouping="day"/>
      </filters>
    </filterColumn>
    <filterColumn colId="9">
      <filters>
        <filter val="E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282"/>
  <sheetViews>
    <sheetView topLeftCell="F1" workbookViewId="0">
      <pane ySplit="1" topLeftCell="A2" activePane="bottomLeft" state="frozen"/>
      <selection pane="bottomLeft" activeCell="G1" sqref="G1:G1048576"/>
    </sheetView>
  </sheetViews>
  <sheetFormatPr defaultRowHeight="13.5"/>
  <cols>
    <col min="1" max="1" width="18.375" bestFit="1" customWidth="1"/>
    <col min="2" max="2" width="22.75" bestFit="1" customWidth="1"/>
    <col min="3" max="3" width="11" bestFit="1" customWidth="1"/>
    <col min="4" max="4" width="11.625" bestFit="1" customWidth="1"/>
    <col min="5" max="5" width="9.75" style="43" customWidth="1"/>
    <col min="6" max="6" width="21.625" style="23" customWidth="1"/>
    <col min="7" max="7" width="9.5" style="57" customWidth="1"/>
    <col min="8" max="8" width="29.375" style="43" bestFit="1" customWidth="1"/>
    <col min="9" max="9" width="11.25" style="43" customWidth="1"/>
    <col min="10" max="10" width="9" style="43"/>
    <col min="11" max="11" width="11" style="43" bestFit="1" customWidth="1"/>
    <col min="12" max="12" width="11" bestFit="1" customWidth="1"/>
    <col min="13" max="13" width="9.625" customWidth="1"/>
    <col min="14" max="14" width="10.5" style="43" bestFit="1" customWidth="1"/>
    <col min="15" max="16" width="5.25" bestFit="1" customWidth="1"/>
    <col min="17" max="17" width="11.5" customWidth="1"/>
    <col min="22" max="22" width="13" bestFit="1" customWidth="1"/>
  </cols>
  <sheetData>
    <row r="1" spans="1:23">
      <c r="A1" s="42" t="s">
        <v>137</v>
      </c>
      <c r="B1" s="47" t="s">
        <v>140</v>
      </c>
      <c r="C1" s="47" t="s">
        <v>146</v>
      </c>
      <c r="D1" s="47" t="s">
        <v>141</v>
      </c>
      <c r="E1" s="42" t="s">
        <v>138</v>
      </c>
      <c r="F1" s="42" t="s">
        <v>99</v>
      </c>
      <c r="G1" s="55" t="s">
        <v>36</v>
      </c>
      <c r="H1" s="47" t="s">
        <v>118</v>
      </c>
      <c r="I1" s="47" t="s">
        <v>139</v>
      </c>
      <c r="J1" s="47" t="s">
        <v>117</v>
      </c>
      <c r="K1" s="47" t="s">
        <v>126</v>
      </c>
      <c r="L1" s="47" t="s">
        <v>146</v>
      </c>
      <c r="M1" s="37"/>
      <c r="N1" s="44"/>
      <c r="O1" s="37"/>
      <c r="P1" s="37"/>
      <c r="Q1" s="37"/>
      <c r="R1" s="37"/>
      <c r="S1" s="37"/>
      <c r="T1" s="37"/>
      <c r="U1" s="37"/>
      <c r="V1" s="42"/>
      <c r="W1" s="46"/>
    </row>
    <row r="2" spans="1:23" hidden="1">
      <c r="A2" t="s">
        <v>8420</v>
      </c>
      <c r="B2" s="23" t="s">
        <v>9823</v>
      </c>
      <c r="C2" s="49" t="str">
        <f>LEFT(B2,8)</f>
        <v>20170701</v>
      </c>
      <c r="D2" s="49" t="str">
        <f>RIGHT(B2,10)</f>
        <v>0053914388</v>
      </c>
      <c r="E2" t="s">
        <v>98</v>
      </c>
      <c r="F2" s="23" t="s">
        <v>8422</v>
      </c>
      <c r="G2">
        <v>510</v>
      </c>
      <c r="H2" s="48" t="str">
        <f>F2&amp;G2</f>
        <v>6228481928258015776510</v>
      </c>
      <c r="I2" s="48" t="e">
        <f>VLOOKUP(H2,银行退汇!H:K,4,FALSE)</f>
        <v>#N/A</v>
      </c>
      <c r="J2" s="48" t="e">
        <f>IF(I2&gt;0,1,"")</f>
        <v>#N/A</v>
      </c>
      <c r="K2" s="48" t="e">
        <f>VLOOKUP(H2,网银退汇!H:J,3,FALSE)</f>
        <v>#N/A</v>
      </c>
      <c r="L2" s="49" t="s">
        <v>9824</v>
      </c>
      <c r="M2" s="38"/>
      <c r="N2" s="45"/>
      <c r="O2" s="38"/>
      <c r="P2" s="38"/>
      <c r="Q2" s="38"/>
      <c r="R2" s="38"/>
      <c r="S2" s="38"/>
      <c r="T2" s="38"/>
      <c r="U2" s="38"/>
      <c r="V2" s="38"/>
    </row>
    <row r="3" spans="1:23" hidden="1">
      <c r="A3" s="19" t="s">
        <v>9825</v>
      </c>
      <c r="B3" s="23" t="s">
        <v>9826</v>
      </c>
      <c r="C3" s="49" t="str">
        <f>LEFT(B3,8)</f>
        <v>20170701</v>
      </c>
      <c r="D3" s="49" t="str">
        <f>RIGHT(B3,10)</f>
        <v>0053914990</v>
      </c>
      <c r="E3" t="s">
        <v>98</v>
      </c>
      <c r="F3" s="23" t="s">
        <v>8425</v>
      </c>
      <c r="G3">
        <v>117</v>
      </c>
      <c r="H3" s="48" t="str">
        <f>F3&amp;G3</f>
        <v>6221551887654335117</v>
      </c>
      <c r="I3" s="48" t="e">
        <f>VLOOKUP(H3,银行退汇!H:K,4,FALSE)</f>
        <v>#N/A</v>
      </c>
      <c r="J3" s="48" t="e">
        <f>IF(I3&gt;0,1,"")</f>
        <v>#N/A</v>
      </c>
      <c r="K3" s="48" t="e">
        <f>VLOOKUP(H3,网银退汇!H:J,3,FALSE)</f>
        <v>#N/A</v>
      </c>
      <c r="L3" s="49" t="s">
        <v>9824</v>
      </c>
      <c r="M3" s="38"/>
      <c r="N3" s="45"/>
      <c r="O3" s="38"/>
      <c r="P3" s="38"/>
      <c r="Q3" s="38"/>
      <c r="R3" s="38"/>
      <c r="S3" s="38"/>
      <c r="T3" s="38"/>
      <c r="U3" s="38"/>
      <c r="V3" s="38"/>
    </row>
    <row r="4" spans="1:23" hidden="1">
      <c r="A4" t="s">
        <v>8426</v>
      </c>
      <c r="B4" s="23" t="s">
        <v>9827</v>
      </c>
      <c r="C4" s="49" t="str">
        <f>LEFT(B4,8)</f>
        <v>20170701</v>
      </c>
      <c r="D4" s="49" t="str">
        <f>RIGHT(B4,10)</f>
        <v>0053915002</v>
      </c>
      <c r="E4" t="s">
        <v>98</v>
      </c>
      <c r="F4" s="23" t="s">
        <v>7016</v>
      </c>
      <c r="G4">
        <v>5243</v>
      </c>
      <c r="H4" s="48" t="str">
        <f>F4&amp;G4</f>
        <v>62319000001250630875243</v>
      </c>
      <c r="I4" s="48">
        <f>VLOOKUP(H4,银行退汇!H:K,4,FALSE)</f>
        <v>5243</v>
      </c>
      <c r="J4" s="48">
        <f>IF(I4&gt;0,1,"")</f>
        <v>1</v>
      </c>
      <c r="K4" s="48" t="str">
        <f>VLOOKUP(H4,网银退汇!H:J,3,FALSE)</f>
        <v>2017-07-03</v>
      </c>
      <c r="L4" s="49" t="s">
        <v>9824</v>
      </c>
      <c r="M4" s="38"/>
      <c r="N4" s="45"/>
      <c r="O4" s="38"/>
      <c r="P4" s="38"/>
      <c r="Q4" s="38"/>
      <c r="R4" s="38"/>
      <c r="S4" s="38"/>
      <c r="T4" s="38"/>
      <c r="U4" s="38"/>
      <c r="V4" s="38"/>
    </row>
    <row r="5" spans="1:23" hidden="1">
      <c r="A5" t="s">
        <v>8428</v>
      </c>
      <c r="B5" s="23" t="s">
        <v>9828</v>
      </c>
      <c r="C5" s="49" t="str">
        <f>LEFT(B5,8)</f>
        <v>20170701</v>
      </c>
      <c r="D5" s="49" t="str">
        <f>RIGHT(B5,10)</f>
        <v>0053915300</v>
      </c>
      <c r="E5" t="s">
        <v>98</v>
      </c>
      <c r="F5" s="23" t="s">
        <v>8430</v>
      </c>
      <c r="G5">
        <v>88</v>
      </c>
      <c r="H5" s="48" t="str">
        <f>F5&amp;G5</f>
        <v>622848331851993617688</v>
      </c>
      <c r="I5" s="48" t="e">
        <f>VLOOKUP(H5,银行退汇!H:K,4,FALSE)</f>
        <v>#N/A</v>
      </c>
      <c r="J5" s="48" t="e">
        <f>IF(I5&gt;0,1,"")</f>
        <v>#N/A</v>
      </c>
      <c r="K5" s="48" t="e">
        <f>VLOOKUP(H5,网银退汇!H:J,3,FALSE)</f>
        <v>#N/A</v>
      </c>
      <c r="L5" s="49" t="s">
        <v>9824</v>
      </c>
      <c r="M5" s="38"/>
      <c r="N5" s="45"/>
      <c r="O5" s="38"/>
      <c r="P5" s="38"/>
      <c r="Q5" s="38"/>
      <c r="R5" s="38"/>
      <c r="S5" s="38"/>
      <c r="T5" s="38"/>
      <c r="U5" s="38"/>
      <c r="V5" s="38"/>
    </row>
    <row r="6" spans="1:23" hidden="1">
      <c r="A6" t="s">
        <v>8431</v>
      </c>
      <c r="B6" s="23" t="s">
        <v>9829</v>
      </c>
      <c r="C6" s="49" t="str">
        <f>LEFT(B6,8)</f>
        <v>20170701</v>
      </c>
      <c r="D6" s="49" t="str">
        <f>RIGHT(B6,10)</f>
        <v>0053915415</v>
      </c>
      <c r="E6" t="s">
        <v>98</v>
      </c>
      <c r="F6" s="23" t="s">
        <v>8433</v>
      </c>
      <c r="G6">
        <v>70</v>
      </c>
      <c r="H6" s="48" t="str">
        <f>F6&amp;G6</f>
        <v>622848086861471517570</v>
      </c>
      <c r="I6" s="48" t="e">
        <f>VLOOKUP(H6,银行退汇!H:K,4,FALSE)</f>
        <v>#N/A</v>
      </c>
      <c r="J6" s="48" t="e">
        <f>IF(I6&gt;0,1,"")</f>
        <v>#N/A</v>
      </c>
      <c r="K6" s="48" t="e">
        <f>VLOOKUP(H6,网银退汇!H:J,3,FALSE)</f>
        <v>#N/A</v>
      </c>
      <c r="L6" s="49" t="s">
        <v>9824</v>
      </c>
      <c r="M6" s="38"/>
      <c r="N6" s="45"/>
      <c r="O6" s="38"/>
      <c r="P6" s="38"/>
      <c r="Q6" s="38"/>
      <c r="R6" s="38"/>
      <c r="S6" s="38"/>
      <c r="T6" s="38"/>
      <c r="U6" s="38"/>
      <c r="V6" s="38"/>
    </row>
    <row r="7" spans="1:23" hidden="1">
      <c r="A7" t="s">
        <v>8434</v>
      </c>
      <c r="B7" s="23" t="s">
        <v>9830</v>
      </c>
      <c r="C7" s="49" t="str">
        <f>LEFT(B7,8)</f>
        <v>20170701</v>
      </c>
      <c r="D7" s="49" t="str">
        <f>RIGHT(B7,10)</f>
        <v>0053915490</v>
      </c>
      <c r="E7" t="s">
        <v>98</v>
      </c>
      <c r="F7" s="23" t="s">
        <v>8436</v>
      </c>
      <c r="G7">
        <v>440</v>
      </c>
      <c r="H7" s="48" t="str">
        <f>F7&amp;G7</f>
        <v>6212262510000008447440</v>
      </c>
      <c r="I7" s="48" t="e">
        <f>VLOOKUP(H7,银行退汇!H:K,4,FALSE)</f>
        <v>#N/A</v>
      </c>
      <c r="J7" s="48" t="e">
        <f>IF(I7&gt;0,1,"")</f>
        <v>#N/A</v>
      </c>
      <c r="K7" s="48" t="e">
        <f>VLOOKUP(H7,网银退汇!H:J,3,FALSE)</f>
        <v>#N/A</v>
      </c>
      <c r="L7" s="49" t="s">
        <v>9824</v>
      </c>
      <c r="M7" s="38"/>
      <c r="N7" s="45"/>
      <c r="O7" s="38"/>
      <c r="P7" s="38"/>
      <c r="Q7" s="38"/>
      <c r="R7" s="38"/>
      <c r="S7" s="38"/>
      <c r="T7" s="38"/>
      <c r="U7" s="38"/>
      <c r="V7" s="38"/>
    </row>
    <row r="8" spans="1:23" hidden="1">
      <c r="A8" t="s">
        <v>8437</v>
      </c>
      <c r="B8" s="23" t="s">
        <v>9831</v>
      </c>
      <c r="C8" s="49" t="str">
        <f>LEFT(B8,8)</f>
        <v>20170701</v>
      </c>
      <c r="D8" s="49" t="str">
        <f>RIGHT(B8,10)</f>
        <v>0053915547</v>
      </c>
      <c r="E8" t="s">
        <v>98</v>
      </c>
      <c r="F8" s="23" t="s">
        <v>8439</v>
      </c>
      <c r="G8">
        <v>467</v>
      </c>
      <c r="H8" s="48" t="str">
        <f>F8&amp;G8</f>
        <v>6231900000035445713467</v>
      </c>
      <c r="I8" s="48" t="e">
        <f>VLOOKUP(H8,银行退汇!H:K,4,FALSE)</f>
        <v>#N/A</v>
      </c>
      <c r="J8" s="48" t="e">
        <f>IF(I8&gt;0,1,"")</f>
        <v>#N/A</v>
      </c>
      <c r="K8" s="48" t="e">
        <f>VLOOKUP(H8,网银退汇!H:J,3,FALSE)</f>
        <v>#N/A</v>
      </c>
      <c r="L8" s="49" t="s">
        <v>9824</v>
      </c>
      <c r="M8" s="38"/>
      <c r="N8" s="45"/>
      <c r="O8" s="38"/>
      <c r="P8" s="38"/>
      <c r="Q8" s="38"/>
      <c r="R8" s="38"/>
      <c r="S8" s="38"/>
      <c r="T8" s="38"/>
      <c r="U8" s="38"/>
      <c r="V8" s="38"/>
    </row>
    <row r="9" spans="1:23" hidden="1">
      <c r="A9" t="s">
        <v>8440</v>
      </c>
      <c r="B9" s="23" t="s">
        <v>9832</v>
      </c>
      <c r="C9" s="49" t="str">
        <f>LEFT(B9,8)</f>
        <v>20170701</v>
      </c>
      <c r="D9" s="49" t="str">
        <f>RIGHT(B9,10)</f>
        <v>0053915947</v>
      </c>
      <c r="E9" t="s">
        <v>98</v>
      </c>
      <c r="F9" s="23" t="s">
        <v>8442</v>
      </c>
      <c r="G9">
        <v>376</v>
      </c>
      <c r="H9" s="48" t="str">
        <f>F9&amp;G9</f>
        <v>6227003860060161517376</v>
      </c>
      <c r="I9" s="48" t="e">
        <f>VLOOKUP(H9,银行退汇!H:K,4,FALSE)</f>
        <v>#N/A</v>
      </c>
      <c r="J9" s="48" t="e">
        <f>IF(I9&gt;0,1,"")</f>
        <v>#N/A</v>
      </c>
      <c r="K9" s="48" t="e">
        <f>VLOOKUP(H9,网银退汇!H:J,3,FALSE)</f>
        <v>#N/A</v>
      </c>
      <c r="L9" s="49" t="s">
        <v>9824</v>
      </c>
      <c r="M9" s="38"/>
      <c r="N9" s="45"/>
      <c r="O9" s="38"/>
      <c r="P9" s="38"/>
      <c r="Q9" s="38"/>
      <c r="R9" s="38"/>
      <c r="S9" s="38"/>
      <c r="T9" s="38"/>
      <c r="U9" s="38"/>
      <c r="V9" s="38"/>
    </row>
    <row r="10" spans="1:23" hidden="1">
      <c r="A10" t="s">
        <v>8443</v>
      </c>
      <c r="B10" s="23" t="s">
        <v>9833</v>
      </c>
      <c r="C10" s="49" t="str">
        <f>LEFT(B10,8)</f>
        <v>20170701</v>
      </c>
      <c r="D10" s="49" t="str">
        <f>RIGHT(B10,10)</f>
        <v>0053916344</v>
      </c>
      <c r="E10" t="s">
        <v>98</v>
      </c>
      <c r="F10" s="23" t="s">
        <v>8445</v>
      </c>
      <c r="G10">
        <v>148</v>
      </c>
      <c r="H10" s="48" t="str">
        <f>F10&amp;G10</f>
        <v>6228483358585283376148</v>
      </c>
      <c r="I10" s="48" t="e">
        <f>VLOOKUP(H10,银行退汇!H:K,4,FALSE)</f>
        <v>#N/A</v>
      </c>
      <c r="J10" s="48" t="e">
        <f>IF(I10&gt;0,1,"")</f>
        <v>#N/A</v>
      </c>
      <c r="K10" s="48" t="e">
        <f>VLOOKUP(H10,网银退汇!H:J,3,FALSE)</f>
        <v>#N/A</v>
      </c>
      <c r="L10" s="49" t="s">
        <v>9824</v>
      </c>
      <c r="M10" s="38"/>
      <c r="N10" s="45"/>
      <c r="O10" s="38"/>
      <c r="P10" s="38"/>
      <c r="Q10" s="38"/>
      <c r="R10" s="38"/>
      <c r="S10" s="38"/>
      <c r="T10" s="38"/>
      <c r="U10" s="38"/>
      <c r="V10" s="38"/>
    </row>
    <row r="11" spans="1:23" hidden="1">
      <c r="A11" t="s">
        <v>8446</v>
      </c>
      <c r="B11" s="23" t="s">
        <v>9834</v>
      </c>
      <c r="C11" s="49" t="str">
        <f>LEFT(B11,8)</f>
        <v>20170701</v>
      </c>
      <c r="D11" s="49" t="str">
        <f>RIGHT(B11,10)</f>
        <v>0053916580</v>
      </c>
      <c r="E11" t="s">
        <v>98</v>
      </c>
      <c r="F11" s="23" t="s">
        <v>8448</v>
      </c>
      <c r="G11">
        <v>900</v>
      </c>
      <c r="H11" s="48" t="str">
        <f>F11&amp;G11</f>
        <v>6226661300421363900</v>
      </c>
      <c r="I11" s="48" t="e">
        <f>VLOOKUP(H11,银行退汇!H:K,4,FALSE)</f>
        <v>#N/A</v>
      </c>
      <c r="J11" s="48" t="e">
        <f>IF(I11&gt;0,1,"")</f>
        <v>#N/A</v>
      </c>
      <c r="K11" s="48" t="e">
        <f>VLOOKUP(H11,网银退汇!H:J,3,FALSE)</f>
        <v>#N/A</v>
      </c>
      <c r="L11" s="49" t="s">
        <v>9824</v>
      </c>
      <c r="M11" s="38"/>
      <c r="N11" s="45"/>
      <c r="O11" s="38"/>
      <c r="P11" s="38"/>
      <c r="Q11" s="38"/>
      <c r="R11" s="38"/>
      <c r="S11" s="38"/>
      <c r="T11" s="38"/>
      <c r="U11" s="38"/>
      <c r="V11" s="38"/>
    </row>
    <row r="12" spans="1:23" hidden="1">
      <c r="A12" s="19" t="s">
        <v>9835</v>
      </c>
      <c r="B12" s="23" t="s">
        <v>9836</v>
      </c>
      <c r="C12" s="49" t="str">
        <f>LEFT(B12,8)</f>
        <v>20170701</v>
      </c>
      <c r="D12" s="49" t="str">
        <f>RIGHT(B12,10)</f>
        <v>0053917897</v>
      </c>
      <c r="E12" t="s">
        <v>98</v>
      </c>
      <c r="F12" s="23" t="s">
        <v>194</v>
      </c>
      <c r="G12">
        <v>400</v>
      </c>
      <c r="H12" s="48" t="str">
        <f>F12&amp;G12</f>
        <v>6282680010382898400</v>
      </c>
      <c r="I12" s="48">
        <f>VLOOKUP(H12,银行退汇!H:K,4,FALSE)</f>
        <v>400</v>
      </c>
      <c r="J12" s="48">
        <f>IF(I12&gt;0,1,"")</f>
        <v>1</v>
      </c>
      <c r="K12" s="48" t="str">
        <f>VLOOKUP(H12,网银退汇!H:J,3,FALSE)</f>
        <v>2017-07-03</v>
      </c>
      <c r="L12" s="49" t="s">
        <v>9824</v>
      </c>
      <c r="M12" s="38"/>
      <c r="N12" s="45"/>
      <c r="O12" s="38"/>
      <c r="P12" s="38"/>
      <c r="Q12" s="38"/>
      <c r="R12" s="38"/>
      <c r="S12" s="38"/>
      <c r="T12" s="38"/>
      <c r="U12" s="38"/>
      <c r="V12" s="38"/>
    </row>
    <row r="13" spans="1:23" hidden="1">
      <c r="A13" t="s">
        <v>8451</v>
      </c>
      <c r="B13" s="23" t="s">
        <v>9837</v>
      </c>
      <c r="C13" s="49" t="str">
        <f>LEFT(B13,8)</f>
        <v>20170701</v>
      </c>
      <c r="D13" s="49" t="str">
        <f>RIGHT(B13,10)</f>
        <v>0053918074</v>
      </c>
      <c r="E13" t="s">
        <v>98</v>
      </c>
      <c r="F13" s="23" t="s">
        <v>8453</v>
      </c>
      <c r="G13">
        <v>918</v>
      </c>
      <c r="H13" s="48" t="str">
        <f>F13&amp;G13</f>
        <v>6217002190019558759918</v>
      </c>
      <c r="I13" s="48" t="e">
        <f>VLOOKUP(H13,银行退汇!H:K,4,FALSE)</f>
        <v>#N/A</v>
      </c>
      <c r="J13" s="48" t="e">
        <f>IF(I13&gt;0,1,"")</f>
        <v>#N/A</v>
      </c>
      <c r="K13" s="48" t="e">
        <f>VLOOKUP(H13,网银退汇!H:J,3,FALSE)</f>
        <v>#N/A</v>
      </c>
      <c r="L13" s="49" t="s">
        <v>9824</v>
      </c>
      <c r="M13" s="38"/>
      <c r="N13" s="45"/>
      <c r="O13" s="38"/>
      <c r="P13" s="38"/>
      <c r="Q13" s="38"/>
      <c r="R13" s="38"/>
      <c r="S13" s="38"/>
      <c r="T13" s="38"/>
      <c r="U13" s="38"/>
      <c r="V13" s="38"/>
    </row>
    <row r="14" spans="1:23" hidden="1">
      <c r="A14" t="s">
        <v>8454</v>
      </c>
      <c r="B14" s="23" t="s">
        <v>9838</v>
      </c>
      <c r="C14" s="49" t="str">
        <f>LEFT(B14,8)</f>
        <v>20170701</v>
      </c>
      <c r="D14" s="49" t="str">
        <f>RIGHT(B14,10)</f>
        <v>0053919242</v>
      </c>
      <c r="E14" t="s">
        <v>98</v>
      </c>
      <c r="F14" s="23" t="s">
        <v>8456</v>
      </c>
      <c r="G14">
        <v>309</v>
      </c>
      <c r="H14" s="48" t="str">
        <f>F14&amp;G14</f>
        <v>6236683860002329543309</v>
      </c>
      <c r="I14" s="48" t="e">
        <f>VLOOKUP(H14,银行退汇!H:K,4,FALSE)</f>
        <v>#N/A</v>
      </c>
      <c r="J14" s="48" t="e">
        <f>IF(I14&gt;0,1,"")</f>
        <v>#N/A</v>
      </c>
      <c r="K14" s="48" t="e">
        <f>VLOOKUP(H14,网银退汇!H:J,3,FALSE)</f>
        <v>#N/A</v>
      </c>
      <c r="L14" s="49" t="s">
        <v>9824</v>
      </c>
      <c r="M14" s="38"/>
      <c r="N14" s="45"/>
      <c r="O14" s="38"/>
      <c r="P14" s="38"/>
      <c r="Q14" s="38"/>
      <c r="R14" s="38"/>
      <c r="S14" s="38"/>
      <c r="T14" s="38"/>
      <c r="U14" s="38"/>
      <c r="V14" s="38"/>
    </row>
    <row r="15" spans="1:23" hidden="1">
      <c r="A15" t="s">
        <v>8457</v>
      </c>
      <c r="B15" s="23" t="s">
        <v>9839</v>
      </c>
      <c r="C15" s="49" t="str">
        <f>LEFT(B15,8)</f>
        <v>20170701</v>
      </c>
      <c r="D15" s="49" t="str">
        <f>RIGHT(B15,10)</f>
        <v>0053919521</v>
      </c>
      <c r="E15" t="s">
        <v>98</v>
      </c>
      <c r="F15" s="23" t="s">
        <v>8459</v>
      </c>
      <c r="G15">
        <v>2138</v>
      </c>
      <c r="H15" s="48" t="str">
        <f>F15&amp;G15</f>
        <v>62289300011263774922138</v>
      </c>
      <c r="I15" s="48" t="e">
        <f>VLOOKUP(H15,银行退汇!H:K,4,FALSE)</f>
        <v>#N/A</v>
      </c>
      <c r="J15" s="48" t="e">
        <f>IF(I15&gt;0,1,"")</f>
        <v>#N/A</v>
      </c>
      <c r="K15" s="48" t="e">
        <f>VLOOKUP(H15,网银退汇!H:J,3,FALSE)</f>
        <v>#N/A</v>
      </c>
      <c r="L15" s="49" t="s">
        <v>9824</v>
      </c>
      <c r="M15" s="38"/>
      <c r="N15" s="45"/>
      <c r="O15" s="38"/>
      <c r="P15" s="38"/>
      <c r="Q15" s="38"/>
      <c r="R15" s="38"/>
      <c r="S15" s="38"/>
      <c r="T15" s="38"/>
      <c r="U15" s="38"/>
      <c r="V15" s="38"/>
    </row>
    <row r="16" spans="1:23" hidden="1">
      <c r="A16" s="19" t="s">
        <v>9840</v>
      </c>
      <c r="B16" s="23" t="s">
        <v>9841</v>
      </c>
      <c r="C16" s="49" t="str">
        <f>LEFT(B16,8)</f>
        <v>20170701</v>
      </c>
      <c r="D16" s="49" t="str">
        <f>RIGHT(B16,10)</f>
        <v>0053919768</v>
      </c>
      <c r="E16" t="s">
        <v>98</v>
      </c>
      <c r="F16" s="23" t="s">
        <v>7012</v>
      </c>
      <c r="G16">
        <v>450</v>
      </c>
      <c r="H16" s="48" t="str">
        <f>F16&amp;G16</f>
        <v>62230829003075383450</v>
      </c>
      <c r="I16" s="48">
        <f>VLOOKUP(H16,银行退汇!H:K,4,FALSE)</f>
        <v>450</v>
      </c>
      <c r="J16" s="48">
        <f>IF(I16&gt;0,1,"")</f>
        <v>1</v>
      </c>
      <c r="K16" s="48" t="str">
        <f>VLOOKUP(H16,网银退汇!H:J,3,FALSE)</f>
        <v>2017-07-03</v>
      </c>
      <c r="L16" s="49" t="s">
        <v>9824</v>
      </c>
      <c r="M16" s="38"/>
      <c r="N16" s="45"/>
      <c r="O16" s="38"/>
      <c r="P16" s="38"/>
      <c r="Q16" s="38"/>
      <c r="R16" s="38"/>
      <c r="S16" s="38"/>
      <c r="T16" s="38"/>
      <c r="U16" s="38"/>
      <c r="V16" s="38"/>
    </row>
    <row r="17" spans="1:22" hidden="1">
      <c r="A17" t="s">
        <v>8462</v>
      </c>
      <c r="B17" s="23" t="s">
        <v>9842</v>
      </c>
      <c r="C17" s="49" t="str">
        <f>LEFT(B17,8)</f>
        <v>20170701</v>
      </c>
      <c r="D17" s="49" t="str">
        <f>RIGHT(B17,10)</f>
        <v>0053920070</v>
      </c>
      <c r="E17" t="s">
        <v>98</v>
      </c>
      <c r="F17" s="23" t="s">
        <v>8464</v>
      </c>
      <c r="G17">
        <v>500</v>
      </c>
      <c r="H17" s="48" t="str">
        <f>F17&amp;G17</f>
        <v>6283660043747456500</v>
      </c>
      <c r="I17" s="48" t="e">
        <f>VLOOKUP(H17,银行退汇!H:K,4,FALSE)</f>
        <v>#N/A</v>
      </c>
      <c r="J17" s="48" t="e">
        <f>IF(I17&gt;0,1,"")</f>
        <v>#N/A</v>
      </c>
      <c r="K17" s="48" t="e">
        <f>VLOOKUP(H17,网银退汇!H:J,3,FALSE)</f>
        <v>#N/A</v>
      </c>
      <c r="L17" s="49" t="s">
        <v>9824</v>
      </c>
      <c r="M17" s="38"/>
      <c r="N17" s="45"/>
      <c r="O17" s="38"/>
      <c r="P17" s="38"/>
      <c r="Q17" s="38"/>
      <c r="R17" s="38"/>
      <c r="S17" s="38"/>
      <c r="T17" s="38"/>
      <c r="U17" s="38"/>
      <c r="V17" s="38"/>
    </row>
    <row r="18" spans="1:22" hidden="1">
      <c r="A18" t="s">
        <v>8468</v>
      </c>
      <c r="B18" s="23" t="s">
        <v>9843</v>
      </c>
      <c r="C18" s="49" t="str">
        <f>LEFT(B18,8)</f>
        <v>20170701</v>
      </c>
      <c r="D18" s="49" t="str">
        <f>RIGHT(B18,10)</f>
        <v>0053921090</v>
      </c>
      <c r="E18" t="s">
        <v>98</v>
      </c>
      <c r="F18" s="23" t="s">
        <v>8470</v>
      </c>
      <c r="G18">
        <v>121</v>
      </c>
      <c r="H18" s="48" t="str">
        <f>F18&amp;G18</f>
        <v>6228480868205321672121</v>
      </c>
      <c r="I18" s="48" t="e">
        <f>VLOOKUP(H18,银行退汇!H:K,4,FALSE)</f>
        <v>#N/A</v>
      </c>
      <c r="J18" s="48" t="e">
        <f>IF(I18&gt;0,1,"")</f>
        <v>#N/A</v>
      </c>
      <c r="K18" s="48" t="e">
        <f>VLOOKUP(H18,网银退汇!H:J,3,FALSE)</f>
        <v>#N/A</v>
      </c>
      <c r="L18" s="49" t="s">
        <v>9824</v>
      </c>
      <c r="M18" s="38"/>
      <c r="N18" s="45"/>
      <c r="O18" s="38"/>
      <c r="P18" s="38"/>
      <c r="Q18" s="38"/>
      <c r="R18" s="38"/>
      <c r="S18" s="38"/>
      <c r="T18" s="38"/>
      <c r="U18" s="38"/>
      <c r="V18" s="38"/>
    </row>
    <row r="19" spans="1:22" hidden="1">
      <c r="A19" t="s">
        <v>8471</v>
      </c>
      <c r="B19" s="23" t="s">
        <v>9844</v>
      </c>
      <c r="C19" s="49" t="str">
        <f>LEFT(B19,8)</f>
        <v>20170701</v>
      </c>
      <c r="D19" s="49" t="str">
        <f>RIGHT(B19,10)</f>
        <v>0053922199</v>
      </c>
      <c r="E19" t="s">
        <v>98</v>
      </c>
      <c r="F19" s="23" t="s">
        <v>8473</v>
      </c>
      <c r="G19">
        <v>6476</v>
      </c>
      <c r="H19" s="48" t="str">
        <f>F19&amp;G19</f>
        <v>62178527000052082346476</v>
      </c>
      <c r="I19" s="48" t="e">
        <f>VLOOKUP(H19,银行退汇!H:K,4,FALSE)</f>
        <v>#N/A</v>
      </c>
      <c r="J19" s="48" t="e">
        <f>IF(I19&gt;0,1,"")</f>
        <v>#N/A</v>
      </c>
      <c r="K19" s="48" t="e">
        <f>VLOOKUP(H19,网银退汇!H:J,3,FALSE)</f>
        <v>#N/A</v>
      </c>
      <c r="L19" s="49" t="s">
        <v>9824</v>
      </c>
      <c r="M19" s="38"/>
      <c r="N19" s="45"/>
      <c r="O19" s="38"/>
      <c r="P19" s="38"/>
      <c r="Q19" s="38"/>
      <c r="R19" s="38"/>
      <c r="S19" s="38"/>
      <c r="T19" s="38"/>
      <c r="U19" s="38"/>
      <c r="V19" s="38"/>
    </row>
    <row r="20" spans="1:22" hidden="1">
      <c r="A20" t="s">
        <v>8474</v>
      </c>
      <c r="B20" s="23" t="s">
        <v>9845</v>
      </c>
      <c r="C20" s="49" t="str">
        <f>LEFT(B20,8)</f>
        <v>20170701</v>
      </c>
      <c r="D20" s="49" t="str">
        <f>RIGHT(B20,10)</f>
        <v>0053922261</v>
      </c>
      <c r="E20" t="s">
        <v>98</v>
      </c>
      <c r="F20" s="23" t="s">
        <v>8476</v>
      </c>
      <c r="G20">
        <v>94</v>
      </c>
      <c r="H20" s="48" t="str">
        <f>F20&amp;G20</f>
        <v>458123059315078494</v>
      </c>
      <c r="I20" s="48" t="e">
        <f>VLOOKUP(H20,银行退汇!H:K,4,FALSE)</f>
        <v>#N/A</v>
      </c>
      <c r="J20" s="48" t="e">
        <f>IF(I20&gt;0,1,"")</f>
        <v>#N/A</v>
      </c>
      <c r="K20" s="48" t="e">
        <f>VLOOKUP(H20,网银退汇!H:J,3,FALSE)</f>
        <v>#N/A</v>
      </c>
      <c r="L20" s="49" t="s">
        <v>9824</v>
      </c>
      <c r="M20" s="38"/>
      <c r="N20" s="45"/>
      <c r="O20" s="38"/>
      <c r="P20" s="38"/>
      <c r="Q20" s="38"/>
      <c r="R20" s="38"/>
      <c r="S20" s="38"/>
      <c r="T20" s="38"/>
      <c r="U20" s="38"/>
      <c r="V20" s="38"/>
    </row>
    <row r="21" spans="1:22" hidden="1">
      <c r="A21" t="s">
        <v>8477</v>
      </c>
      <c r="B21" s="23" t="s">
        <v>9850</v>
      </c>
      <c r="C21" s="49" t="str">
        <f>LEFT(B21,8)</f>
        <v>20170703</v>
      </c>
      <c r="D21" s="49" t="str">
        <f>RIGHT(B21,10)</f>
        <v>0053946893</v>
      </c>
      <c r="E21" t="s">
        <v>98</v>
      </c>
      <c r="F21" s="23" t="s">
        <v>8479</v>
      </c>
      <c r="G21">
        <v>967</v>
      </c>
      <c r="H21" s="48" t="str">
        <f>F21&amp;G21</f>
        <v>6231900000056659630967</v>
      </c>
      <c r="I21" s="48" t="e">
        <f>VLOOKUP(H21,银行退汇!H:K,4,FALSE)</f>
        <v>#N/A</v>
      </c>
      <c r="J21" s="48" t="e">
        <f>IF(I21&gt;0,1,"")</f>
        <v>#N/A</v>
      </c>
      <c r="K21" s="48" t="e">
        <f>VLOOKUP(H21,网银退汇!H:J,3,FALSE)</f>
        <v>#N/A</v>
      </c>
      <c r="L21" s="49" t="s">
        <v>9847</v>
      </c>
      <c r="M21" s="38"/>
      <c r="N21" s="45"/>
      <c r="O21" s="38"/>
      <c r="P21" s="38"/>
      <c r="Q21" s="38"/>
      <c r="R21" s="38"/>
      <c r="S21" s="38"/>
      <c r="T21" s="38"/>
      <c r="U21" s="38"/>
      <c r="V21" s="38"/>
    </row>
    <row r="22" spans="1:22" hidden="1">
      <c r="A22" t="s">
        <v>8480</v>
      </c>
      <c r="B22" s="23" t="s">
        <v>9851</v>
      </c>
      <c r="C22" s="49" t="str">
        <f>LEFT(B22,8)</f>
        <v>20170703</v>
      </c>
      <c r="D22" s="49" t="str">
        <f>RIGHT(B22,10)</f>
        <v>0053948103</v>
      </c>
      <c r="E22" t="s">
        <v>98</v>
      </c>
      <c r="F22" s="23" t="s">
        <v>8482</v>
      </c>
      <c r="G22">
        <v>100</v>
      </c>
      <c r="H22" s="48" t="str">
        <f>F22&amp;G22</f>
        <v>6217562700004014568100</v>
      </c>
      <c r="I22" s="48" t="e">
        <f>VLOOKUP(H22,银行退汇!H:K,4,FALSE)</f>
        <v>#N/A</v>
      </c>
      <c r="J22" s="48" t="e">
        <f>IF(I22&gt;0,1,"")</f>
        <v>#N/A</v>
      </c>
      <c r="K22" s="48" t="e">
        <f>VLOOKUP(H22,网银退汇!H:J,3,FALSE)</f>
        <v>#N/A</v>
      </c>
      <c r="L22" s="49" t="s">
        <v>9847</v>
      </c>
      <c r="M22" s="38"/>
      <c r="N22" s="45"/>
      <c r="O22" s="38"/>
      <c r="P22" s="38"/>
      <c r="Q22" s="38"/>
      <c r="R22" s="38"/>
      <c r="S22" s="38"/>
      <c r="T22" s="38"/>
      <c r="U22" s="38"/>
      <c r="V22" s="38"/>
    </row>
    <row r="23" spans="1:22" hidden="1">
      <c r="A23" t="s">
        <v>8483</v>
      </c>
      <c r="B23" s="23" t="s">
        <v>9852</v>
      </c>
      <c r="C23" s="49" t="str">
        <f>LEFT(B23,8)</f>
        <v>20170703</v>
      </c>
      <c r="D23" s="49" t="str">
        <f>RIGHT(B23,10)</f>
        <v>0053948353</v>
      </c>
      <c r="E23" t="s">
        <v>98</v>
      </c>
      <c r="F23" s="23" t="s">
        <v>8485</v>
      </c>
      <c r="G23">
        <v>460</v>
      </c>
      <c r="H23" s="48" t="str">
        <f>F23&amp;G23</f>
        <v>6222022502020903707460</v>
      </c>
      <c r="I23" s="48" t="e">
        <f>VLOOKUP(H23,银行退汇!H:K,4,FALSE)</f>
        <v>#N/A</v>
      </c>
      <c r="J23" s="48" t="e">
        <f>IF(I23&gt;0,1,"")</f>
        <v>#N/A</v>
      </c>
      <c r="K23" s="48" t="e">
        <f>VLOOKUP(H23,网银退汇!H:J,3,FALSE)</f>
        <v>#N/A</v>
      </c>
      <c r="L23" s="49" t="s">
        <v>9847</v>
      </c>
      <c r="M23" s="38"/>
      <c r="N23" s="45"/>
      <c r="O23" s="38"/>
      <c r="P23" s="38"/>
      <c r="Q23" s="38"/>
      <c r="R23" s="38"/>
      <c r="S23" s="38"/>
      <c r="T23" s="38"/>
      <c r="U23" s="38"/>
      <c r="V23" s="38"/>
    </row>
    <row r="24" spans="1:22" hidden="1">
      <c r="A24" s="19" t="s">
        <v>9853</v>
      </c>
      <c r="B24" s="23" t="s">
        <v>9854</v>
      </c>
      <c r="C24" s="49" t="str">
        <f>LEFT(B24,8)</f>
        <v>20170703</v>
      </c>
      <c r="D24" s="49" t="str">
        <f>RIGHT(B24,10)</f>
        <v>0053950982</v>
      </c>
      <c r="E24" t="s">
        <v>98</v>
      </c>
      <c r="F24" s="23" t="s">
        <v>6961</v>
      </c>
      <c r="G24">
        <v>396</v>
      </c>
      <c r="H24" s="48" t="str">
        <f>F24&amp;G24</f>
        <v>6210178002018794884396</v>
      </c>
      <c r="I24" s="48">
        <f>VLOOKUP(H24,银行退汇!H:K,4,FALSE)</f>
        <v>396</v>
      </c>
      <c r="J24" s="48">
        <f>IF(I24&gt;0,1,"")</f>
        <v>1</v>
      </c>
      <c r="K24" s="48" t="str">
        <f>VLOOKUP(H24,网银退汇!H:J,3,FALSE)</f>
        <v>2017-07-04</v>
      </c>
      <c r="L24" s="49" t="s">
        <v>9847</v>
      </c>
      <c r="M24" s="38"/>
      <c r="N24" s="45"/>
      <c r="O24" s="38"/>
      <c r="P24" s="38"/>
      <c r="Q24" s="38"/>
      <c r="R24" s="38"/>
      <c r="S24" s="38"/>
      <c r="T24" s="38"/>
      <c r="U24" s="38"/>
      <c r="V24" s="38"/>
    </row>
    <row r="25" spans="1:22" hidden="1">
      <c r="A25" t="s">
        <v>8488</v>
      </c>
      <c r="B25" s="23" t="s">
        <v>9855</v>
      </c>
      <c r="C25" s="49" t="str">
        <f>LEFT(B25,8)</f>
        <v>20170703</v>
      </c>
      <c r="D25" s="49" t="str">
        <f>RIGHT(B25,10)</f>
        <v>0053951678</v>
      </c>
      <c r="E25" t="s">
        <v>98</v>
      </c>
      <c r="F25" s="23" t="s">
        <v>8490</v>
      </c>
      <c r="G25">
        <v>46</v>
      </c>
      <c r="H25" s="48" t="str">
        <f>F25&amp;G25</f>
        <v>622622220173748846</v>
      </c>
      <c r="I25" s="48" t="e">
        <f>VLOOKUP(H25,银行退汇!H:K,4,FALSE)</f>
        <v>#N/A</v>
      </c>
      <c r="J25" s="48" t="e">
        <f>IF(I25&gt;0,1,"")</f>
        <v>#N/A</v>
      </c>
      <c r="K25" s="48" t="e">
        <f>VLOOKUP(H25,网银退汇!H:J,3,FALSE)</f>
        <v>#N/A</v>
      </c>
      <c r="L25" s="49" t="s">
        <v>9847</v>
      </c>
      <c r="M25" s="38"/>
      <c r="N25" s="45"/>
      <c r="O25" s="38"/>
      <c r="P25" s="38"/>
      <c r="Q25" s="38"/>
      <c r="R25" s="38"/>
      <c r="S25" s="38"/>
      <c r="T25" s="38"/>
      <c r="U25" s="38"/>
      <c r="V25" s="38"/>
    </row>
    <row r="26" spans="1:22" hidden="1">
      <c r="A26" t="s">
        <v>8491</v>
      </c>
      <c r="B26" s="23" t="s">
        <v>9856</v>
      </c>
      <c r="C26" s="49" t="str">
        <f>LEFT(B26,8)</f>
        <v>20170703</v>
      </c>
      <c r="D26" s="49" t="str">
        <f>RIGHT(B26,10)</f>
        <v>0053953641</v>
      </c>
      <c r="E26" t="s">
        <v>98</v>
      </c>
      <c r="F26" s="23" t="s">
        <v>8493</v>
      </c>
      <c r="G26">
        <v>1500</v>
      </c>
      <c r="H26" s="48" t="str">
        <f>F26&amp;G26</f>
        <v>62284838686163826741500</v>
      </c>
      <c r="I26" s="48" t="e">
        <f>VLOOKUP(H26,银行退汇!H:K,4,FALSE)</f>
        <v>#N/A</v>
      </c>
      <c r="J26" s="48" t="e">
        <f>IF(I26&gt;0,1,"")</f>
        <v>#N/A</v>
      </c>
      <c r="K26" s="48" t="e">
        <f>VLOOKUP(H26,网银退汇!H:J,3,FALSE)</f>
        <v>#N/A</v>
      </c>
      <c r="L26" s="49" t="s">
        <v>9847</v>
      </c>
      <c r="M26" s="38"/>
      <c r="N26" s="45"/>
      <c r="O26" s="38"/>
      <c r="P26" s="38"/>
      <c r="Q26" s="38"/>
      <c r="R26" s="38"/>
      <c r="S26" s="38"/>
      <c r="T26" s="38"/>
      <c r="U26" s="38"/>
      <c r="V26" s="38"/>
    </row>
    <row r="27" spans="1:22" hidden="1">
      <c r="A27" t="s">
        <v>8494</v>
      </c>
      <c r="B27" s="23" t="s">
        <v>9857</v>
      </c>
      <c r="C27" s="49" t="str">
        <f>LEFT(B27,8)</f>
        <v>20170703</v>
      </c>
      <c r="D27" s="49" t="str">
        <f>RIGHT(B27,10)</f>
        <v>0053953997</v>
      </c>
      <c r="E27" t="s">
        <v>98</v>
      </c>
      <c r="F27" s="23" t="s">
        <v>8496</v>
      </c>
      <c r="G27">
        <v>1000</v>
      </c>
      <c r="H27" s="48" t="str">
        <f>F27&amp;G27</f>
        <v>43674800561650311000</v>
      </c>
      <c r="I27" s="48" t="e">
        <f>VLOOKUP(H27,银行退汇!H:K,4,FALSE)</f>
        <v>#N/A</v>
      </c>
      <c r="J27" s="48" t="e">
        <f>IF(I27&gt;0,1,"")</f>
        <v>#N/A</v>
      </c>
      <c r="K27" s="48" t="e">
        <f>VLOOKUP(H27,网银退汇!H:J,3,FALSE)</f>
        <v>#N/A</v>
      </c>
      <c r="L27" s="49" t="s">
        <v>9847</v>
      </c>
      <c r="M27" s="38"/>
      <c r="N27" s="45"/>
      <c r="O27" s="38"/>
      <c r="P27" s="38"/>
      <c r="Q27" s="38"/>
      <c r="R27" s="38"/>
      <c r="S27" s="38"/>
      <c r="T27" s="38"/>
      <c r="U27" s="38"/>
      <c r="V27" s="38"/>
    </row>
    <row r="28" spans="1:22" hidden="1">
      <c r="A28" t="s">
        <v>8497</v>
      </c>
      <c r="B28" s="23" t="s">
        <v>9858</v>
      </c>
      <c r="C28" s="49" t="str">
        <f>LEFT(B28,8)</f>
        <v>20170703</v>
      </c>
      <c r="D28" s="49" t="str">
        <f>RIGHT(B28,10)</f>
        <v>0053954558</v>
      </c>
      <c r="E28" t="s">
        <v>98</v>
      </c>
      <c r="F28" s="23" t="s">
        <v>8499</v>
      </c>
      <c r="G28">
        <v>492</v>
      </c>
      <c r="H28" s="48" t="str">
        <f>F28&amp;G28</f>
        <v>6228480868663932473492</v>
      </c>
      <c r="I28" s="48" t="e">
        <f>VLOOKUP(H28,银行退汇!H:K,4,FALSE)</f>
        <v>#N/A</v>
      </c>
      <c r="J28" s="48" t="e">
        <f>IF(I28&gt;0,1,"")</f>
        <v>#N/A</v>
      </c>
      <c r="K28" s="48" t="e">
        <f>VLOOKUP(H28,网银退汇!H:J,3,FALSE)</f>
        <v>#N/A</v>
      </c>
      <c r="L28" s="49" t="s">
        <v>9847</v>
      </c>
      <c r="M28" s="38"/>
      <c r="N28" s="45"/>
      <c r="O28" s="38"/>
      <c r="P28" s="38"/>
      <c r="Q28" s="38"/>
      <c r="R28" s="38"/>
      <c r="S28" s="38"/>
      <c r="T28" s="38"/>
      <c r="U28" s="38"/>
      <c r="V28" s="38"/>
    </row>
    <row r="29" spans="1:22" hidden="1">
      <c r="A29" t="s">
        <v>8500</v>
      </c>
      <c r="B29" s="23" t="s">
        <v>9859</v>
      </c>
      <c r="C29" s="49" t="str">
        <f>LEFT(B29,8)</f>
        <v>20170703</v>
      </c>
      <c r="D29" s="49" t="str">
        <f>RIGHT(B29,10)</f>
        <v>0053958001</v>
      </c>
      <c r="E29" t="s">
        <v>98</v>
      </c>
      <c r="F29" s="23" t="s">
        <v>8502</v>
      </c>
      <c r="G29">
        <v>292</v>
      </c>
      <c r="H29" s="48" t="str">
        <f>F29&amp;G29</f>
        <v>6228930001168481806292</v>
      </c>
      <c r="I29" s="48" t="e">
        <f>VLOOKUP(H29,银行退汇!H:K,4,FALSE)</f>
        <v>#N/A</v>
      </c>
      <c r="J29" s="48" t="e">
        <f>IF(I29&gt;0,1,"")</f>
        <v>#N/A</v>
      </c>
      <c r="K29" s="48" t="e">
        <f>VLOOKUP(H29,网银退汇!H:J,3,FALSE)</f>
        <v>#N/A</v>
      </c>
      <c r="L29" s="49" t="s">
        <v>9847</v>
      </c>
      <c r="M29" s="38"/>
      <c r="N29" s="45"/>
      <c r="O29" s="38"/>
      <c r="P29" s="38"/>
      <c r="Q29" s="38"/>
      <c r="R29" s="38"/>
      <c r="S29" s="38"/>
      <c r="T29" s="38"/>
      <c r="U29" s="38"/>
      <c r="V29" s="38"/>
    </row>
    <row r="30" spans="1:22" hidden="1">
      <c r="A30" t="s">
        <v>8503</v>
      </c>
      <c r="B30" s="23" t="s">
        <v>9860</v>
      </c>
      <c r="C30" s="49" t="str">
        <f>LEFT(B30,8)</f>
        <v>20170703</v>
      </c>
      <c r="D30" s="49" t="str">
        <f>RIGHT(B30,10)</f>
        <v>0053959313</v>
      </c>
      <c r="E30" t="s">
        <v>98</v>
      </c>
      <c r="F30" s="23" t="s">
        <v>7029</v>
      </c>
      <c r="G30">
        <v>247</v>
      </c>
      <c r="H30" s="48" t="str">
        <f>F30&amp;G30</f>
        <v>6283174240479210247</v>
      </c>
      <c r="I30" s="48" t="e">
        <f>VLOOKUP(H30,银行退汇!H:K,4,FALSE)</f>
        <v>#N/A</v>
      </c>
      <c r="J30" s="48" t="e">
        <f>IF(I30&gt;0,1,"")</f>
        <v>#N/A</v>
      </c>
      <c r="K30" s="48" t="e">
        <f>VLOOKUP(H30,网银退汇!H:J,3,FALSE)</f>
        <v>#N/A</v>
      </c>
      <c r="L30" s="49" t="s">
        <v>9847</v>
      </c>
      <c r="M30" s="38"/>
      <c r="N30" s="45"/>
      <c r="O30" s="38"/>
      <c r="P30" s="38"/>
      <c r="Q30" s="38"/>
      <c r="R30" s="38"/>
      <c r="S30" s="38"/>
      <c r="T30" s="38"/>
      <c r="U30" s="38"/>
      <c r="V30" s="38"/>
    </row>
    <row r="31" spans="1:22" hidden="1">
      <c r="A31" t="s">
        <v>8505</v>
      </c>
      <c r="B31" s="23" t="s">
        <v>9861</v>
      </c>
      <c r="C31" s="49" t="str">
        <f>LEFT(B31,8)</f>
        <v>20170703</v>
      </c>
      <c r="D31" s="49" t="str">
        <f>RIGHT(B31,10)</f>
        <v>0053960270</v>
      </c>
      <c r="E31" t="s">
        <v>98</v>
      </c>
      <c r="F31" s="23" t="s">
        <v>8507</v>
      </c>
      <c r="G31">
        <v>20</v>
      </c>
      <c r="H31" s="48" t="str">
        <f>F31&amp;G31</f>
        <v>530989219157259020</v>
      </c>
      <c r="I31" s="48" t="e">
        <f>VLOOKUP(H31,银行退汇!H:K,4,FALSE)</f>
        <v>#N/A</v>
      </c>
      <c r="J31" s="48" t="e">
        <f>IF(I31&gt;0,1,"")</f>
        <v>#N/A</v>
      </c>
      <c r="K31" s="48" t="e">
        <f>VLOOKUP(H31,网银退汇!H:J,3,FALSE)</f>
        <v>#N/A</v>
      </c>
      <c r="L31" s="49" t="s">
        <v>9847</v>
      </c>
      <c r="M31" s="38"/>
      <c r="N31" s="45"/>
      <c r="O31" s="38"/>
      <c r="P31" s="38"/>
      <c r="Q31" s="38"/>
      <c r="R31" s="38"/>
      <c r="S31" s="38"/>
      <c r="T31" s="38"/>
      <c r="U31" s="38"/>
      <c r="V31" s="38"/>
    </row>
    <row r="32" spans="1:22" hidden="1">
      <c r="A32" t="s">
        <v>8508</v>
      </c>
      <c r="B32" s="23" t="s">
        <v>9862</v>
      </c>
      <c r="C32" s="49" t="str">
        <f>LEFT(B32,8)</f>
        <v>20170703</v>
      </c>
      <c r="D32" s="49" t="str">
        <f>RIGHT(B32,10)</f>
        <v>0053962236</v>
      </c>
      <c r="E32" t="s">
        <v>98</v>
      </c>
      <c r="F32" s="23" t="s">
        <v>8510</v>
      </c>
      <c r="G32">
        <v>200</v>
      </c>
      <c r="H32" s="48" t="str">
        <f>F32&amp;G32</f>
        <v>6228483978547145171200</v>
      </c>
      <c r="I32" s="48" t="e">
        <f>VLOOKUP(H32,银行退汇!H:K,4,FALSE)</f>
        <v>#N/A</v>
      </c>
      <c r="J32" s="48" t="e">
        <f>IF(I32&gt;0,1,"")</f>
        <v>#N/A</v>
      </c>
      <c r="K32" s="48" t="e">
        <f>VLOOKUP(H32,网银退汇!H:J,3,FALSE)</f>
        <v>#N/A</v>
      </c>
      <c r="L32" s="49" t="s">
        <v>9847</v>
      </c>
      <c r="M32" s="38"/>
      <c r="N32" s="45"/>
      <c r="O32" s="38"/>
      <c r="P32" s="38"/>
      <c r="Q32" s="38"/>
      <c r="R32" s="38"/>
      <c r="S32" s="38"/>
      <c r="T32" s="38"/>
      <c r="U32" s="38"/>
      <c r="V32" s="38"/>
    </row>
    <row r="33" spans="1:22" hidden="1">
      <c r="A33" s="19" t="s">
        <v>9863</v>
      </c>
      <c r="B33" s="23" t="s">
        <v>9864</v>
      </c>
      <c r="C33" s="49" t="str">
        <f>LEFT(B33,8)</f>
        <v>20170703</v>
      </c>
      <c r="D33" s="49" t="str">
        <f>RIGHT(B33,10)</f>
        <v>0053962562</v>
      </c>
      <c r="E33" t="s">
        <v>98</v>
      </c>
      <c r="F33" s="23" t="s">
        <v>7008</v>
      </c>
      <c r="G33">
        <v>866</v>
      </c>
      <c r="H33" s="48" t="str">
        <f>F33&amp;G33</f>
        <v>6217003860015530015866</v>
      </c>
      <c r="I33" s="48">
        <f>VLOOKUP(H33,银行退汇!H:K,4,FALSE)</f>
        <v>866</v>
      </c>
      <c r="J33" s="48">
        <f>IF(I33&gt;0,1,"")</f>
        <v>1</v>
      </c>
      <c r="K33" s="48" t="str">
        <f>VLOOKUP(H33,网银退汇!H:J,3,FALSE)</f>
        <v>2017-07-03</v>
      </c>
      <c r="L33" s="49" t="s">
        <v>9847</v>
      </c>
      <c r="M33" s="38"/>
      <c r="N33" s="45"/>
      <c r="O33" s="38"/>
      <c r="P33" s="38"/>
      <c r="Q33" s="38"/>
      <c r="R33" s="38"/>
      <c r="S33" s="38"/>
      <c r="T33" s="38"/>
      <c r="U33" s="38"/>
      <c r="V33" s="38"/>
    </row>
    <row r="34" spans="1:22" hidden="1">
      <c r="A34" t="s">
        <v>8513</v>
      </c>
      <c r="B34" s="23" t="s">
        <v>9865</v>
      </c>
      <c r="C34" s="49" t="str">
        <f>LEFT(B34,8)</f>
        <v>20170703</v>
      </c>
      <c r="D34" s="49" t="str">
        <f>RIGHT(B34,10)</f>
        <v>0053962652</v>
      </c>
      <c r="E34" t="s">
        <v>98</v>
      </c>
      <c r="F34" s="23" t="s">
        <v>7008</v>
      </c>
      <c r="G34">
        <v>372</v>
      </c>
      <c r="H34" s="48" t="str">
        <f>F34&amp;G34</f>
        <v>6217003860015530015372</v>
      </c>
      <c r="I34" s="48" t="e">
        <f>VLOOKUP(H34,银行退汇!H:K,4,FALSE)</f>
        <v>#N/A</v>
      </c>
      <c r="J34" s="48" t="e">
        <f>IF(I34&gt;0,1,"")</f>
        <v>#N/A</v>
      </c>
      <c r="K34" s="48" t="e">
        <f>VLOOKUP(H34,网银退汇!H:J,3,FALSE)</f>
        <v>#N/A</v>
      </c>
      <c r="L34" s="49" t="s">
        <v>9847</v>
      </c>
      <c r="M34" s="38"/>
      <c r="N34" s="45"/>
      <c r="O34" s="38"/>
      <c r="P34" s="38"/>
      <c r="Q34" s="38"/>
      <c r="R34" s="38"/>
      <c r="S34" s="38"/>
      <c r="T34" s="38"/>
      <c r="U34" s="38"/>
      <c r="V34" s="38"/>
    </row>
    <row r="35" spans="1:22" hidden="1">
      <c r="A35" s="19" t="s">
        <v>9866</v>
      </c>
      <c r="B35" s="23" t="s">
        <v>9867</v>
      </c>
      <c r="C35" s="49" t="str">
        <f>LEFT(B35,8)</f>
        <v>20170703</v>
      </c>
      <c r="D35" s="49" t="str">
        <f>RIGHT(B35,10)</f>
        <v>0053962837</v>
      </c>
      <c r="E35" t="s">
        <v>98</v>
      </c>
      <c r="F35" s="23" t="s">
        <v>7000</v>
      </c>
      <c r="G35">
        <v>4004</v>
      </c>
      <c r="H35" s="48" t="str">
        <f>F35&amp;G35</f>
        <v>62319000000626821544004</v>
      </c>
      <c r="I35" s="48">
        <f>VLOOKUP(H35,银行退汇!H:K,4,FALSE)</f>
        <v>4004</v>
      </c>
      <c r="J35" s="48">
        <f>IF(I35&gt;0,1,"")</f>
        <v>1</v>
      </c>
      <c r="K35" s="48" t="str">
        <f>VLOOKUP(H35,网银退汇!H:J,3,FALSE)</f>
        <v>2017-07-03</v>
      </c>
      <c r="L35" s="49" t="s">
        <v>9847</v>
      </c>
      <c r="M35" s="38"/>
      <c r="N35" s="45"/>
      <c r="O35" s="38"/>
      <c r="P35" s="38"/>
      <c r="Q35" s="38"/>
      <c r="R35" s="38"/>
      <c r="S35" s="38"/>
      <c r="T35" s="38"/>
      <c r="U35" s="38"/>
      <c r="V35" s="38"/>
    </row>
    <row r="36" spans="1:22" hidden="1">
      <c r="A36" t="s">
        <v>8517</v>
      </c>
      <c r="B36" s="23" t="s">
        <v>9868</v>
      </c>
      <c r="C36" s="49" t="str">
        <f>LEFT(B36,8)</f>
        <v>20170703</v>
      </c>
      <c r="D36" s="49" t="str">
        <f>RIGHT(B36,10)</f>
        <v>0053964273</v>
      </c>
      <c r="E36" t="s">
        <v>98</v>
      </c>
      <c r="F36" s="23" t="s">
        <v>8519</v>
      </c>
      <c r="G36">
        <v>100</v>
      </c>
      <c r="H36" s="48" t="str">
        <f>F36&amp;G36</f>
        <v>6214157312903757871100</v>
      </c>
      <c r="I36" s="48" t="e">
        <f>VLOOKUP(H36,银行退汇!H:K,4,FALSE)</f>
        <v>#N/A</v>
      </c>
      <c r="J36" s="48" t="e">
        <f>IF(I36&gt;0,1,"")</f>
        <v>#N/A</v>
      </c>
      <c r="K36" s="48" t="e">
        <f>VLOOKUP(H36,网银退汇!H:J,3,FALSE)</f>
        <v>#N/A</v>
      </c>
      <c r="L36" s="49" t="s">
        <v>9847</v>
      </c>
      <c r="M36" s="38"/>
      <c r="N36" s="45"/>
      <c r="O36" s="38"/>
      <c r="P36" s="38"/>
      <c r="Q36" s="38"/>
      <c r="R36" s="38"/>
      <c r="S36" s="38"/>
      <c r="T36" s="38"/>
      <c r="U36" s="38"/>
      <c r="V36" s="38"/>
    </row>
    <row r="37" spans="1:22" hidden="1">
      <c r="A37" t="s">
        <v>8520</v>
      </c>
      <c r="B37" s="23" t="s">
        <v>9869</v>
      </c>
      <c r="C37" s="49" t="str">
        <f>LEFT(B37,8)</f>
        <v>20170703</v>
      </c>
      <c r="D37" s="49" t="str">
        <f>RIGHT(B37,10)</f>
        <v>0053964363</v>
      </c>
      <c r="E37" t="s">
        <v>98</v>
      </c>
      <c r="F37" s="23" t="s">
        <v>8522</v>
      </c>
      <c r="G37">
        <v>230</v>
      </c>
      <c r="H37" s="48" t="str">
        <f>F37&amp;G37</f>
        <v>6228480868664073673230</v>
      </c>
      <c r="I37" s="48" t="e">
        <f>VLOOKUP(H37,银行退汇!H:K,4,FALSE)</f>
        <v>#N/A</v>
      </c>
      <c r="J37" s="48" t="e">
        <f>IF(I37&gt;0,1,"")</f>
        <v>#N/A</v>
      </c>
      <c r="K37" s="48" t="e">
        <f>VLOOKUP(H37,网银退汇!H:J,3,FALSE)</f>
        <v>#N/A</v>
      </c>
      <c r="L37" s="49" t="s">
        <v>9847</v>
      </c>
      <c r="M37" s="38"/>
      <c r="N37" s="45"/>
      <c r="O37" s="38"/>
      <c r="P37" s="38"/>
      <c r="Q37" s="38"/>
      <c r="R37" s="38"/>
      <c r="S37" s="38"/>
      <c r="T37" s="38"/>
      <c r="U37" s="38"/>
      <c r="V37" s="38"/>
    </row>
    <row r="38" spans="1:22" hidden="1">
      <c r="A38" s="19" t="s">
        <v>9870</v>
      </c>
      <c r="B38" s="23" t="s">
        <v>9871</v>
      </c>
      <c r="C38" s="49" t="str">
        <f>LEFT(B38,8)</f>
        <v>20170703</v>
      </c>
      <c r="D38" s="49" t="str">
        <f>RIGHT(B38,10)</f>
        <v>0053964443</v>
      </c>
      <c r="E38" t="s">
        <v>98</v>
      </c>
      <c r="F38" s="23" t="s">
        <v>6941</v>
      </c>
      <c r="G38">
        <v>322</v>
      </c>
      <c r="H38" s="48" t="str">
        <f>F38&amp;G38</f>
        <v>6210178002017697690322</v>
      </c>
      <c r="I38" s="48">
        <f>VLOOKUP(H38,银行退汇!H:K,4,FALSE)</f>
        <v>322</v>
      </c>
      <c r="J38" s="48">
        <f>IF(I38&gt;0,1,"")</f>
        <v>1</v>
      </c>
      <c r="K38" s="48" t="str">
        <f>VLOOKUP(H38,网银退汇!H:J,3,FALSE)</f>
        <v>2017-07-04</v>
      </c>
      <c r="L38" s="49" t="s">
        <v>9847</v>
      </c>
      <c r="M38" s="38"/>
      <c r="N38" s="45"/>
      <c r="O38" s="38"/>
      <c r="P38" s="38"/>
      <c r="Q38" s="38"/>
      <c r="R38" s="38"/>
      <c r="S38" s="38"/>
      <c r="T38" s="38"/>
      <c r="U38" s="38"/>
      <c r="V38" s="38"/>
    </row>
    <row r="39" spans="1:22" hidden="1">
      <c r="A39" s="19" t="s">
        <v>9872</v>
      </c>
      <c r="B39" s="23" t="s">
        <v>9873</v>
      </c>
      <c r="C39" s="49" t="str">
        <f>LEFT(B39,8)</f>
        <v>20170703</v>
      </c>
      <c r="D39" s="49" t="str">
        <f>RIGHT(B39,10)</f>
        <v>0053965546</v>
      </c>
      <c r="E39" t="s">
        <v>98</v>
      </c>
      <c r="F39" s="23" t="s">
        <v>6995</v>
      </c>
      <c r="G39">
        <v>98</v>
      </c>
      <c r="H39" s="48" t="str">
        <f>F39&amp;G39</f>
        <v>623190000000803190498</v>
      </c>
      <c r="I39" s="48">
        <f>VLOOKUP(H39,银行退汇!H:K,4,FALSE)</f>
        <v>98</v>
      </c>
      <c r="J39" s="48">
        <f>IF(I39&gt;0,1,"")</f>
        <v>1</v>
      </c>
      <c r="K39" s="48" t="str">
        <f>VLOOKUP(H39,网银退汇!H:J,3,FALSE)</f>
        <v>2017-07-03</v>
      </c>
      <c r="L39" s="49" t="s">
        <v>9847</v>
      </c>
      <c r="M39" s="38"/>
      <c r="N39" s="45"/>
      <c r="O39" s="38"/>
      <c r="P39" s="38"/>
      <c r="Q39" s="38"/>
      <c r="R39" s="38"/>
      <c r="S39" s="38"/>
      <c r="T39" s="38"/>
      <c r="U39" s="38"/>
      <c r="V39" s="38"/>
    </row>
    <row r="40" spans="1:22" hidden="1">
      <c r="A40" t="s">
        <v>8527</v>
      </c>
      <c r="B40" s="23" t="s">
        <v>9874</v>
      </c>
      <c r="C40" s="49" t="str">
        <f>LEFT(B40,8)</f>
        <v>20170703</v>
      </c>
      <c r="D40" s="49" t="str">
        <f>RIGHT(B40,10)</f>
        <v>0053965549</v>
      </c>
      <c r="E40" t="s">
        <v>98</v>
      </c>
      <c r="F40" s="23" t="s">
        <v>7029</v>
      </c>
      <c r="G40">
        <v>765</v>
      </c>
      <c r="H40" s="48" t="str">
        <f>F40&amp;G40</f>
        <v>6283174240479210765</v>
      </c>
      <c r="I40" s="48" t="e">
        <f>VLOOKUP(H40,银行退汇!H:K,4,FALSE)</f>
        <v>#N/A</v>
      </c>
      <c r="J40" s="48" t="e">
        <f>IF(I40&gt;0,1,"")</f>
        <v>#N/A</v>
      </c>
      <c r="K40" s="48" t="str">
        <f>VLOOKUP(H40,网银退汇!H:J,3,FALSE)</f>
        <v>2017-07-04</v>
      </c>
      <c r="L40" s="49" t="s">
        <v>9847</v>
      </c>
      <c r="M40" s="38"/>
      <c r="N40" s="45"/>
      <c r="O40" s="38"/>
      <c r="P40" s="38"/>
      <c r="Q40" s="38"/>
      <c r="R40" s="38"/>
      <c r="S40" s="38"/>
      <c r="T40" s="38"/>
      <c r="U40" s="38"/>
      <c r="V40" s="38"/>
    </row>
    <row r="41" spans="1:22" hidden="1">
      <c r="A41" t="s">
        <v>8529</v>
      </c>
      <c r="B41" s="23" t="s">
        <v>9875</v>
      </c>
      <c r="C41" s="49" t="str">
        <f>LEFT(B41,8)</f>
        <v>20170703</v>
      </c>
      <c r="D41" s="49" t="str">
        <f>RIGHT(B41,10)</f>
        <v>0053965678</v>
      </c>
      <c r="E41" t="s">
        <v>98</v>
      </c>
      <c r="F41" s="23" t="s">
        <v>8531</v>
      </c>
      <c r="G41">
        <v>480</v>
      </c>
      <c r="H41" s="48" t="str">
        <f>F41&amp;G41</f>
        <v>6228483860882695616480</v>
      </c>
      <c r="I41" s="48" t="e">
        <f>VLOOKUP(H41,银行退汇!H:K,4,FALSE)</f>
        <v>#N/A</v>
      </c>
      <c r="J41" s="48" t="e">
        <f>IF(I41&gt;0,1,"")</f>
        <v>#N/A</v>
      </c>
      <c r="K41" s="48" t="e">
        <f>VLOOKUP(H41,网银退汇!H:J,3,FALSE)</f>
        <v>#N/A</v>
      </c>
      <c r="L41" s="49" t="s">
        <v>9847</v>
      </c>
      <c r="M41" s="38"/>
      <c r="N41" s="45"/>
      <c r="O41" s="38"/>
      <c r="P41" s="38"/>
      <c r="Q41" s="38"/>
      <c r="R41" s="38"/>
      <c r="S41" s="38"/>
      <c r="T41" s="38"/>
      <c r="U41" s="38"/>
      <c r="V41" s="38"/>
    </row>
    <row r="42" spans="1:22" hidden="1">
      <c r="A42" t="s">
        <v>8532</v>
      </c>
      <c r="B42" s="23" t="s">
        <v>9876</v>
      </c>
      <c r="C42" s="49" t="str">
        <f>LEFT(B42,8)</f>
        <v>20170703</v>
      </c>
      <c r="D42" s="49" t="str">
        <f>RIGHT(B42,10)</f>
        <v>0053966332</v>
      </c>
      <c r="E42" t="s">
        <v>98</v>
      </c>
      <c r="F42" s="23" t="s">
        <v>8534</v>
      </c>
      <c r="G42">
        <v>426</v>
      </c>
      <c r="H42" s="48" t="str">
        <f>F42&amp;G42</f>
        <v>6212262512000972895426</v>
      </c>
      <c r="I42" s="48" t="e">
        <f>VLOOKUP(H42,银行退汇!H:K,4,FALSE)</f>
        <v>#N/A</v>
      </c>
      <c r="J42" s="48" t="e">
        <f>IF(I42&gt;0,1,"")</f>
        <v>#N/A</v>
      </c>
      <c r="K42" s="48" t="e">
        <f>VLOOKUP(H42,网银退汇!H:J,3,FALSE)</f>
        <v>#N/A</v>
      </c>
      <c r="L42" s="49" t="s">
        <v>9847</v>
      </c>
      <c r="M42" s="38"/>
      <c r="N42" s="45"/>
      <c r="O42" s="38"/>
      <c r="P42" s="38"/>
      <c r="Q42" s="38"/>
      <c r="R42" s="38"/>
      <c r="S42" s="38"/>
      <c r="T42" s="38"/>
      <c r="U42" s="38"/>
      <c r="V42" s="38"/>
    </row>
    <row r="43" spans="1:22" hidden="1">
      <c r="A43" t="s">
        <v>8535</v>
      </c>
      <c r="B43" s="23" t="s">
        <v>9877</v>
      </c>
      <c r="C43" s="49" t="str">
        <f>LEFT(B43,8)</f>
        <v>20170703</v>
      </c>
      <c r="D43" s="49" t="str">
        <f>RIGHT(B43,10)</f>
        <v>0053968869</v>
      </c>
      <c r="E43" t="s">
        <v>98</v>
      </c>
      <c r="F43" s="23" t="s">
        <v>8537</v>
      </c>
      <c r="G43">
        <v>185</v>
      </c>
      <c r="H43" s="48" t="str">
        <f>F43&amp;G43</f>
        <v>6223691367861980185</v>
      </c>
      <c r="I43" s="48" t="e">
        <f>VLOOKUP(H43,银行退汇!H:K,4,FALSE)</f>
        <v>#N/A</v>
      </c>
      <c r="J43" s="48" t="e">
        <f>IF(I43&gt;0,1,"")</f>
        <v>#N/A</v>
      </c>
      <c r="K43" s="48" t="e">
        <f>VLOOKUP(H43,网银退汇!H:J,3,FALSE)</f>
        <v>#N/A</v>
      </c>
      <c r="L43" s="49" t="s">
        <v>9847</v>
      </c>
      <c r="M43" s="38"/>
      <c r="N43" s="45"/>
      <c r="O43" s="38"/>
      <c r="P43" s="38"/>
      <c r="Q43" s="38"/>
      <c r="R43" s="38"/>
      <c r="S43" s="38"/>
      <c r="T43" s="38"/>
      <c r="U43" s="38"/>
      <c r="V43" s="38"/>
    </row>
    <row r="44" spans="1:22" hidden="1">
      <c r="A44" t="s">
        <v>8538</v>
      </c>
      <c r="B44" s="23" t="s">
        <v>9878</v>
      </c>
      <c r="C44" s="49" t="str">
        <f>LEFT(B44,8)</f>
        <v>20170703</v>
      </c>
      <c r="D44" s="49" t="str">
        <f>RIGHT(B44,10)</f>
        <v>0053968903</v>
      </c>
      <c r="E44" t="s">
        <v>98</v>
      </c>
      <c r="F44" s="23" t="s">
        <v>8540</v>
      </c>
      <c r="G44">
        <v>34</v>
      </c>
      <c r="H44" s="48" t="str">
        <f>F44&amp;G44</f>
        <v>622150730001619955434</v>
      </c>
      <c r="I44" s="48" t="e">
        <f>VLOOKUP(H44,银行退汇!H:K,4,FALSE)</f>
        <v>#N/A</v>
      </c>
      <c r="J44" s="48" t="e">
        <f>IF(I44&gt;0,1,"")</f>
        <v>#N/A</v>
      </c>
      <c r="K44" s="48" t="e">
        <f>VLOOKUP(H44,网银退汇!H:J,3,FALSE)</f>
        <v>#N/A</v>
      </c>
      <c r="L44" s="49" t="s">
        <v>9847</v>
      </c>
      <c r="M44" s="38"/>
      <c r="N44" s="45"/>
      <c r="O44" s="38"/>
      <c r="P44" s="38"/>
      <c r="Q44" s="38"/>
      <c r="R44" s="38"/>
      <c r="S44" s="38"/>
      <c r="T44" s="38"/>
      <c r="U44" s="38"/>
      <c r="V44" s="38"/>
    </row>
    <row r="45" spans="1:22" hidden="1">
      <c r="A45" t="s">
        <v>8541</v>
      </c>
      <c r="B45" s="23" t="s">
        <v>9879</v>
      </c>
      <c r="C45" s="49" t="str">
        <f>LEFT(B45,8)</f>
        <v>20170703</v>
      </c>
      <c r="D45" s="49" t="str">
        <f>RIGHT(B45,10)</f>
        <v>0053969196</v>
      </c>
      <c r="E45" t="s">
        <v>98</v>
      </c>
      <c r="F45" s="23" t="s">
        <v>8543</v>
      </c>
      <c r="G45">
        <v>239</v>
      </c>
      <c r="H45" s="48" t="str">
        <f>F45&amp;G45</f>
        <v>6228483968586829470239</v>
      </c>
      <c r="I45" s="48" t="e">
        <f>VLOOKUP(H45,银行退汇!H:K,4,FALSE)</f>
        <v>#N/A</v>
      </c>
      <c r="J45" s="48" t="e">
        <f>IF(I45&gt;0,1,"")</f>
        <v>#N/A</v>
      </c>
      <c r="K45" s="48" t="e">
        <f>VLOOKUP(H45,网银退汇!H:J,3,FALSE)</f>
        <v>#N/A</v>
      </c>
      <c r="L45" s="49" t="s">
        <v>9847</v>
      </c>
      <c r="M45" s="38"/>
      <c r="N45" s="45"/>
      <c r="O45" s="38"/>
      <c r="P45" s="38"/>
      <c r="Q45" s="38"/>
      <c r="R45" s="38"/>
      <c r="S45" s="38"/>
      <c r="T45" s="38"/>
      <c r="U45" s="38"/>
      <c r="V45" s="38"/>
    </row>
    <row r="46" spans="1:22" hidden="1">
      <c r="A46" s="19" t="s">
        <v>9880</v>
      </c>
      <c r="B46" s="23" t="s">
        <v>9881</v>
      </c>
      <c r="C46" s="49" t="str">
        <f>LEFT(B46,8)</f>
        <v>20170703</v>
      </c>
      <c r="D46" s="49" t="str">
        <f>RIGHT(B46,10)</f>
        <v>0053969302</v>
      </c>
      <c r="E46" t="s">
        <v>98</v>
      </c>
      <c r="F46" s="23" t="s">
        <v>6956</v>
      </c>
      <c r="G46">
        <v>533</v>
      </c>
      <c r="H46" s="48" t="str">
        <f>F46&amp;G46</f>
        <v>6210178002000626318533</v>
      </c>
      <c r="I46" s="48">
        <f>VLOOKUP(H46,银行退汇!H:K,4,FALSE)</f>
        <v>533</v>
      </c>
      <c r="J46" s="48">
        <f>IF(I46&gt;0,1,"")</f>
        <v>1</v>
      </c>
      <c r="K46" s="48" t="str">
        <f>VLOOKUP(H46,网银退汇!H:J,3,FALSE)</f>
        <v>2017-07-04</v>
      </c>
      <c r="L46" s="49" t="s">
        <v>9847</v>
      </c>
      <c r="M46" s="38"/>
      <c r="N46" s="45"/>
      <c r="O46" s="38"/>
      <c r="P46" s="38"/>
      <c r="Q46" s="38"/>
      <c r="R46" s="38"/>
      <c r="S46" s="38"/>
      <c r="T46" s="38"/>
      <c r="U46" s="38"/>
      <c r="V46" s="38"/>
    </row>
    <row r="47" spans="1:22" hidden="1">
      <c r="A47" s="19" t="s">
        <v>9882</v>
      </c>
      <c r="B47" s="23" t="s">
        <v>9883</v>
      </c>
      <c r="C47" s="49" t="str">
        <f>LEFT(B47,8)</f>
        <v>20170703</v>
      </c>
      <c r="D47" s="49" t="str">
        <f>RIGHT(B47,10)</f>
        <v>0053969388</v>
      </c>
      <c r="E47" t="s">
        <v>98</v>
      </c>
      <c r="F47" s="23" t="s">
        <v>6974</v>
      </c>
      <c r="G47">
        <v>172</v>
      </c>
      <c r="H47" s="48" t="str">
        <f>F47&amp;G47</f>
        <v>6223691520114764172</v>
      </c>
      <c r="I47" s="48">
        <f>VLOOKUP(H47,银行退汇!H:K,4,FALSE)</f>
        <v>172</v>
      </c>
      <c r="J47" s="48">
        <f>IF(I47&gt;0,1,"")</f>
        <v>1</v>
      </c>
      <c r="K47" s="48" t="str">
        <f>VLOOKUP(H47,网银退汇!H:J,3,FALSE)</f>
        <v>2017-07-03</v>
      </c>
      <c r="L47" s="49" t="s">
        <v>9847</v>
      </c>
      <c r="M47" s="38"/>
      <c r="N47" s="45"/>
      <c r="O47" s="38"/>
      <c r="P47" s="38"/>
      <c r="Q47" s="38"/>
      <c r="R47" s="38"/>
      <c r="S47" s="38"/>
      <c r="T47" s="38"/>
      <c r="U47" s="38"/>
      <c r="V47" s="38"/>
    </row>
    <row r="48" spans="1:22" hidden="1">
      <c r="A48" t="s">
        <v>8548</v>
      </c>
      <c r="B48" s="23" t="s">
        <v>9884</v>
      </c>
      <c r="C48" s="49" t="str">
        <f>LEFT(B48,8)</f>
        <v>20170703</v>
      </c>
      <c r="D48" s="49" t="str">
        <f>RIGHT(B48,10)</f>
        <v>0053971052</v>
      </c>
      <c r="E48" t="s">
        <v>98</v>
      </c>
      <c r="F48" s="23" t="s">
        <v>8550</v>
      </c>
      <c r="G48">
        <v>445</v>
      </c>
      <c r="H48" s="48" t="str">
        <f>F48&amp;G48</f>
        <v>4581230593189097445</v>
      </c>
      <c r="I48" s="48" t="e">
        <f>VLOOKUP(H48,银行退汇!H:K,4,FALSE)</f>
        <v>#N/A</v>
      </c>
      <c r="J48" s="48" t="e">
        <f>IF(I48&gt;0,1,"")</f>
        <v>#N/A</v>
      </c>
      <c r="K48" s="48" t="e">
        <f>VLOOKUP(H48,网银退汇!H:J,3,FALSE)</f>
        <v>#N/A</v>
      </c>
      <c r="L48" s="49" t="s">
        <v>9847</v>
      </c>
      <c r="M48" s="38"/>
      <c r="N48" s="45"/>
      <c r="O48" s="38"/>
      <c r="P48" s="38"/>
      <c r="Q48" s="38"/>
      <c r="R48" s="38"/>
      <c r="S48" s="38"/>
      <c r="T48" s="38"/>
      <c r="U48" s="38"/>
      <c r="V48" s="38"/>
    </row>
    <row r="49" spans="1:22" hidden="1">
      <c r="A49" t="s">
        <v>8551</v>
      </c>
      <c r="B49" s="23" t="s">
        <v>9885</v>
      </c>
      <c r="C49" s="49" t="str">
        <f>LEFT(B49,8)</f>
        <v>20170703</v>
      </c>
      <c r="D49" s="49" t="str">
        <f>RIGHT(B49,10)</f>
        <v>0053973682</v>
      </c>
      <c r="E49" t="s">
        <v>98</v>
      </c>
      <c r="F49" s="23" t="s">
        <v>7030</v>
      </c>
      <c r="G49">
        <v>59</v>
      </c>
      <c r="H49" s="48" t="str">
        <f>F49&amp;G49</f>
        <v>622600995538800059</v>
      </c>
      <c r="I49" s="48" t="e">
        <f>VLOOKUP(H49,银行退汇!H:K,4,FALSE)</f>
        <v>#N/A</v>
      </c>
      <c r="J49" s="48" t="e">
        <f>IF(I49&gt;0,1,"")</f>
        <v>#N/A</v>
      </c>
      <c r="K49" s="48" t="str">
        <f>VLOOKUP(H49,网银退汇!H:J,3,FALSE)</f>
        <v>2017-07-03</v>
      </c>
      <c r="L49" s="49" t="s">
        <v>9847</v>
      </c>
      <c r="M49" s="38"/>
      <c r="N49" s="45"/>
      <c r="O49" s="38"/>
      <c r="P49" s="38"/>
      <c r="Q49" s="38"/>
      <c r="R49" s="38"/>
      <c r="S49" s="38"/>
      <c r="T49" s="38"/>
      <c r="U49" s="38"/>
      <c r="V49" s="38"/>
    </row>
    <row r="50" spans="1:22" hidden="1">
      <c r="A50" t="s">
        <v>8553</v>
      </c>
      <c r="B50" s="23" t="s">
        <v>9886</v>
      </c>
      <c r="C50" s="49" t="str">
        <f>LEFT(B50,8)</f>
        <v>20170703</v>
      </c>
      <c r="D50" s="49" t="str">
        <f>RIGHT(B50,10)</f>
        <v>0053973840</v>
      </c>
      <c r="E50" t="s">
        <v>98</v>
      </c>
      <c r="F50" s="23" t="s">
        <v>8555</v>
      </c>
      <c r="G50">
        <v>248</v>
      </c>
      <c r="H50" s="48" t="str">
        <f>F50&amp;G50</f>
        <v>6231900025543267002248</v>
      </c>
      <c r="I50" s="48" t="e">
        <f>VLOOKUP(H50,银行退汇!H:K,4,FALSE)</f>
        <v>#N/A</v>
      </c>
      <c r="J50" s="48" t="e">
        <f>IF(I50&gt;0,1,"")</f>
        <v>#N/A</v>
      </c>
      <c r="K50" s="48" t="e">
        <f>VLOOKUP(H50,网银退汇!H:J,3,FALSE)</f>
        <v>#N/A</v>
      </c>
      <c r="L50" s="49" t="s">
        <v>9847</v>
      </c>
      <c r="M50" s="38"/>
      <c r="N50" s="45"/>
      <c r="O50" s="38"/>
      <c r="P50" s="38"/>
      <c r="Q50" s="38"/>
      <c r="R50" s="38"/>
      <c r="S50" s="38"/>
      <c r="T50" s="38"/>
      <c r="U50" s="38"/>
      <c r="V50" s="38"/>
    </row>
    <row r="51" spans="1:22" hidden="1">
      <c r="A51" t="s">
        <v>8556</v>
      </c>
      <c r="B51" s="23" t="s">
        <v>9887</v>
      </c>
      <c r="C51" s="49" t="str">
        <f>LEFT(B51,8)</f>
        <v>20170703</v>
      </c>
      <c r="D51" s="49" t="str">
        <f>RIGHT(B51,10)</f>
        <v>0053974821</v>
      </c>
      <c r="E51" t="s">
        <v>98</v>
      </c>
      <c r="F51" s="23" t="s">
        <v>8558</v>
      </c>
      <c r="G51">
        <v>4211</v>
      </c>
      <c r="H51" s="48" t="str">
        <f>F51&amp;G51</f>
        <v>62179027000012351324211</v>
      </c>
      <c r="I51" s="48" t="e">
        <f>VLOOKUP(H51,银行退汇!H:K,4,FALSE)</f>
        <v>#N/A</v>
      </c>
      <c r="J51" s="48" t="e">
        <f>IF(I51&gt;0,1,"")</f>
        <v>#N/A</v>
      </c>
      <c r="K51" s="48" t="e">
        <f>VLOOKUP(H51,网银退汇!H:J,3,FALSE)</f>
        <v>#N/A</v>
      </c>
      <c r="L51" s="49" t="s">
        <v>9847</v>
      </c>
      <c r="M51" s="38"/>
      <c r="N51" s="45"/>
      <c r="O51" s="38"/>
      <c r="P51" s="38"/>
      <c r="Q51" s="38"/>
      <c r="R51" s="38"/>
      <c r="S51" s="38"/>
      <c r="T51" s="38"/>
      <c r="U51" s="38"/>
      <c r="V51" s="38"/>
    </row>
    <row r="52" spans="1:22" hidden="1">
      <c r="A52" t="s">
        <v>8559</v>
      </c>
      <c r="B52" s="23" t="s">
        <v>9888</v>
      </c>
      <c r="C52" s="49" t="str">
        <f>LEFT(B52,8)</f>
        <v>20170703</v>
      </c>
      <c r="D52" s="49" t="str">
        <f>RIGHT(B52,10)</f>
        <v>0053976937</v>
      </c>
      <c r="E52" t="s">
        <v>98</v>
      </c>
      <c r="F52" s="23" t="s">
        <v>8561</v>
      </c>
      <c r="G52">
        <v>300</v>
      </c>
      <c r="H52" s="48" t="str">
        <f>F52&amp;G52</f>
        <v>6225970004087615300</v>
      </c>
      <c r="I52" s="48" t="e">
        <f>VLOOKUP(H52,银行退汇!H:K,4,FALSE)</f>
        <v>#N/A</v>
      </c>
      <c r="J52" s="48" t="e">
        <f>IF(I52&gt;0,1,"")</f>
        <v>#N/A</v>
      </c>
      <c r="K52" s="48" t="e">
        <f>VLOOKUP(H52,网银退汇!H:J,3,FALSE)</f>
        <v>#N/A</v>
      </c>
      <c r="L52" s="49" t="s">
        <v>9847</v>
      </c>
      <c r="M52" s="38"/>
      <c r="N52" s="45"/>
      <c r="O52" s="38"/>
      <c r="P52" s="38"/>
      <c r="Q52" s="38"/>
      <c r="R52" s="38"/>
      <c r="S52" s="38"/>
      <c r="T52" s="38"/>
      <c r="U52" s="38"/>
      <c r="V52" s="38"/>
    </row>
    <row r="53" spans="1:22" hidden="1">
      <c r="A53" t="s">
        <v>8562</v>
      </c>
      <c r="B53" s="23" t="s">
        <v>9889</v>
      </c>
      <c r="C53" s="49" t="str">
        <f>LEFT(B53,8)</f>
        <v>20170703</v>
      </c>
      <c r="D53" s="49" t="str">
        <f>RIGHT(B53,10)</f>
        <v>0053977795</v>
      </c>
      <c r="E53" t="s">
        <v>98</v>
      </c>
      <c r="F53" s="23" t="s">
        <v>8564</v>
      </c>
      <c r="G53">
        <v>5000</v>
      </c>
      <c r="H53" s="48" t="str">
        <f>F53&amp;G53</f>
        <v>62170038600055945265000</v>
      </c>
      <c r="I53" s="48" t="e">
        <f>VLOOKUP(H53,银行退汇!H:K,4,FALSE)</f>
        <v>#N/A</v>
      </c>
      <c r="J53" s="48" t="e">
        <f>IF(I53&gt;0,1,"")</f>
        <v>#N/A</v>
      </c>
      <c r="K53" s="48" t="e">
        <f>VLOOKUP(H53,网银退汇!H:J,3,FALSE)</f>
        <v>#N/A</v>
      </c>
      <c r="L53" s="49" t="s">
        <v>9847</v>
      </c>
      <c r="M53" s="38"/>
      <c r="N53" s="45"/>
      <c r="O53" s="38"/>
      <c r="P53" s="38"/>
      <c r="Q53" s="38"/>
      <c r="R53" s="38"/>
      <c r="S53" s="38"/>
      <c r="T53" s="38"/>
      <c r="U53" s="38"/>
      <c r="V53" s="38"/>
    </row>
    <row r="54" spans="1:22" hidden="1">
      <c r="A54" t="s">
        <v>8565</v>
      </c>
      <c r="B54" s="23" t="s">
        <v>9890</v>
      </c>
      <c r="C54" s="49" t="str">
        <f>LEFT(B54,8)</f>
        <v>20170703</v>
      </c>
      <c r="D54" s="49" t="str">
        <f>RIGHT(B54,10)</f>
        <v>0053979395</v>
      </c>
      <c r="E54" t="s">
        <v>98</v>
      </c>
      <c r="F54" s="23" t="s">
        <v>8567</v>
      </c>
      <c r="G54">
        <v>100</v>
      </c>
      <c r="H54" s="48" t="str">
        <f>F54&amp;G54</f>
        <v>6228480866188212165100</v>
      </c>
      <c r="I54" s="48" t="e">
        <f>VLOOKUP(H54,银行退汇!H:K,4,FALSE)</f>
        <v>#N/A</v>
      </c>
      <c r="J54" s="48" t="e">
        <f>IF(I54&gt;0,1,"")</f>
        <v>#N/A</v>
      </c>
      <c r="K54" s="48" t="e">
        <f>VLOOKUP(H54,网银退汇!H:J,3,FALSE)</f>
        <v>#N/A</v>
      </c>
      <c r="L54" s="49" t="s">
        <v>9847</v>
      </c>
      <c r="M54" s="38"/>
      <c r="N54" s="45"/>
      <c r="O54" s="38"/>
      <c r="P54" s="38"/>
      <c r="Q54" s="38"/>
      <c r="R54" s="38"/>
      <c r="S54" s="38"/>
      <c r="T54" s="38"/>
      <c r="U54" s="38"/>
      <c r="V54" s="38"/>
    </row>
    <row r="55" spans="1:22" hidden="1">
      <c r="A55" t="s">
        <v>8568</v>
      </c>
      <c r="B55" s="23" t="s">
        <v>9891</v>
      </c>
      <c r="C55" s="49" t="str">
        <f>LEFT(B55,8)</f>
        <v>20170703</v>
      </c>
      <c r="D55" s="49" t="str">
        <f>RIGHT(B55,10)</f>
        <v>0053982248</v>
      </c>
      <c r="E55" t="s">
        <v>98</v>
      </c>
      <c r="F55" s="23" t="s">
        <v>8570</v>
      </c>
      <c r="G55">
        <v>2237</v>
      </c>
      <c r="H55" s="48" t="str">
        <f>F55&amp;G55</f>
        <v>62284808684841638782237</v>
      </c>
      <c r="I55" s="48" t="e">
        <f>VLOOKUP(H55,银行退汇!H:K,4,FALSE)</f>
        <v>#N/A</v>
      </c>
      <c r="J55" s="48" t="e">
        <f>IF(I55&gt;0,1,"")</f>
        <v>#N/A</v>
      </c>
      <c r="K55" s="48" t="e">
        <f>VLOOKUP(H55,网银退汇!H:J,3,FALSE)</f>
        <v>#N/A</v>
      </c>
      <c r="L55" s="49" t="s">
        <v>9847</v>
      </c>
      <c r="M55" s="38"/>
      <c r="N55" s="45"/>
      <c r="O55" s="38"/>
      <c r="P55" s="38"/>
      <c r="Q55" s="38"/>
      <c r="R55" s="38"/>
      <c r="S55" s="38"/>
      <c r="T55" s="38"/>
      <c r="U55" s="38"/>
      <c r="V55" s="38"/>
    </row>
    <row r="56" spans="1:22" hidden="1">
      <c r="A56" t="s">
        <v>8571</v>
      </c>
      <c r="B56" s="23" t="s">
        <v>9892</v>
      </c>
      <c r="C56" s="49" t="str">
        <f>LEFT(B56,8)</f>
        <v>20170703</v>
      </c>
      <c r="D56" s="49" t="str">
        <f>RIGHT(B56,10)</f>
        <v>0053982810</v>
      </c>
      <c r="E56" t="s">
        <v>98</v>
      </c>
      <c r="F56" s="23" t="s">
        <v>8573</v>
      </c>
      <c r="G56">
        <v>1051</v>
      </c>
      <c r="H56" s="48" t="str">
        <f>F56&amp;G56</f>
        <v>62319000000401735571051</v>
      </c>
      <c r="I56" s="48" t="e">
        <f>VLOOKUP(H56,银行退汇!H:K,4,FALSE)</f>
        <v>#N/A</v>
      </c>
      <c r="J56" s="48" t="e">
        <f>IF(I56&gt;0,1,"")</f>
        <v>#N/A</v>
      </c>
      <c r="K56" s="48" t="e">
        <f>VLOOKUP(H56,网银退汇!H:J,3,FALSE)</f>
        <v>#N/A</v>
      </c>
      <c r="L56" s="49" t="s">
        <v>9847</v>
      </c>
      <c r="M56" s="38"/>
      <c r="N56" s="45"/>
      <c r="O56" s="38"/>
      <c r="P56" s="38"/>
      <c r="Q56" s="38"/>
      <c r="R56" s="38"/>
      <c r="S56" s="38"/>
      <c r="T56" s="38"/>
      <c r="U56" s="38"/>
      <c r="V56" s="38"/>
    </row>
    <row r="57" spans="1:22" hidden="1">
      <c r="A57" t="s">
        <v>8574</v>
      </c>
      <c r="B57" s="23" t="s">
        <v>9893</v>
      </c>
      <c r="C57" s="49" t="str">
        <f>LEFT(B57,8)</f>
        <v>20170703</v>
      </c>
      <c r="D57" s="49" t="str">
        <f>RIGHT(B57,10)</f>
        <v>0053984587</v>
      </c>
      <c r="E57" t="s">
        <v>98</v>
      </c>
      <c r="F57" s="23" t="s">
        <v>8576</v>
      </c>
      <c r="G57">
        <v>492</v>
      </c>
      <c r="H57" s="48" t="str">
        <f>F57&amp;G57</f>
        <v>6231900000091984092492</v>
      </c>
      <c r="I57" s="48" t="e">
        <f>VLOOKUP(H57,银行退汇!H:K,4,FALSE)</f>
        <v>#N/A</v>
      </c>
      <c r="J57" s="48" t="e">
        <f>IF(I57&gt;0,1,"")</f>
        <v>#N/A</v>
      </c>
      <c r="K57" s="48" t="e">
        <f>VLOOKUP(H57,网银退汇!H:J,3,FALSE)</f>
        <v>#N/A</v>
      </c>
      <c r="L57" s="49" t="s">
        <v>9847</v>
      </c>
      <c r="M57" s="38"/>
      <c r="N57" s="45"/>
      <c r="O57" s="38"/>
      <c r="P57" s="38"/>
      <c r="Q57" s="38"/>
      <c r="R57" s="38"/>
      <c r="S57" s="38"/>
      <c r="T57" s="38"/>
      <c r="U57" s="38"/>
      <c r="V57" s="38"/>
    </row>
    <row r="58" spans="1:22" hidden="1">
      <c r="A58" t="s">
        <v>8577</v>
      </c>
      <c r="B58" s="23" t="s">
        <v>9894</v>
      </c>
      <c r="C58" s="49" t="str">
        <f>LEFT(B58,8)</f>
        <v>20170703</v>
      </c>
      <c r="D58" s="49" t="str">
        <f>RIGHT(B58,10)</f>
        <v>0053985572</v>
      </c>
      <c r="E58" t="s">
        <v>98</v>
      </c>
      <c r="F58" s="23" t="s">
        <v>8579</v>
      </c>
      <c r="G58">
        <v>863</v>
      </c>
      <c r="H58" s="48" t="str">
        <f>F58&amp;G58</f>
        <v>6227525300183696863</v>
      </c>
      <c r="I58" s="48" t="e">
        <f>VLOOKUP(H58,银行退汇!H:K,4,FALSE)</f>
        <v>#N/A</v>
      </c>
      <c r="J58" s="48" t="e">
        <f>IF(I58&gt;0,1,"")</f>
        <v>#N/A</v>
      </c>
      <c r="K58" s="48" t="e">
        <f>VLOOKUP(H58,网银退汇!H:J,3,FALSE)</f>
        <v>#N/A</v>
      </c>
      <c r="L58" s="49" t="s">
        <v>9847</v>
      </c>
      <c r="M58" s="38"/>
      <c r="N58" s="45"/>
      <c r="O58" s="38"/>
      <c r="P58" s="38"/>
      <c r="Q58" s="38"/>
      <c r="R58" s="38"/>
      <c r="S58" s="38"/>
      <c r="T58" s="38"/>
      <c r="U58" s="38"/>
      <c r="V58" s="38"/>
    </row>
    <row r="59" spans="1:22" hidden="1">
      <c r="A59" t="s">
        <v>8580</v>
      </c>
      <c r="B59" s="23" t="s">
        <v>9895</v>
      </c>
      <c r="C59" s="49" t="str">
        <f>LEFT(B59,8)</f>
        <v>20170703</v>
      </c>
      <c r="D59" s="49" t="str">
        <f>RIGHT(B59,10)</f>
        <v>0053987942</v>
      </c>
      <c r="E59" t="s">
        <v>98</v>
      </c>
      <c r="F59" s="23" t="s">
        <v>8582</v>
      </c>
      <c r="G59">
        <v>1147</v>
      </c>
      <c r="H59" s="48" t="str">
        <f>F59&amp;G59</f>
        <v>62250811007989961147</v>
      </c>
      <c r="I59" s="48" t="e">
        <f>VLOOKUP(H59,银行退汇!H:K,4,FALSE)</f>
        <v>#N/A</v>
      </c>
      <c r="J59" s="48" t="e">
        <f>IF(I59&gt;0,1,"")</f>
        <v>#N/A</v>
      </c>
      <c r="K59" s="48" t="e">
        <f>VLOOKUP(H59,网银退汇!H:J,3,FALSE)</f>
        <v>#N/A</v>
      </c>
      <c r="L59" s="49" t="s">
        <v>9847</v>
      </c>
      <c r="M59" s="38"/>
      <c r="N59" s="45"/>
      <c r="O59" s="38"/>
      <c r="P59" s="38"/>
      <c r="Q59" s="38"/>
      <c r="R59" s="38"/>
      <c r="S59" s="38"/>
      <c r="T59" s="38"/>
      <c r="U59" s="38"/>
      <c r="V59" s="38"/>
    </row>
    <row r="60" spans="1:22" hidden="1">
      <c r="A60" s="19" t="s">
        <v>9896</v>
      </c>
      <c r="B60" s="23" t="s">
        <v>9897</v>
      </c>
      <c r="C60" s="49" t="str">
        <f>LEFT(B60,8)</f>
        <v>20170703</v>
      </c>
      <c r="D60" s="49" t="str">
        <f>RIGHT(B60,10)</f>
        <v>0053988230</v>
      </c>
      <c r="E60" t="s">
        <v>98</v>
      </c>
      <c r="F60" s="23" t="s">
        <v>7004</v>
      </c>
      <c r="G60">
        <v>271</v>
      </c>
      <c r="H60" s="48" t="str">
        <f>F60&amp;G60</f>
        <v>6228480868012628079271</v>
      </c>
      <c r="I60" s="48">
        <f>VLOOKUP(H60,银行退汇!H:K,4,FALSE)</f>
        <v>271</v>
      </c>
      <c r="J60" s="48">
        <f>IF(I60&gt;0,1,"")</f>
        <v>1</v>
      </c>
      <c r="K60" s="48" t="str">
        <f>VLOOKUP(H60,网银退汇!H:J,3,FALSE)</f>
        <v>2017-07-03</v>
      </c>
      <c r="L60" s="49" t="s">
        <v>9847</v>
      </c>
      <c r="M60" s="38"/>
      <c r="N60" s="45"/>
      <c r="O60" s="38"/>
      <c r="P60" s="38"/>
      <c r="Q60" s="38"/>
      <c r="R60" s="38"/>
      <c r="S60" s="38"/>
      <c r="T60" s="38"/>
      <c r="U60" s="38"/>
      <c r="V60" s="38"/>
    </row>
    <row r="61" spans="1:22" hidden="1">
      <c r="A61" t="s">
        <v>8585</v>
      </c>
      <c r="B61" s="23" t="s">
        <v>9898</v>
      </c>
      <c r="C61" s="49" t="str">
        <f>LEFT(B61,8)</f>
        <v>20170703</v>
      </c>
      <c r="D61" s="49" t="str">
        <f>RIGHT(B61,10)</f>
        <v>0053994191</v>
      </c>
      <c r="E61" t="s">
        <v>98</v>
      </c>
      <c r="F61" s="23" t="s">
        <v>8587</v>
      </c>
      <c r="G61">
        <v>200</v>
      </c>
      <c r="H61" s="48" t="str">
        <f>F61&amp;G61</f>
        <v>6217996020008975789200</v>
      </c>
      <c r="I61" s="48" t="e">
        <f>VLOOKUP(H61,银行退汇!H:K,4,FALSE)</f>
        <v>#N/A</v>
      </c>
      <c r="J61" s="48" t="e">
        <f>IF(I61&gt;0,1,"")</f>
        <v>#N/A</v>
      </c>
      <c r="K61" s="48" t="e">
        <f>VLOOKUP(H61,网银退汇!H:J,3,FALSE)</f>
        <v>#N/A</v>
      </c>
      <c r="L61" s="49" t="s">
        <v>9847</v>
      </c>
      <c r="M61" s="38"/>
      <c r="N61" s="45"/>
      <c r="O61" s="38"/>
      <c r="P61" s="38"/>
      <c r="Q61" s="38"/>
      <c r="R61" s="38"/>
      <c r="S61" s="38"/>
      <c r="T61" s="38"/>
      <c r="U61" s="38"/>
      <c r="V61" s="38"/>
    </row>
    <row r="62" spans="1:22" hidden="1">
      <c r="A62" s="19" t="s">
        <v>9899</v>
      </c>
      <c r="B62" s="23" t="s">
        <v>9900</v>
      </c>
      <c r="C62" s="49" t="str">
        <f>LEFT(B62,8)</f>
        <v>20170703</v>
      </c>
      <c r="D62" s="49" t="str">
        <f>RIGHT(B62,10)</f>
        <v>0053994528</v>
      </c>
      <c r="E62" t="s">
        <v>98</v>
      </c>
      <c r="F62" s="23" t="s">
        <v>6983</v>
      </c>
      <c r="G62">
        <v>68</v>
      </c>
      <c r="H62" s="48" t="str">
        <f>F62&amp;G62</f>
        <v>404117010358969768</v>
      </c>
      <c r="I62" s="48">
        <f>VLOOKUP(H62,银行退汇!H:K,4,FALSE)</f>
        <v>68</v>
      </c>
      <c r="J62" s="48">
        <f>IF(I62&gt;0,1,"")</f>
        <v>1</v>
      </c>
      <c r="K62" s="48" t="str">
        <f>VLOOKUP(H62,网银退汇!H:J,3,FALSE)</f>
        <v>2017-07-03</v>
      </c>
      <c r="L62" s="49" t="s">
        <v>9847</v>
      </c>
      <c r="M62" s="38"/>
      <c r="N62" s="45"/>
      <c r="O62" s="38"/>
      <c r="P62" s="38"/>
      <c r="Q62" s="38"/>
      <c r="R62" s="38"/>
      <c r="S62" s="38"/>
      <c r="T62" s="38"/>
      <c r="U62" s="38"/>
      <c r="V62" s="38"/>
    </row>
    <row r="63" spans="1:22" hidden="1">
      <c r="A63" s="19" t="s">
        <v>9901</v>
      </c>
      <c r="B63" s="23" t="s">
        <v>9902</v>
      </c>
      <c r="C63" s="49" t="str">
        <f>LEFT(B63,8)</f>
        <v>20170703</v>
      </c>
      <c r="D63" s="49" t="str">
        <f>RIGHT(B63,10)</f>
        <v>0053994622</v>
      </c>
      <c r="E63" t="s">
        <v>98</v>
      </c>
      <c r="F63" s="23" t="s">
        <v>6983</v>
      </c>
      <c r="G63">
        <v>10</v>
      </c>
      <c r="H63" s="48" t="str">
        <f>F63&amp;G63</f>
        <v>404117010358969710</v>
      </c>
      <c r="I63" s="48">
        <f>VLOOKUP(H63,银行退汇!H:K,4,FALSE)</f>
        <v>10</v>
      </c>
      <c r="J63" s="48">
        <f>IF(I63&gt;0,1,"")</f>
        <v>1</v>
      </c>
      <c r="K63" s="48" t="str">
        <f>VLOOKUP(H63,网银退汇!H:J,3,FALSE)</f>
        <v>2017-07-03</v>
      </c>
      <c r="L63" s="49" t="s">
        <v>9847</v>
      </c>
      <c r="M63" s="38"/>
      <c r="N63" s="45"/>
      <c r="O63" s="38"/>
      <c r="P63" s="38"/>
      <c r="Q63" s="38"/>
      <c r="R63" s="38"/>
      <c r="S63" s="38"/>
      <c r="T63" s="38"/>
      <c r="U63" s="38"/>
      <c r="V63" s="38"/>
    </row>
    <row r="64" spans="1:22" hidden="1">
      <c r="A64" s="19" t="s">
        <v>9903</v>
      </c>
      <c r="B64" s="23" t="s">
        <v>9904</v>
      </c>
      <c r="C64" s="49" t="str">
        <f>LEFT(B64,8)</f>
        <v>20170703</v>
      </c>
      <c r="D64" s="49" t="str">
        <f>RIGHT(B64,10)</f>
        <v>0053994630</v>
      </c>
      <c r="E64" t="s">
        <v>98</v>
      </c>
      <c r="F64" s="23" t="s">
        <v>6979</v>
      </c>
      <c r="G64">
        <v>100</v>
      </c>
      <c r="H64" s="48" t="str">
        <f>F64&amp;G64</f>
        <v>6259960065744880100</v>
      </c>
      <c r="I64" s="48">
        <f>VLOOKUP(H64,银行退汇!H:K,4,FALSE)</f>
        <v>100</v>
      </c>
      <c r="J64" s="48">
        <f>IF(I64&gt;0,1,"")</f>
        <v>1</v>
      </c>
      <c r="K64" s="48" t="str">
        <f>VLOOKUP(H64,网银退汇!H:J,3,FALSE)</f>
        <v>2017-07-03</v>
      </c>
      <c r="L64" s="49" t="s">
        <v>9847</v>
      </c>
      <c r="M64" s="38"/>
      <c r="N64" s="45"/>
      <c r="O64" s="38"/>
      <c r="P64" s="38"/>
      <c r="Q64" s="38"/>
      <c r="R64" s="38"/>
      <c r="S64" s="38"/>
      <c r="T64" s="38"/>
      <c r="U64" s="38"/>
      <c r="V64" s="38"/>
    </row>
    <row r="65" spans="1:22" hidden="1">
      <c r="A65" s="19" t="s">
        <v>9905</v>
      </c>
      <c r="B65" s="23" t="s">
        <v>9906</v>
      </c>
      <c r="C65" s="49" t="str">
        <f>LEFT(B65,8)</f>
        <v>20170703</v>
      </c>
      <c r="D65" s="49" t="str">
        <f>RIGHT(B65,10)</f>
        <v>0053994657</v>
      </c>
      <c r="E65" t="s">
        <v>98</v>
      </c>
      <c r="F65" s="23" t="s">
        <v>6979</v>
      </c>
      <c r="G65">
        <v>500</v>
      </c>
      <c r="H65" s="48" t="str">
        <f>F65&amp;G65</f>
        <v>6259960065744880500</v>
      </c>
      <c r="I65" s="48">
        <f>VLOOKUP(H65,银行退汇!H:K,4,FALSE)</f>
        <v>500</v>
      </c>
      <c r="J65" s="48">
        <f>IF(I65&gt;0,1,"")</f>
        <v>1</v>
      </c>
      <c r="K65" s="48" t="str">
        <f>VLOOKUP(H65,网银退汇!H:J,3,FALSE)</f>
        <v>2017-07-03</v>
      </c>
      <c r="L65" s="49" t="s">
        <v>9847</v>
      </c>
      <c r="M65" s="38"/>
      <c r="N65" s="45"/>
      <c r="O65" s="38"/>
      <c r="P65" s="38"/>
      <c r="Q65" s="38"/>
      <c r="R65" s="38"/>
      <c r="S65" s="38"/>
      <c r="T65" s="38"/>
      <c r="U65" s="38"/>
      <c r="V65" s="38"/>
    </row>
    <row r="66" spans="1:22" hidden="1">
      <c r="A66" s="19" t="s">
        <v>9907</v>
      </c>
      <c r="B66" s="23" t="s">
        <v>9908</v>
      </c>
      <c r="C66" s="49" t="str">
        <f>LEFT(B66,8)</f>
        <v>20170703</v>
      </c>
      <c r="D66" s="49" t="str">
        <f>RIGHT(B66,10)</f>
        <v>0053994913</v>
      </c>
      <c r="E66" t="s">
        <v>98</v>
      </c>
      <c r="F66" s="23" t="s">
        <v>6983</v>
      </c>
      <c r="G66">
        <v>603</v>
      </c>
      <c r="H66" s="48" t="str">
        <f>F66&amp;G66</f>
        <v>4041170103589697603</v>
      </c>
      <c r="I66" s="48">
        <f>VLOOKUP(H66,银行退汇!H:K,4,FALSE)</f>
        <v>603</v>
      </c>
      <c r="J66" s="48">
        <f>IF(I66&gt;0,1,"")</f>
        <v>1</v>
      </c>
      <c r="K66" s="48" t="str">
        <f>VLOOKUP(H66,网银退汇!H:J,3,FALSE)</f>
        <v>2017-07-03</v>
      </c>
      <c r="L66" s="49" t="s">
        <v>9847</v>
      </c>
      <c r="M66" s="38"/>
      <c r="N66" s="45"/>
      <c r="O66" s="38"/>
      <c r="P66" s="38"/>
      <c r="Q66" s="38"/>
      <c r="R66" s="38"/>
      <c r="S66" s="38"/>
      <c r="T66" s="38"/>
      <c r="U66" s="38"/>
      <c r="V66" s="38"/>
    </row>
    <row r="67" spans="1:22" hidden="1">
      <c r="A67" t="s">
        <v>8598</v>
      </c>
      <c r="B67" s="23" t="s">
        <v>9909</v>
      </c>
      <c r="C67" s="49" t="str">
        <f>LEFT(B67,8)</f>
        <v>20170703</v>
      </c>
      <c r="D67" s="49" t="str">
        <f>RIGHT(B67,10)</f>
        <v>0053995530</v>
      </c>
      <c r="E67" t="s">
        <v>98</v>
      </c>
      <c r="F67" s="23" t="s">
        <v>8600</v>
      </c>
      <c r="G67">
        <v>142</v>
      </c>
      <c r="H67" s="48" t="str">
        <f>F67&amp;G67</f>
        <v>6228480868437255979142</v>
      </c>
      <c r="I67" s="48" t="e">
        <f>VLOOKUP(H67,银行退汇!H:K,4,FALSE)</f>
        <v>#N/A</v>
      </c>
      <c r="J67" s="48" t="e">
        <f>IF(I67&gt;0,1,"")</f>
        <v>#N/A</v>
      </c>
      <c r="K67" s="48" t="e">
        <f>VLOOKUP(H67,网银退汇!H:J,3,FALSE)</f>
        <v>#N/A</v>
      </c>
      <c r="L67" s="49" t="s">
        <v>9847</v>
      </c>
      <c r="M67" s="38"/>
      <c r="N67" s="45"/>
      <c r="O67" s="38"/>
      <c r="P67" s="38"/>
      <c r="Q67" s="38"/>
      <c r="R67" s="38"/>
      <c r="S67" s="38"/>
      <c r="T67" s="38"/>
      <c r="U67" s="38"/>
      <c r="V67" s="38"/>
    </row>
    <row r="68" spans="1:22" hidden="1">
      <c r="A68" s="19" t="s">
        <v>9910</v>
      </c>
      <c r="B68" s="23" t="s">
        <v>9911</v>
      </c>
      <c r="C68" s="49" t="str">
        <f>LEFT(B68,8)</f>
        <v>20170703</v>
      </c>
      <c r="D68" s="49" t="str">
        <f>RIGHT(B68,10)</f>
        <v>0053996788</v>
      </c>
      <c r="E68" t="s">
        <v>98</v>
      </c>
      <c r="F68" s="23" t="s">
        <v>6966</v>
      </c>
      <c r="G68">
        <v>60</v>
      </c>
      <c r="H68" s="48" t="str">
        <f>F68&amp;G68</f>
        <v>621799730004039818560</v>
      </c>
      <c r="I68" s="48">
        <f>VLOOKUP(H68,银行退汇!H:K,4,FALSE)</f>
        <v>60</v>
      </c>
      <c r="J68" s="48">
        <f>IF(I68&gt;0,1,"")</f>
        <v>1</v>
      </c>
      <c r="K68" s="48" t="str">
        <f>VLOOKUP(H68,网银退汇!H:J,3,FALSE)</f>
        <v>2017-07-03</v>
      </c>
      <c r="L68" s="49" t="s">
        <v>9847</v>
      </c>
      <c r="M68" s="38"/>
      <c r="N68" s="45"/>
      <c r="O68" s="38"/>
      <c r="P68" s="38"/>
      <c r="Q68" s="38"/>
      <c r="R68" s="38"/>
      <c r="S68" s="38"/>
      <c r="T68" s="38"/>
      <c r="U68" s="38"/>
      <c r="V68" s="38"/>
    </row>
    <row r="69" spans="1:22" hidden="1">
      <c r="A69" s="19" t="s">
        <v>9912</v>
      </c>
      <c r="B69" s="23" t="s">
        <v>9913</v>
      </c>
      <c r="C69" s="49" t="str">
        <f>LEFT(B69,8)</f>
        <v>20170703</v>
      </c>
      <c r="D69" s="49" t="str">
        <f>RIGHT(B69,10)</f>
        <v>0053996997</v>
      </c>
      <c r="E69" t="s">
        <v>98</v>
      </c>
      <c r="F69" s="23" t="s">
        <v>6970</v>
      </c>
      <c r="G69">
        <v>1000</v>
      </c>
      <c r="H69" s="48" t="str">
        <f>F69&amp;G69</f>
        <v>62284808686093577771000</v>
      </c>
      <c r="I69" s="48">
        <f>VLOOKUP(H69,银行退汇!H:K,4,FALSE)</f>
        <v>1000</v>
      </c>
      <c r="J69" s="48">
        <f>IF(I69&gt;0,1,"")</f>
        <v>1</v>
      </c>
      <c r="K69" s="48" t="str">
        <f>VLOOKUP(H69,网银退汇!H:J,3,FALSE)</f>
        <v>2017-07-03</v>
      </c>
      <c r="L69" s="49" t="s">
        <v>9847</v>
      </c>
      <c r="M69" s="38"/>
      <c r="N69" s="45"/>
      <c r="O69" s="38"/>
      <c r="P69" s="38"/>
      <c r="Q69" s="38"/>
      <c r="R69" s="38"/>
      <c r="S69" s="38"/>
      <c r="T69" s="38"/>
      <c r="U69" s="38"/>
      <c r="V69" s="38"/>
    </row>
    <row r="70" spans="1:22" hidden="1">
      <c r="A70" t="s">
        <v>8606</v>
      </c>
      <c r="B70" s="23" t="s">
        <v>9914</v>
      </c>
      <c r="C70" s="49" t="str">
        <f>LEFT(B70,8)</f>
        <v>20170703</v>
      </c>
      <c r="D70" s="49" t="str">
        <f>RIGHT(B70,10)</f>
        <v>0053997100</v>
      </c>
      <c r="E70" t="s">
        <v>98</v>
      </c>
      <c r="F70" s="23" t="s">
        <v>8608</v>
      </c>
      <c r="G70">
        <v>900</v>
      </c>
      <c r="H70" s="48" t="str">
        <f>F70&amp;G70</f>
        <v>6228481198707747474900</v>
      </c>
      <c r="I70" s="48" t="e">
        <f>VLOOKUP(H70,银行退汇!H:K,4,FALSE)</f>
        <v>#N/A</v>
      </c>
      <c r="J70" s="48" t="e">
        <f>IF(I70&gt;0,1,"")</f>
        <v>#N/A</v>
      </c>
      <c r="K70" s="48" t="e">
        <f>VLOOKUP(H70,网银退汇!H:J,3,FALSE)</f>
        <v>#N/A</v>
      </c>
      <c r="L70" s="49" t="s">
        <v>9847</v>
      </c>
      <c r="M70" s="38"/>
      <c r="N70" s="45"/>
      <c r="O70" s="38"/>
      <c r="P70" s="38"/>
      <c r="Q70" s="38"/>
      <c r="R70" s="38"/>
      <c r="S70" s="38"/>
      <c r="T70" s="38"/>
      <c r="U70" s="38"/>
      <c r="V70" s="38"/>
    </row>
    <row r="71" spans="1:22" hidden="1">
      <c r="A71" t="s">
        <v>8609</v>
      </c>
      <c r="B71" s="23" t="s">
        <v>9915</v>
      </c>
      <c r="C71" s="49" t="str">
        <f>LEFT(B71,8)</f>
        <v>20170703</v>
      </c>
      <c r="D71" s="49" t="str">
        <f>RIGHT(B71,10)</f>
        <v>0053997506</v>
      </c>
      <c r="E71" t="s">
        <v>98</v>
      </c>
      <c r="F71" s="23" t="s">
        <v>8611</v>
      </c>
      <c r="G71">
        <v>1000</v>
      </c>
      <c r="H71" s="48" t="str">
        <f>F71&amp;G71</f>
        <v>62215503884589721000</v>
      </c>
      <c r="I71" s="48" t="e">
        <f>VLOOKUP(H71,银行退汇!H:K,4,FALSE)</f>
        <v>#N/A</v>
      </c>
      <c r="J71" s="48" t="e">
        <f>IF(I71&gt;0,1,"")</f>
        <v>#N/A</v>
      </c>
      <c r="K71" s="48" t="e">
        <f>VLOOKUP(H71,网银退汇!H:J,3,FALSE)</f>
        <v>#N/A</v>
      </c>
      <c r="L71" s="49" t="s">
        <v>9847</v>
      </c>
      <c r="M71" s="38"/>
      <c r="N71" s="45"/>
      <c r="O71" s="38"/>
      <c r="P71" s="38"/>
      <c r="Q71" s="38"/>
      <c r="R71" s="38"/>
      <c r="S71" s="38"/>
      <c r="T71" s="38"/>
      <c r="U71" s="38"/>
      <c r="V71" s="38"/>
    </row>
    <row r="72" spans="1:22" hidden="1">
      <c r="A72" t="s">
        <v>8612</v>
      </c>
      <c r="B72" s="23" t="s">
        <v>9846</v>
      </c>
      <c r="C72" s="49" t="str">
        <f>LEFT(B72,8)</f>
        <v>20170703</v>
      </c>
      <c r="D72" s="49" t="str">
        <f>RIGHT(B72,10)</f>
        <v>0053998543</v>
      </c>
      <c r="E72" t="s">
        <v>98</v>
      </c>
      <c r="F72" s="23" t="s">
        <v>8614</v>
      </c>
      <c r="G72">
        <v>30</v>
      </c>
      <c r="H72" s="48" t="str">
        <f>F72&amp;G72</f>
        <v>622848086850058397630</v>
      </c>
      <c r="I72" s="48" t="e">
        <f>VLOOKUP(H72,银行退汇!H:K,4,FALSE)</f>
        <v>#N/A</v>
      </c>
      <c r="J72" s="48" t="e">
        <f>IF(I72&gt;0,1,"")</f>
        <v>#N/A</v>
      </c>
      <c r="K72" s="48" t="e">
        <f>VLOOKUP(H72,网银退汇!H:J,3,FALSE)</f>
        <v>#N/A</v>
      </c>
      <c r="L72" s="49" t="s">
        <v>9847</v>
      </c>
      <c r="M72" s="38"/>
      <c r="N72" s="45"/>
      <c r="O72" s="38"/>
      <c r="P72" s="38"/>
      <c r="Q72" s="38"/>
      <c r="R72" s="38"/>
      <c r="S72" s="38"/>
      <c r="T72" s="38"/>
      <c r="U72" s="38"/>
      <c r="V72" s="38"/>
    </row>
    <row r="73" spans="1:22" hidden="1">
      <c r="A73" t="s">
        <v>8615</v>
      </c>
      <c r="B73" s="23" t="s">
        <v>9848</v>
      </c>
      <c r="C73" s="49" t="str">
        <f>LEFT(B73,8)</f>
        <v>20170703</v>
      </c>
      <c r="D73" s="49" t="str">
        <f>RIGHT(B73,10)</f>
        <v>0053998858</v>
      </c>
      <c r="E73" t="s">
        <v>98</v>
      </c>
      <c r="F73" s="23" t="s">
        <v>8617</v>
      </c>
      <c r="G73">
        <v>500</v>
      </c>
      <c r="H73" s="48" t="str">
        <f>F73&amp;G73</f>
        <v>6283660014438077500</v>
      </c>
      <c r="I73" s="48" t="e">
        <f>VLOOKUP(H73,银行退汇!H:K,4,FALSE)</f>
        <v>#N/A</v>
      </c>
      <c r="J73" s="48" t="e">
        <f>IF(I73&gt;0,1,"")</f>
        <v>#N/A</v>
      </c>
      <c r="K73" s="48" t="e">
        <f>VLOOKUP(H73,网银退汇!H:J,3,FALSE)</f>
        <v>#N/A</v>
      </c>
      <c r="L73" s="49" t="s">
        <v>9847</v>
      </c>
      <c r="M73" s="38"/>
      <c r="N73" s="45"/>
      <c r="O73" s="38"/>
      <c r="P73" s="38"/>
      <c r="Q73" s="38"/>
      <c r="R73" s="38"/>
      <c r="S73" s="38"/>
      <c r="T73" s="38"/>
      <c r="U73" s="38"/>
      <c r="V73" s="38"/>
    </row>
    <row r="74" spans="1:22" hidden="1">
      <c r="A74" t="s">
        <v>8618</v>
      </c>
      <c r="B74" s="23" t="s">
        <v>9849</v>
      </c>
      <c r="C74" s="49" t="str">
        <f>LEFT(B74,8)</f>
        <v>20170703</v>
      </c>
      <c r="D74" s="49" t="str">
        <f>RIGHT(B74,10)</f>
        <v>0054008607</v>
      </c>
      <c r="E74" t="s">
        <v>98</v>
      </c>
      <c r="F74" s="23" t="s">
        <v>8620</v>
      </c>
      <c r="G74">
        <v>1764</v>
      </c>
      <c r="H74" s="48" t="str">
        <f>F74&amp;G74</f>
        <v>62284811982246041741764</v>
      </c>
      <c r="I74" s="48" t="e">
        <f>VLOOKUP(H74,银行退汇!H:K,4,FALSE)</f>
        <v>#N/A</v>
      </c>
      <c r="J74" s="48" t="e">
        <f>IF(I74&gt;0,1,"")</f>
        <v>#N/A</v>
      </c>
      <c r="K74" s="48" t="e">
        <f>VLOOKUP(H74,网银退汇!H:J,3,FALSE)</f>
        <v>#N/A</v>
      </c>
      <c r="L74" s="49" t="s">
        <v>9847</v>
      </c>
      <c r="M74" s="38"/>
      <c r="N74" s="45"/>
      <c r="O74" s="38"/>
      <c r="P74" s="38"/>
      <c r="Q74" s="38"/>
      <c r="R74" s="38"/>
      <c r="S74" s="38"/>
      <c r="T74" s="38"/>
      <c r="U74" s="38"/>
      <c r="V74" s="38"/>
    </row>
    <row r="75" spans="1:22" hidden="1">
      <c r="A75" t="s">
        <v>8621</v>
      </c>
      <c r="B75" s="23" t="s">
        <v>9916</v>
      </c>
      <c r="C75" s="49" t="str">
        <f>LEFT(B75,8)</f>
        <v>20170703</v>
      </c>
      <c r="D75" s="49" t="str">
        <f>RIGHT(B75,10)</f>
        <v>0054034953</v>
      </c>
      <c r="E75" t="s">
        <v>98</v>
      </c>
      <c r="F75" s="23" t="s">
        <v>8623</v>
      </c>
      <c r="G75">
        <v>816</v>
      </c>
      <c r="H75" s="48" t="str">
        <f>F75&amp;G75</f>
        <v>6231900000008528313816</v>
      </c>
      <c r="I75" s="48" t="e">
        <f>VLOOKUP(H75,银行退汇!H:K,4,FALSE)</f>
        <v>#N/A</v>
      </c>
      <c r="J75" s="48" t="e">
        <f>IF(I75&gt;0,1,"")</f>
        <v>#N/A</v>
      </c>
      <c r="K75" s="48" t="e">
        <f>VLOOKUP(H75,网银退汇!H:J,3,FALSE)</f>
        <v>#N/A</v>
      </c>
      <c r="L75" s="49" t="s">
        <v>9847</v>
      </c>
      <c r="M75" s="38"/>
      <c r="N75" s="45"/>
      <c r="O75" s="38"/>
      <c r="P75" s="38"/>
      <c r="Q75" s="38"/>
      <c r="R75" s="38"/>
      <c r="S75" s="38"/>
      <c r="T75" s="38"/>
      <c r="U75" s="38"/>
      <c r="V75" s="38"/>
    </row>
    <row r="76" spans="1:22" hidden="1">
      <c r="A76" t="s">
        <v>8624</v>
      </c>
      <c r="B76" s="23" t="s">
        <v>9917</v>
      </c>
      <c r="C76" s="49" t="str">
        <f>LEFT(B76,8)</f>
        <v>20170703</v>
      </c>
      <c r="D76" s="49" t="str">
        <f>RIGHT(B76,10)</f>
        <v>0054038347</v>
      </c>
      <c r="E76" t="s">
        <v>98</v>
      </c>
      <c r="F76" s="23" t="s">
        <v>8626</v>
      </c>
      <c r="G76">
        <v>53</v>
      </c>
      <c r="H76" s="48" t="str">
        <f>F76&amp;G76</f>
        <v>622848193806078837953</v>
      </c>
      <c r="I76" s="48" t="e">
        <f>VLOOKUP(H76,银行退汇!H:K,4,FALSE)</f>
        <v>#N/A</v>
      </c>
      <c r="J76" s="48" t="e">
        <f>IF(I76&gt;0,1,"")</f>
        <v>#N/A</v>
      </c>
      <c r="K76" s="48" t="e">
        <f>VLOOKUP(H76,网银退汇!H:J,3,FALSE)</f>
        <v>#N/A</v>
      </c>
      <c r="L76" s="49" t="s">
        <v>9847</v>
      </c>
      <c r="M76" s="38"/>
      <c r="N76" s="45"/>
      <c r="O76" s="38"/>
      <c r="P76" s="38"/>
      <c r="Q76" s="38"/>
      <c r="R76" s="38"/>
      <c r="S76" s="38"/>
      <c r="T76" s="38"/>
      <c r="U76" s="38"/>
      <c r="V76" s="38"/>
    </row>
    <row r="77" spans="1:22" hidden="1">
      <c r="A77" t="s">
        <v>8627</v>
      </c>
      <c r="B77" s="23" t="s">
        <v>9918</v>
      </c>
      <c r="C77" s="49" t="str">
        <f>LEFT(B77,8)</f>
        <v>20170703</v>
      </c>
      <c r="D77" s="49" t="str">
        <f>RIGHT(B77,10)</f>
        <v>0054049544</v>
      </c>
      <c r="E77" t="s">
        <v>98</v>
      </c>
      <c r="F77" s="23" t="s">
        <v>8629</v>
      </c>
      <c r="G77">
        <v>360</v>
      </c>
      <c r="H77" s="48" t="str">
        <f>F77&amp;G77</f>
        <v>6236683860001377808360</v>
      </c>
      <c r="I77" s="48" t="e">
        <f>VLOOKUP(H77,银行退汇!H:K,4,FALSE)</f>
        <v>#N/A</v>
      </c>
      <c r="J77" s="48" t="e">
        <f>IF(I77&gt;0,1,"")</f>
        <v>#N/A</v>
      </c>
      <c r="K77" s="48" t="e">
        <f>VLOOKUP(H77,网银退汇!H:J,3,FALSE)</f>
        <v>#N/A</v>
      </c>
      <c r="L77" s="49" t="s">
        <v>9847</v>
      </c>
      <c r="M77" s="38"/>
      <c r="N77" s="45"/>
      <c r="O77" s="38"/>
      <c r="P77" s="38"/>
      <c r="Q77" s="38"/>
      <c r="R77" s="38"/>
      <c r="S77" s="38"/>
      <c r="T77" s="38"/>
      <c r="U77" s="38"/>
      <c r="V77" s="38"/>
    </row>
    <row r="78" spans="1:22" hidden="1">
      <c r="A78" t="s">
        <v>8630</v>
      </c>
      <c r="B78" s="23" t="s">
        <v>9919</v>
      </c>
      <c r="C78" s="49" t="str">
        <f>LEFT(B78,8)</f>
        <v>20170703</v>
      </c>
      <c r="D78" s="49" t="str">
        <f>RIGHT(B78,10)</f>
        <v>0054051081</v>
      </c>
      <c r="E78" t="s">
        <v>98</v>
      </c>
      <c r="F78" s="23" t="s">
        <v>8632</v>
      </c>
      <c r="G78">
        <v>248</v>
      </c>
      <c r="H78" s="48" t="str">
        <f>F78&amp;G78</f>
        <v>6227003930040086785248</v>
      </c>
      <c r="I78" s="48" t="e">
        <f>VLOOKUP(H78,银行退汇!H:K,4,FALSE)</f>
        <v>#N/A</v>
      </c>
      <c r="J78" s="48" t="e">
        <f>IF(I78&gt;0,1,"")</f>
        <v>#N/A</v>
      </c>
      <c r="K78" s="48" t="e">
        <f>VLOOKUP(H78,网银退汇!H:J,3,FALSE)</f>
        <v>#N/A</v>
      </c>
      <c r="L78" s="49" t="s">
        <v>9847</v>
      </c>
      <c r="M78" s="38"/>
      <c r="N78" s="45"/>
      <c r="O78" s="38"/>
      <c r="P78" s="38"/>
      <c r="Q78" s="38"/>
      <c r="R78" s="38"/>
      <c r="S78" s="38"/>
      <c r="T78" s="38"/>
      <c r="U78" s="38"/>
      <c r="V78" s="38"/>
    </row>
    <row r="79" spans="1:22" hidden="1">
      <c r="A79" t="s">
        <v>8633</v>
      </c>
      <c r="B79" s="23" t="s">
        <v>9920</v>
      </c>
      <c r="C79" s="49" t="str">
        <f>LEFT(B79,8)</f>
        <v>20170703</v>
      </c>
      <c r="D79" s="49" t="str">
        <f>RIGHT(B79,10)</f>
        <v>0054073077</v>
      </c>
      <c r="E79" t="s">
        <v>98</v>
      </c>
      <c r="F79" s="23" t="s">
        <v>8635</v>
      </c>
      <c r="G79">
        <v>670</v>
      </c>
      <c r="H79" s="48" t="str">
        <f>F79&amp;G79</f>
        <v>6212262502028370594670</v>
      </c>
      <c r="I79" s="48" t="e">
        <f>VLOOKUP(H79,银行退汇!H:K,4,FALSE)</f>
        <v>#N/A</v>
      </c>
      <c r="J79" s="48" t="e">
        <f>IF(I79&gt;0,1,"")</f>
        <v>#N/A</v>
      </c>
      <c r="K79" s="48" t="e">
        <f>VLOOKUP(H79,网银退汇!H:J,3,FALSE)</f>
        <v>#N/A</v>
      </c>
      <c r="L79" s="49" t="s">
        <v>9847</v>
      </c>
      <c r="M79" s="38"/>
      <c r="N79" s="45"/>
      <c r="O79" s="38"/>
      <c r="P79" s="38"/>
      <c r="Q79" s="38"/>
      <c r="R79" s="38"/>
      <c r="S79" s="38"/>
      <c r="T79" s="38"/>
      <c r="U79" s="38"/>
      <c r="V79" s="38"/>
    </row>
    <row r="80" spans="1:22" hidden="1">
      <c r="A80" t="s">
        <v>8636</v>
      </c>
      <c r="B80" s="23" t="s">
        <v>9921</v>
      </c>
      <c r="C80" s="49" t="str">
        <f>LEFT(B80,8)</f>
        <v>20170703</v>
      </c>
      <c r="D80" s="49" t="str">
        <f>RIGHT(B80,10)</f>
        <v>0054088564</v>
      </c>
      <c r="E80" t="s">
        <v>98</v>
      </c>
      <c r="F80" s="23" t="s">
        <v>8638</v>
      </c>
      <c r="G80">
        <v>237</v>
      </c>
      <c r="H80" s="48" t="str">
        <f>F80&amp;G80</f>
        <v>6225970012990800237</v>
      </c>
      <c r="I80" s="48" t="e">
        <f>VLOOKUP(H80,银行退汇!H:K,4,FALSE)</f>
        <v>#N/A</v>
      </c>
      <c r="J80" s="48" t="e">
        <f>IF(I80&gt;0,1,"")</f>
        <v>#N/A</v>
      </c>
      <c r="K80" s="48" t="e">
        <f>VLOOKUP(H80,网银退汇!H:J,3,FALSE)</f>
        <v>#N/A</v>
      </c>
      <c r="L80" s="49" t="s">
        <v>9847</v>
      </c>
      <c r="M80" s="38"/>
      <c r="N80" s="45"/>
      <c r="O80" s="38"/>
      <c r="P80" s="38"/>
      <c r="Q80" s="38"/>
      <c r="R80" s="38"/>
      <c r="S80" s="38"/>
      <c r="T80" s="38"/>
      <c r="U80" s="38"/>
      <c r="V80" s="38"/>
    </row>
    <row r="81" spans="1:22" hidden="1">
      <c r="A81" t="s">
        <v>8639</v>
      </c>
      <c r="B81" s="23" t="s">
        <v>9922</v>
      </c>
      <c r="C81" s="49" t="str">
        <f>LEFT(B81,8)</f>
        <v>20170703</v>
      </c>
      <c r="D81" s="49" t="str">
        <f>RIGHT(B81,10)</f>
        <v>0054110243</v>
      </c>
      <c r="E81" t="s">
        <v>98</v>
      </c>
      <c r="F81" s="23" t="s">
        <v>8641</v>
      </c>
      <c r="G81">
        <v>196</v>
      </c>
      <c r="H81" s="48" t="str">
        <f>F81&amp;G81</f>
        <v>6222082502003862992196</v>
      </c>
      <c r="I81" s="48" t="e">
        <f>VLOOKUP(H81,银行退汇!H:K,4,FALSE)</f>
        <v>#N/A</v>
      </c>
      <c r="J81" s="48" t="e">
        <f>IF(I81&gt;0,1,"")</f>
        <v>#N/A</v>
      </c>
      <c r="K81" s="48" t="e">
        <f>VLOOKUP(H81,网银退汇!H:J,3,FALSE)</f>
        <v>#N/A</v>
      </c>
      <c r="L81" s="49" t="s">
        <v>9847</v>
      </c>
      <c r="M81" s="38"/>
      <c r="N81" s="45"/>
      <c r="O81" s="38"/>
      <c r="P81" s="38"/>
      <c r="Q81" s="38"/>
      <c r="R81" s="38"/>
      <c r="S81" s="38"/>
      <c r="T81" s="38"/>
      <c r="U81" s="38"/>
      <c r="V81" s="38"/>
    </row>
    <row r="82" spans="1:22" hidden="1">
      <c r="A82" t="s">
        <v>8642</v>
      </c>
      <c r="B82" s="23" t="s">
        <v>9923</v>
      </c>
      <c r="C82" s="49" t="str">
        <f>LEFT(B82,8)</f>
        <v>20170703</v>
      </c>
      <c r="D82" s="49" t="str">
        <f>RIGHT(B82,10)</f>
        <v>0054110342</v>
      </c>
      <c r="E82" t="s">
        <v>98</v>
      </c>
      <c r="F82" s="23" t="s">
        <v>8644</v>
      </c>
      <c r="G82">
        <v>1205</v>
      </c>
      <c r="H82" s="48" t="str">
        <f>F82&amp;G82</f>
        <v>62284808680823283781205</v>
      </c>
      <c r="I82" s="48" t="e">
        <f>VLOOKUP(H82,银行退汇!H:K,4,FALSE)</f>
        <v>#N/A</v>
      </c>
      <c r="J82" s="48" t="e">
        <f>IF(I82&gt;0,1,"")</f>
        <v>#N/A</v>
      </c>
      <c r="K82" s="48" t="e">
        <f>VLOOKUP(H82,网银退汇!H:J,3,FALSE)</f>
        <v>#N/A</v>
      </c>
      <c r="L82" s="49" t="s">
        <v>9847</v>
      </c>
      <c r="M82" s="38"/>
      <c r="N82" s="45"/>
      <c r="O82" s="38"/>
      <c r="P82" s="38"/>
      <c r="Q82" s="38"/>
      <c r="R82" s="38"/>
      <c r="S82" s="38"/>
      <c r="T82" s="38"/>
      <c r="U82" s="38"/>
      <c r="V82" s="38"/>
    </row>
    <row r="83" spans="1:22" hidden="1">
      <c r="A83" t="s">
        <v>8645</v>
      </c>
      <c r="B83" s="23" t="s">
        <v>9924</v>
      </c>
      <c r="C83" s="49" t="str">
        <f>LEFT(B83,8)</f>
        <v>20170703</v>
      </c>
      <c r="D83" s="49" t="str">
        <f>RIGHT(B83,10)</f>
        <v>0054112017</v>
      </c>
      <c r="E83" t="s">
        <v>98</v>
      </c>
      <c r="F83" s="23" t="s">
        <v>8647</v>
      </c>
      <c r="G83">
        <v>1000</v>
      </c>
      <c r="H83" s="48" t="str">
        <f>F83&amp;G83</f>
        <v>62302000704550971000</v>
      </c>
      <c r="I83" s="48" t="e">
        <f>VLOOKUP(H83,银行退汇!H:K,4,FALSE)</f>
        <v>#N/A</v>
      </c>
      <c r="J83" s="48" t="e">
        <f>IF(I83&gt;0,1,"")</f>
        <v>#N/A</v>
      </c>
      <c r="K83" s="48" t="e">
        <f>VLOOKUP(H83,网银退汇!H:J,3,FALSE)</f>
        <v>#N/A</v>
      </c>
      <c r="L83" s="49" t="s">
        <v>9847</v>
      </c>
      <c r="M83" s="38"/>
      <c r="N83" s="45"/>
      <c r="O83" s="38"/>
      <c r="P83" s="38"/>
      <c r="Q83" s="38"/>
      <c r="R83" s="38"/>
      <c r="S83" s="38"/>
      <c r="T83" s="38"/>
      <c r="U83" s="38"/>
      <c r="V83" s="38"/>
    </row>
    <row r="84" spans="1:22" hidden="1">
      <c r="A84" t="s">
        <v>8648</v>
      </c>
      <c r="B84" s="23" t="s">
        <v>9925</v>
      </c>
      <c r="C84" s="49" t="str">
        <f>LEFT(B84,8)</f>
        <v>20170703</v>
      </c>
      <c r="D84" s="49" t="str">
        <f>RIGHT(B84,10)</f>
        <v>0054112673</v>
      </c>
      <c r="E84" t="s">
        <v>98</v>
      </c>
      <c r="F84" s="23" t="s">
        <v>8650</v>
      </c>
      <c r="G84">
        <v>66</v>
      </c>
      <c r="H84" s="48" t="str">
        <f>F84&amp;G84</f>
        <v>622848414831530887766</v>
      </c>
      <c r="I84" s="48" t="e">
        <f>VLOOKUP(H84,银行退汇!H:K,4,FALSE)</f>
        <v>#N/A</v>
      </c>
      <c r="J84" s="48" t="e">
        <f>IF(I84&gt;0,1,"")</f>
        <v>#N/A</v>
      </c>
      <c r="K84" s="48" t="e">
        <f>VLOOKUP(H84,网银退汇!H:J,3,FALSE)</f>
        <v>#N/A</v>
      </c>
      <c r="L84" s="49" t="s">
        <v>9847</v>
      </c>
      <c r="M84" s="38"/>
      <c r="N84" s="45"/>
      <c r="O84" s="38"/>
      <c r="P84" s="38"/>
      <c r="Q84" s="38"/>
      <c r="R84" s="38"/>
      <c r="S84" s="38"/>
      <c r="T84" s="38"/>
      <c r="U84" s="38"/>
      <c r="V84" s="38"/>
    </row>
    <row r="85" spans="1:22" hidden="1">
      <c r="A85" t="s">
        <v>8651</v>
      </c>
      <c r="B85" s="23" t="s">
        <v>9926</v>
      </c>
      <c r="C85" s="49" t="str">
        <f>LEFT(B85,8)</f>
        <v>20170703</v>
      </c>
      <c r="D85" s="49" t="str">
        <f>RIGHT(B85,10)</f>
        <v>0054113245</v>
      </c>
      <c r="E85" t="s">
        <v>98</v>
      </c>
      <c r="F85" s="23" t="s">
        <v>8653</v>
      </c>
      <c r="G85">
        <v>712</v>
      </c>
      <c r="H85" s="48" t="str">
        <f>F85&amp;G85</f>
        <v>6223691954807966712</v>
      </c>
      <c r="I85" s="48" t="e">
        <f>VLOOKUP(H85,银行退汇!H:K,4,FALSE)</f>
        <v>#N/A</v>
      </c>
      <c r="J85" s="48" t="e">
        <f>IF(I85&gt;0,1,"")</f>
        <v>#N/A</v>
      </c>
      <c r="K85" s="48" t="e">
        <f>VLOOKUP(H85,网银退汇!H:J,3,FALSE)</f>
        <v>#N/A</v>
      </c>
      <c r="L85" s="49" t="s">
        <v>9847</v>
      </c>
      <c r="M85" s="38"/>
      <c r="N85" s="45"/>
      <c r="O85" s="38"/>
      <c r="P85" s="38"/>
      <c r="Q85" s="38"/>
      <c r="R85" s="38"/>
      <c r="S85" s="38"/>
      <c r="T85" s="38"/>
      <c r="U85" s="38"/>
      <c r="V85" s="38"/>
    </row>
    <row r="86" spans="1:22" hidden="1">
      <c r="A86" t="s">
        <v>8654</v>
      </c>
      <c r="B86" s="23" t="s">
        <v>9927</v>
      </c>
      <c r="C86" s="49" t="str">
        <f>LEFT(B86,8)</f>
        <v>20170703</v>
      </c>
      <c r="D86" s="49" t="str">
        <f>RIGHT(B86,10)</f>
        <v>0054118187</v>
      </c>
      <c r="E86" t="s">
        <v>98</v>
      </c>
      <c r="F86" s="23" t="s">
        <v>8656</v>
      </c>
      <c r="G86">
        <v>829</v>
      </c>
      <c r="H86" s="48" t="str">
        <f>F86&amp;G86</f>
        <v>6228484141229191117829</v>
      </c>
      <c r="I86" s="48" t="e">
        <f>VLOOKUP(H86,银行退汇!H:K,4,FALSE)</f>
        <v>#N/A</v>
      </c>
      <c r="J86" s="48" t="e">
        <f>IF(I86&gt;0,1,"")</f>
        <v>#N/A</v>
      </c>
      <c r="K86" s="48" t="e">
        <f>VLOOKUP(H86,网银退汇!H:J,3,FALSE)</f>
        <v>#N/A</v>
      </c>
      <c r="L86" s="49" t="s">
        <v>9847</v>
      </c>
      <c r="M86" s="38"/>
      <c r="N86" s="45"/>
      <c r="O86" s="38"/>
      <c r="P86" s="38"/>
      <c r="Q86" s="38"/>
      <c r="R86" s="38"/>
      <c r="S86" s="38"/>
      <c r="T86" s="38"/>
      <c r="U86" s="38"/>
      <c r="V86" s="38"/>
    </row>
    <row r="87" spans="1:22" hidden="1">
      <c r="A87" t="s">
        <v>8657</v>
      </c>
      <c r="B87" s="23" t="s">
        <v>9928</v>
      </c>
      <c r="C87" s="49" t="str">
        <f>LEFT(B87,8)</f>
        <v>20170703</v>
      </c>
      <c r="D87" s="49" t="str">
        <f>RIGHT(B87,10)</f>
        <v>0054121244</v>
      </c>
      <c r="E87" t="s">
        <v>98</v>
      </c>
      <c r="F87" s="23" t="s">
        <v>8659</v>
      </c>
      <c r="G87">
        <v>1458</v>
      </c>
      <c r="H87" s="48" t="str">
        <f>F87&amp;G87</f>
        <v>62122625020183612641458</v>
      </c>
      <c r="I87" s="48" t="e">
        <f>VLOOKUP(H87,银行退汇!H:K,4,FALSE)</f>
        <v>#N/A</v>
      </c>
      <c r="J87" s="48" t="e">
        <f>IF(I87&gt;0,1,"")</f>
        <v>#N/A</v>
      </c>
      <c r="K87" s="48" t="e">
        <f>VLOOKUP(H87,网银退汇!H:J,3,FALSE)</f>
        <v>#N/A</v>
      </c>
      <c r="L87" s="49" t="s">
        <v>9847</v>
      </c>
      <c r="M87" s="38"/>
      <c r="N87" s="45"/>
      <c r="O87" s="38"/>
      <c r="P87" s="38"/>
      <c r="Q87" s="38"/>
      <c r="R87" s="38"/>
      <c r="S87" s="38"/>
      <c r="T87" s="38"/>
      <c r="U87" s="38"/>
      <c r="V87" s="38"/>
    </row>
    <row r="88" spans="1:22" hidden="1">
      <c r="A88" t="s">
        <v>8660</v>
      </c>
      <c r="B88" s="23" t="s">
        <v>9929</v>
      </c>
      <c r="C88" s="49" t="str">
        <f>LEFT(B88,8)</f>
        <v>20170704</v>
      </c>
      <c r="D88" s="49" t="str">
        <f>RIGHT(B88,10)</f>
        <v>0054148048</v>
      </c>
      <c r="E88" t="s">
        <v>98</v>
      </c>
      <c r="F88" s="23" t="s">
        <v>8662</v>
      </c>
      <c r="G88">
        <v>494</v>
      </c>
      <c r="H88" s="48" t="str">
        <f>F88&amp;G88</f>
        <v>6226230301954671494</v>
      </c>
      <c r="I88" s="48" t="e">
        <f>VLOOKUP(H88,银行退汇!H:K,4,FALSE)</f>
        <v>#N/A</v>
      </c>
      <c r="J88" s="48" t="e">
        <f>IF(I88&gt;0,1,"")</f>
        <v>#N/A</v>
      </c>
      <c r="K88" s="48" t="e">
        <f>VLOOKUP(H88,网银退汇!H:J,3,FALSE)</f>
        <v>#N/A</v>
      </c>
      <c r="L88" s="49" t="s">
        <v>9930</v>
      </c>
      <c r="M88" s="38"/>
      <c r="N88" s="45"/>
      <c r="O88" s="38"/>
      <c r="P88" s="38"/>
      <c r="Q88" s="38"/>
      <c r="R88" s="38"/>
      <c r="S88" s="38"/>
      <c r="T88" s="38"/>
      <c r="U88" s="38"/>
      <c r="V88" s="38"/>
    </row>
    <row r="89" spans="1:22" hidden="1">
      <c r="A89" t="s">
        <v>8663</v>
      </c>
      <c r="B89" s="23" t="s">
        <v>9931</v>
      </c>
      <c r="C89" s="49" t="str">
        <f>LEFT(B89,8)</f>
        <v>20170704</v>
      </c>
      <c r="D89" s="49" t="str">
        <f>RIGHT(B89,10)</f>
        <v>0054149145</v>
      </c>
      <c r="E89" t="s">
        <v>98</v>
      </c>
      <c r="F89" s="23" t="s">
        <v>8665</v>
      </c>
      <c r="G89">
        <v>196</v>
      </c>
      <c r="H89" s="48" t="str">
        <f>F89&amp;G89</f>
        <v>6217003920002823557196</v>
      </c>
      <c r="I89" s="48" t="e">
        <f>VLOOKUP(H89,银行退汇!H:K,4,FALSE)</f>
        <v>#N/A</v>
      </c>
      <c r="J89" s="48" t="e">
        <f>IF(I89&gt;0,1,"")</f>
        <v>#N/A</v>
      </c>
      <c r="K89" s="48" t="e">
        <f>VLOOKUP(H89,网银退汇!H:J,3,FALSE)</f>
        <v>#N/A</v>
      </c>
      <c r="L89" s="49" t="s">
        <v>9930</v>
      </c>
      <c r="M89" s="38"/>
      <c r="N89" s="45"/>
      <c r="O89" s="38"/>
      <c r="P89" s="38"/>
      <c r="Q89" s="38"/>
      <c r="R89" s="38"/>
      <c r="S89" s="38"/>
      <c r="T89" s="38"/>
      <c r="U89" s="38"/>
      <c r="V89" s="38"/>
    </row>
    <row r="90" spans="1:22" hidden="1">
      <c r="A90" s="19" t="s">
        <v>9932</v>
      </c>
      <c r="B90" s="23" t="s">
        <v>9933</v>
      </c>
      <c r="C90" s="49" t="str">
        <f>LEFT(B90,8)</f>
        <v>20170704</v>
      </c>
      <c r="D90" s="49" t="str">
        <f>RIGHT(B90,10)</f>
        <v>0054152027</v>
      </c>
      <c r="E90" t="s">
        <v>98</v>
      </c>
      <c r="F90" s="23" t="s">
        <v>6931</v>
      </c>
      <c r="G90">
        <v>131</v>
      </c>
      <c r="H90" s="48" t="str">
        <f>F90&amp;G90</f>
        <v>6226388005044825131</v>
      </c>
      <c r="I90" s="48">
        <f>VLOOKUP(H90,银行退汇!H:K,4,FALSE)</f>
        <v>131</v>
      </c>
      <c r="J90" s="48">
        <f>IF(I90&gt;0,1,"")</f>
        <v>1</v>
      </c>
      <c r="K90" s="48" t="str">
        <f>VLOOKUP(H90,网银退汇!H:J,3,FALSE)</f>
        <v>2017-07-05</v>
      </c>
      <c r="L90" s="49" t="s">
        <v>9930</v>
      </c>
      <c r="M90" s="38"/>
      <c r="N90" s="45"/>
      <c r="O90" s="38"/>
      <c r="P90" s="38"/>
      <c r="Q90" s="38"/>
      <c r="R90" s="38"/>
      <c r="S90" s="38"/>
      <c r="T90" s="38"/>
      <c r="U90" s="38"/>
      <c r="V90" s="38"/>
    </row>
    <row r="91" spans="1:22" hidden="1">
      <c r="A91" s="19" t="s">
        <v>9934</v>
      </c>
      <c r="B91" s="23" t="s">
        <v>9935</v>
      </c>
      <c r="C91" s="49" t="str">
        <f>LEFT(B91,8)</f>
        <v>20170704</v>
      </c>
      <c r="D91" s="49" t="str">
        <f>RIGHT(B91,10)</f>
        <v>0054152277</v>
      </c>
      <c r="E91" t="s">
        <v>98</v>
      </c>
      <c r="F91" s="23" t="s">
        <v>6952</v>
      </c>
      <c r="G91">
        <v>1038</v>
      </c>
      <c r="H91" s="48" t="str">
        <f>F91&amp;G91</f>
        <v>62284808608770443101038</v>
      </c>
      <c r="I91" s="48">
        <f>VLOOKUP(H91,银行退汇!H:K,4,FALSE)</f>
        <v>1038</v>
      </c>
      <c r="J91" s="48">
        <f>IF(I91&gt;0,1,"")</f>
        <v>1</v>
      </c>
      <c r="K91" s="48" t="str">
        <f>VLOOKUP(H91,网银退汇!H:J,3,FALSE)</f>
        <v>2017-07-04</v>
      </c>
      <c r="L91" s="49" t="s">
        <v>9930</v>
      </c>
      <c r="M91" s="38"/>
      <c r="N91" s="45"/>
      <c r="O91" s="38"/>
      <c r="P91" s="38"/>
      <c r="Q91" s="38"/>
      <c r="R91" s="38"/>
      <c r="S91" s="38"/>
      <c r="T91" s="38"/>
      <c r="U91" s="38"/>
      <c r="V91" s="38"/>
    </row>
    <row r="92" spans="1:22" hidden="1">
      <c r="A92" t="s">
        <v>8670</v>
      </c>
      <c r="B92" s="23" t="s">
        <v>9936</v>
      </c>
      <c r="C92" s="49" t="str">
        <f>LEFT(B92,8)</f>
        <v>20170704</v>
      </c>
      <c r="D92" s="49" t="str">
        <f>RIGHT(B92,10)</f>
        <v>0054153086</v>
      </c>
      <c r="E92" t="s">
        <v>98</v>
      </c>
      <c r="F92" s="23" t="s">
        <v>8672</v>
      </c>
      <c r="G92">
        <v>2138</v>
      </c>
      <c r="H92" s="48" t="str">
        <f>F92&amp;G92</f>
        <v>62266626019934562138</v>
      </c>
      <c r="I92" s="48" t="e">
        <f>VLOOKUP(H92,银行退汇!H:K,4,FALSE)</f>
        <v>#N/A</v>
      </c>
      <c r="J92" s="48" t="e">
        <f>IF(I92&gt;0,1,"")</f>
        <v>#N/A</v>
      </c>
      <c r="K92" s="48" t="e">
        <f>VLOOKUP(H92,网银退汇!H:J,3,FALSE)</f>
        <v>#N/A</v>
      </c>
      <c r="L92" s="49" t="s">
        <v>9930</v>
      </c>
      <c r="M92" s="38"/>
      <c r="N92" s="45"/>
      <c r="O92" s="38"/>
      <c r="P92" s="38"/>
      <c r="Q92" s="38"/>
      <c r="R92" s="38"/>
      <c r="S92" s="38"/>
      <c r="T92" s="38"/>
      <c r="U92" s="38"/>
      <c r="V92" s="38"/>
    </row>
    <row r="93" spans="1:22" hidden="1">
      <c r="A93" t="s">
        <v>8673</v>
      </c>
      <c r="B93" s="23" t="s">
        <v>9937</v>
      </c>
      <c r="C93" s="49" t="str">
        <f>LEFT(B93,8)</f>
        <v>20170704</v>
      </c>
      <c r="D93" s="49" t="str">
        <f>RIGHT(B93,10)</f>
        <v>0054153791</v>
      </c>
      <c r="E93" t="s">
        <v>98</v>
      </c>
      <c r="F93" s="23" t="s">
        <v>8675</v>
      </c>
      <c r="G93">
        <v>500</v>
      </c>
      <c r="H93" s="48" t="str">
        <f>F93&amp;G93</f>
        <v>6217731900399219500</v>
      </c>
      <c r="I93" s="48" t="e">
        <f>VLOOKUP(H93,银行退汇!H:K,4,FALSE)</f>
        <v>#N/A</v>
      </c>
      <c r="J93" s="48" t="e">
        <f>IF(I93&gt;0,1,"")</f>
        <v>#N/A</v>
      </c>
      <c r="K93" s="48" t="e">
        <f>VLOOKUP(H93,网银退汇!H:J,3,FALSE)</f>
        <v>#N/A</v>
      </c>
      <c r="L93" s="49" t="s">
        <v>9930</v>
      </c>
      <c r="M93" s="38"/>
      <c r="N93" s="45"/>
      <c r="O93" s="38"/>
      <c r="P93" s="38"/>
      <c r="Q93" s="38"/>
      <c r="R93" s="38"/>
      <c r="S93" s="38"/>
      <c r="T93" s="38"/>
      <c r="U93" s="38"/>
      <c r="V93" s="38"/>
    </row>
    <row r="94" spans="1:22" hidden="1">
      <c r="A94" t="s">
        <v>8676</v>
      </c>
      <c r="B94" s="23" t="s">
        <v>9938</v>
      </c>
      <c r="C94" s="49" t="str">
        <f>LEFT(B94,8)</f>
        <v>20170704</v>
      </c>
      <c r="D94" s="49" t="str">
        <f>RIGHT(B94,10)</f>
        <v>0054154513</v>
      </c>
      <c r="E94" t="s">
        <v>98</v>
      </c>
      <c r="F94" s="23" t="s">
        <v>8448</v>
      </c>
      <c r="G94">
        <v>198</v>
      </c>
      <c r="H94" s="48" t="str">
        <f>F94&amp;G94</f>
        <v>6226661300421363198</v>
      </c>
      <c r="I94" s="48" t="e">
        <f>VLOOKUP(H94,银行退汇!H:K,4,FALSE)</f>
        <v>#N/A</v>
      </c>
      <c r="J94" s="48" t="e">
        <f>IF(I94&gt;0,1,"")</f>
        <v>#N/A</v>
      </c>
      <c r="K94" s="48" t="e">
        <f>VLOOKUP(H94,网银退汇!H:J,3,FALSE)</f>
        <v>#N/A</v>
      </c>
      <c r="L94" s="49" t="s">
        <v>9930</v>
      </c>
      <c r="M94" s="38"/>
      <c r="N94" s="45"/>
      <c r="O94" s="38"/>
      <c r="P94" s="38"/>
      <c r="Q94" s="38"/>
      <c r="R94" s="38"/>
      <c r="S94" s="38"/>
      <c r="T94" s="38"/>
      <c r="U94" s="38"/>
      <c r="V94" s="38"/>
    </row>
    <row r="95" spans="1:22" hidden="1">
      <c r="A95" t="s">
        <v>8678</v>
      </c>
      <c r="B95" s="23" t="s">
        <v>9939</v>
      </c>
      <c r="C95" s="49" t="str">
        <f>LEFT(B95,8)</f>
        <v>20170704</v>
      </c>
      <c r="D95" s="49" t="str">
        <f>RIGHT(B95,10)</f>
        <v>0054154589</v>
      </c>
      <c r="E95" t="s">
        <v>98</v>
      </c>
      <c r="F95" s="23" t="s">
        <v>8680</v>
      </c>
      <c r="G95">
        <v>200</v>
      </c>
      <c r="H95" s="48" t="str">
        <f>F95&amp;G95</f>
        <v>6227003861100163448200</v>
      </c>
      <c r="I95" s="48" t="e">
        <f>VLOOKUP(H95,银行退汇!H:K,4,FALSE)</f>
        <v>#N/A</v>
      </c>
      <c r="J95" s="48" t="e">
        <f>IF(I95&gt;0,1,"")</f>
        <v>#N/A</v>
      </c>
      <c r="K95" s="48" t="e">
        <f>VLOOKUP(H95,网银退汇!H:J,3,FALSE)</f>
        <v>#N/A</v>
      </c>
      <c r="L95" s="49" t="s">
        <v>9930</v>
      </c>
      <c r="M95" s="38"/>
      <c r="N95" s="45"/>
      <c r="O95" s="38"/>
      <c r="P95" s="38"/>
      <c r="Q95" s="38"/>
      <c r="R95" s="38"/>
      <c r="S95" s="38"/>
      <c r="T95" s="38"/>
      <c r="U95" s="38"/>
      <c r="V95" s="38"/>
    </row>
    <row r="96" spans="1:22" hidden="1">
      <c r="A96" t="s">
        <v>8681</v>
      </c>
      <c r="B96" s="23" t="s">
        <v>9940</v>
      </c>
      <c r="C96" s="49" t="str">
        <f>LEFT(B96,8)</f>
        <v>20170704</v>
      </c>
      <c r="D96" s="49" t="str">
        <f>RIGHT(B96,10)</f>
        <v>0054154780</v>
      </c>
      <c r="E96" t="s">
        <v>98</v>
      </c>
      <c r="F96" s="23" t="s">
        <v>8683</v>
      </c>
      <c r="G96">
        <v>500</v>
      </c>
      <c r="H96" s="48" t="str">
        <f>F96&amp;G96</f>
        <v>6231900000022924506500</v>
      </c>
      <c r="I96" s="48" t="e">
        <f>VLOOKUP(H96,银行退汇!H:K,4,FALSE)</f>
        <v>#N/A</v>
      </c>
      <c r="J96" s="48" t="e">
        <f>IF(I96&gt;0,1,"")</f>
        <v>#N/A</v>
      </c>
      <c r="K96" s="48" t="e">
        <f>VLOOKUP(H96,网银退汇!H:J,3,FALSE)</f>
        <v>#N/A</v>
      </c>
      <c r="L96" s="49" t="s">
        <v>9930</v>
      </c>
      <c r="M96" s="38"/>
      <c r="N96" s="45"/>
      <c r="O96" s="38"/>
      <c r="P96" s="38"/>
      <c r="Q96" s="38"/>
      <c r="R96" s="38"/>
      <c r="S96" s="38"/>
      <c r="T96" s="38"/>
      <c r="U96" s="38"/>
      <c r="V96" s="38"/>
    </row>
    <row r="97" spans="1:22" hidden="1">
      <c r="A97" t="s">
        <v>8684</v>
      </c>
      <c r="B97" s="23" t="s">
        <v>9941</v>
      </c>
      <c r="C97" s="49" t="str">
        <f>LEFT(B97,8)</f>
        <v>20170704</v>
      </c>
      <c r="D97" s="49" t="str">
        <f>RIGHT(B97,10)</f>
        <v>0054156258</v>
      </c>
      <c r="E97" t="s">
        <v>98</v>
      </c>
      <c r="F97" s="23" t="s">
        <v>8686</v>
      </c>
      <c r="G97">
        <v>399</v>
      </c>
      <c r="H97" s="48" t="str">
        <f>F97&amp;G97</f>
        <v>6217003950002444351399</v>
      </c>
      <c r="I97" s="48" t="e">
        <f>VLOOKUP(H97,银行退汇!H:K,4,FALSE)</f>
        <v>#N/A</v>
      </c>
      <c r="J97" s="48" t="e">
        <f>IF(I97&gt;0,1,"")</f>
        <v>#N/A</v>
      </c>
      <c r="K97" s="48" t="e">
        <f>VLOOKUP(H97,网银退汇!H:J,3,FALSE)</f>
        <v>#N/A</v>
      </c>
      <c r="L97" s="49" t="s">
        <v>9930</v>
      </c>
      <c r="M97" s="38"/>
      <c r="N97" s="45"/>
      <c r="O97" s="38"/>
      <c r="P97" s="38"/>
      <c r="Q97" s="38"/>
      <c r="R97" s="38"/>
      <c r="S97" s="38"/>
      <c r="T97" s="38"/>
      <c r="U97" s="38"/>
      <c r="V97" s="38"/>
    </row>
    <row r="98" spans="1:22" hidden="1">
      <c r="A98" t="s">
        <v>8687</v>
      </c>
      <c r="B98" s="23" t="s">
        <v>9942</v>
      </c>
      <c r="C98" s="49" t="str">
        <f>LEFT(B98,8)</f>
        <v>20170704</v>
      </c>
      <c r="D98" s="49" t="str">
        <f>RIGHT(B98,10)</f>
        <v>0054157409</v>
      </c>
      <c r="E98" t="s">
        <v>98</v>
      </c>
      <c r="F98" s="23" t="s">
        <v>8689</v>
      </c>
      <c r="G98">
        <v>923</v>
      </c>
      <c r="H98" s="48" t="str">
        <f>F98&amp;G98</f>
        <v>6212262502001878373923</v>
      </c>
      <c r="I98" s="48" t="e">
        <f>VLOOKUP(H98,银行退汇!H:K,4,FALSE)</f>
        <v>#N/A</v>
      </c>
      <c r="J98" s="48" t="e">
        <f>IF(I98&gt;0,1,"")</f>
        <v>#N/A</v>
      </c>
      <c r="K98" s="48" t="e">
        <f>VLOOKUP(H98,网银退汇!H:J,3,FALSE)</f>
        <v>#N/A</v>
      </c>
      <c r="L98" s="49" t="s">
        <v>9930</v>
      </c>
      <c r="M98" s="38"/>
      <c r="N98" s="45"/>
      <c r="O98" s="38"/>
      <c r="P98" s="38"/>
      <c r="Q98" s="38"/>
      <c r="R98" s="38"/>
      <c r="S98" s="38"/>
      <c r="T98" s="38"/>
      <c r="U98" s="38"/>
      <c r="V98" s="38"/>
    </row>
    <row r="99" spans="1:22" hidden="1">
      <c r="A99" t="s">
        <v>8690</v>
      </c>
      <c r="B99" s="23" t="s">
        <v>9943</v>
      </c>
      <c r="C99" s="49" t="str">
        <f>LEFT(B99,8)</f>
        <v>20170704</v>
      </c>
      <c r="D99" s="49" t="str">
        <f>RIGHT(B99,10)</f>
        <v>0054162197</v>
      </c>
      <c r="E99" t="s">
        <v>98</v>
      </c>
      <c r="F99" s="23" t="s">
        <v>8692</v>
      </c>
      <c r="G99">
        <v>1900</v>
      </c>
      <c r="H99" s="48" t="str">
        <f>F99&amp;G99</f>
        <v>62225305971521361900</v>
      </c>
      <c r="I99" s="48" t="e">
        <f>VLOOKUP(H99,银行退汇!H:K,4,FALSE)</f>
        <v>#N/A</v>
      </c>
      <c r="J99" s="48" t="e">
        <f>IF(I99&gt;0,1,"")</f>
        <v>#N/A</v>
      </c>
      <c r="K99" s="48" t="e">
        <f>VLOOKUP(H99,网银退汇!H:J,3,FALSE)</f>
        <v>#N/A</v>
      </c>
      <c r="L99" s="49" t="s">
        <v>9930</v>
      </c>
      <c r="M99" s="38"/>
      <c r="N99" s="45"/>
      <c r="O99" s="38"/>
      <c r="P99" s="38"/>
      <c r="Q99" s="38"/>
      <c r="R99" s="38"/>
      <c r="S99" s="38"/>
      <c r="T99" s="38"/>
      <c r="U99" s="38"/>
      <c r="V99" s="38"/>
    </row>
    <row r="100" spans="1:22" hidden="1">
      <c r="A100" s="19" t="s">
        <v>9944</v>
      </c>
      <c r="B100" s="23" t="s">
        <v>9945</v>
      </c>
      <c r="C100" s="49" t="str">
        <f>LEFT(B100,8)</f>
        <v>20170704</v>
      </c>
      <c r="D100" s="49" t="str">
        <f>RIGHT(B100,10)</f>
        <v>0054163205</v>
      </c>
      <c r="E100" t="s">
        <v>98</v>
      </c>
      <c r="F100" s="23" t="s">
        <v>6948</v>
      </c>
      <c r="G100">
        <v>238</v>
      </c>
      <c r="H100" s="48" t="str">
        <f>F100&amp;G100</f>
        <v>6217997020000781275238</v>
      </c>
      <c r="I100" s="48">
        <f>VLOOKUP(H100,银行退汇!H:K,4,FALSE)</f>
        <v>238</v>
      </c>
      <c r="J100" s="48">
        <f>IF(I100&gt;0,1,"")</f>
        <v>1</v>
      </c>
      <c r="K100" s="48" t="str">
        <f>VLOOKUP(H100,网银退汇!H:J,3,FALSE)</f>
        <v>2017-07-04</v>
      </c>
      <c r="L100" s="49" t="s">
        <v>9930</v>
      </c>
      <c r="M100" s="38"/>
      <c r="N100" s="45"/>
      <c r="O100" s="38"/>
      <c r="P100" s="38"/>
      <c r="Q100" s="38"/>
      <c r="R100" s="38"/>
      <c r="S100" s="38"/>
      <c r="T100" s="38"/>
      <c r="U100" s="38"/>
      <c r="V100" s="38"/>
    </row>
    <row r="101" spans="1:22" hidden="1">
      <c r="A101" t="s">
        <v>8695</v>
      </c>
      <c r="B101" s="23" t="s">
        <v>9946</v>
      </c>
      <c r="C101" s="49" t="str">
        <f>LEFT(B101,8)</f>
        <v>20170704</v>
      </c>
      <c r="D101" s="49" t="str">
        <f>RIGHT(B101,10)</f>
        <v>0054164323</v>
      </c>
      <c r="E101" t="s">
        <v>98</v>
      </c>
      <c r="F101" s="23" t="s">
        <v>7028</v>
      </c>
      <c r="G101">
        <v>401</v>
      </c>
      <c r="H101" s="48" t="str">
        <f>F101&amp;G101</f>
        <v>6259656240548143401</v>
      </c>
      <c r="I101" s="48" t="e">
        <f>VLOOKUP(H101,银行退汇!H:K,4,FALSE)</f>
        <v>#N/A</v>
      </c>
      <c r="J101" s="48" t="e">
        <f>IF(I101&gt;0,1,"")</f>
        <v>#N/A</v>
      </c>
      <c r="K101" s="48" t="str">
        <f>VLOOKUP(H101,网银退汇!H:J,3,FALSE)</f>
        <v>2017-07-05</v>
      </c>
      <c r="L101" s="49" t="s">
        <v>9930</v>
      </c>
      <c r="M101" s="38"/>
      <c r="N101" s="45"/>
      <c r="O101" s="38"/>
      <c r="P101" s="38"/>
      <c r="Q101" s="38"/>
      <c r="R101" s="38"/>
      <c r="S101" s="38"/>
      <c r="T101" s="38"/>
      <c r="U101" s="38"/>
      <c r="V101" s="38"/>
    </row>
    <row r="102" spans="1:22" hidden="1">
      <c r="A102" t="s">
        <v>8697</v>
      </c>
      <c r="B102" s="23" t="s">
        <v>9947</v>
      </c>
      <c r="C102" s="49" t="str">
        <f>LEFT(B102,8)</f>
        <v>20170704</v>
      </c>
      <c r="D102" s="49" t="str">
        <f>RIGHT(B102,10)</f>
        <v>0054164897</v>
      </c>
      <c r="E102" t="s">
        <v>98</v>
      </c>
      <c r="F102" s="23" t="s">
        <v>8699</v>
      </c>
      <c r="G102">
        <v>164</v>
      </c>
      <c r="H102" s="48" t="str">
        <f>F102&amp;G102</f>
        <v>6231900000066954187164</v>
      </c>
      <c r="I102" s="48" t="e">
        <f>VLOOKUP(H102,银行退汇!H:K,4,FALSE)</f>
        <v>#N/A</v>
      </c>
      <c r="J102" s="48" t="e">
        <f>IF(I102&gt;0,1,"")</f>
        <v>#N/A</v>
      </c>
      <c r="K102" s="48" t="e">
        <f>VLOOKUP(H102,网银退汇!H:J,3,FALSE)</f>
        <v>#N/A</v>
      </c>
      <c r="L102" s="49" t="s">
        <v>9930</v>
      </c>
      <c r="M102" s="38"/>
      <c r="N102" s="45"/>
      <c r="O102" s="38"/>
      <c r="P102" s="38"/>
      <c r="Q102" s="38"/>
      <c r="R102" s="38"/>
      <c r="S102" s="38"/>
      <c r="T102" s="38"/>
      <c r="U102" s="38"/>
      <c r="V102" s="38"/>
    </row>
    <row r="103" spans="1:22" hidden="1">
      <c r="A103" t="s">
        <v>8703</v>
      </c>
      <c r="B103" s="23" t="s">
        <v>9948</v>
      </c>
      <c r="C103" s="49" t="str">
        <f>LEFT(B103,8)</f>
        <v>20170704</v>
      </c>
      <c r="D103" s="49" t="str">
        <f>RIGHT(B103,10)</f>
        <v>0054166999</v>
      </c>
      <c r="E103" t="s">
        <v>98</v>
      </c>
      <c r="F103" s="23" t="s">
        <v>8702</v>
      </c>
      <c r="G103">
        <v>2990</v>
      </c>
      <c r="H103" s="48" t="str">
        <f>F103&amp;G103</f>
        <v>95588024101021657672990</v>
      </c>
      <c r="I103" s="48" t="e">
        <f>VLOOKUP(H103,银行退汇!H:K,4,FALSE)</f>
        <v>#N/A</v>
      </c>
      <c r="J103" s="48" t="e">
        <f>IF(I103&gt;0,1,"")</f>
        <v>#N/A</v>
      </c>
      <c r="K103" s="48" t="e">
        <f>VLOOKUP(H103,网银退汇!H:J,3,FALSE)</f>
        <v>#N/A</v>
      </c>
      <c r="L103" s="49" t="s">
        <v>9930</v>
      </c>
      <c r="M103" s="38"/>
      <c r="N103" s="45"/>
      <c r="O103" s="38"/>
      <c r="P103" s="38"/>
      <c r="Q103" s="38"/>
      <c r="R103" s="38"/>
      <c r="S103" s="38"/>
      <c r="T103" s="38"/>
      <c r="U103" s="38"/>
      <c r="V103" s="38"/>
    </row>
    <row r="104" spans="1:22" hidden="1">
      <c r="A104" t="s">
        <v>8705</v>
      </c>
      <c r="B104" s="23" t="s">
        <v>9949</v>
      </c>
      <c r="C104" s="49" t="str">
        <f>LEFT(B104,8)</f>
        <v>20170704</v>
      </c>
      <c r="D104" s="49" t="str">
        <f>RIGHT(B104,10)</f>
        <v>0054167340</v>
      </c>
      <c r="E104" t="s">
        <v>98</v>
      </c>
      <c r="F104" s="23" t="s">
        <v>8707</v>
      </c>
      <c r="G104">
        <v>9321</v>
      </c>
      <c r="H104" s="48" t="str">
        <f>F104&amp;G104</f>
        <v>62236919710672899321</v>
      </c>
      <c r="I104" s="48" t="e">
        <f>VLOOKUP(H104,银行退汇!H:K,4,FALSE)</f>
        <v>#N/A</v>
      </c>
      <c r="J104" s="48" t="e">
        <f>IF(I104&gt;0,1,"")</f>
        <v>#N/A</v>
      </c>
      <c r="K104" s="48" t="e">
        <f>VLOOKUP(H104,网银退汇!H:J,3,FALSE)</f>
        <v>#N/A</v>
      </c>
      <c r="L104" s="49" t="s">
        <v>9930</v>
      </c>
      <c r="M104" s="38"/>
      <c r="N104" s="45"/>
      <c r="O104" s="38"/>
      <c r="P104" s="38"/>
      <c r="Q104" s="38"/>
      <c r="R104" s="38"/>
      <c r="S104" s="38"/>
      <c r="T104" s="38"/>
      <c r="U104" s="38"/>
      <c r="V104" s="38"/>
    </row>
    <row r="105" spans="1:22" hidden="1">
      <c r="A105" t="s">
        <v>8708</v>
      </c>
      <c r="B105" s="23" t="s">
        <v>9950</v>
      </c>
      <c r="C105" s="49" t="str">
        <f>LEFT(B105,8)</f>
        <v>20170704</v>
      </c>
      <c r="D105" s="49" t="str">
        <f>RIGHT(B105,10)</f>
        <v>0054167620</v>
      </c>
      <c r="E105" t="s">
        <v>98</v>
      </c>
      <c r="F105" s="23" t="s">
        <v>8710</v>
      </c>
      <c r="G105">
        <v>262</v>
      </c>
      <c r="H105" s="48" t="str">
        <f>F105&amp;G105</f>
        <v>6217003880000317913262</v>
      </c>
      <c r="I105" s="48" t="e">
        <f>VLOOKUP(H105,银行退汇!H:K,4,FALSE)</f>
        <v>#N/A</v>
      </c>
      <c r="J105" s="48" t="e">
        <f>IF(I105&gt;0,1,"")</f>
        <v>#N/A</v>
      </c>
      <c r="K105" s="48" t="e">
        <f>VLOOKUP(H105,网银退汇!H:J,3,FALSE)</f>
        <v>#N/A</v>
      </c>
      <c r="L105" s="49" t="s">
        <v>9930</v>
      </c>
      <c r="M105" s="38"/>
      <c r="N105" s="45"/>
      <c r="O105" s="38"/>
      <c r="P105" s="38"/>
      <c r="Q105" s="38"/>
      <c r="R105" s="38"/>
      <c r="S105" s="38"/>
      <c r="T105" s="38"/>
      <c r="U105" s="38"/>
      <c r="V105" s="38"/>
    </row>
    <row r="106" spans="1:22" hidden="1">
      <c r="A106" t="s">
        <v>8711</v>
      </c>
      <c r="B106" s="23" t="s">
        <v>9951</v>
      </c>
      <c r="C106" s="49" t="str">
        <f>LEFT(B106,8)</f>
        <v>20170704</v>
      </c>
      <c r="D106" s="49" t="str">
        <f>RIGHT(B106,10)</f>
        <v>0054168182</v>
      </c>
      <c r="E106" t="s">
        <v>98</v>
      </c>
      <c r="F106" s="23" t="s">
        <v>8713</v>
      </c>
      <c r="G106">
        <v>74</v>
      </c>
      <c r="H106" s="48" t="str">
        <f>F106&amp;G106</f>
        <v>621785270001151421174</v>
      </c>
      <c r="I106" s="48" t="e">
        <f>VLOOKUP(H106,银行退汇!H:K,4,FALSE)</f>
        <v>#N/A</v>
      </c>
      <c r="J106" s="48" t="e">
        <f>IF(I106&gt;0,1,"")</f>
        <v>#N/A</v>
      </c>
      <c r="K106" s="48" t="e">
        <f>VLOOKUP(H106,网银退汇!H:J,3,FALSE)</f>
        <v>#N/A</v>
      </c>
      <c r="L106" s="49" t="s">
        <v>9930</v>
      </c>
      <c r="M106" s="38"/>
      <c r="N106" s="45"/>
      <c r="O106" s="38"/>
      <c r="P106" s="38"/>
      <c r="Q106" s="38"/>
      <c r="R106" s="38"/>
      <c r="S106" s="38"/>
      <c r="T106" s="38"/>
      <c r="U106" s="38"/>
      <c r="V106" s="38"/>
    </row>
    <row r="107" spans="1:22" hidden="1">
      <c r="A107" t="s">
        <v>8714</v>
      </c>
      <c r="B107" s="23" t="s">
        <v>9952</v>
      </c>
      <c r="C107" s="49" t="str">
        <f>LEFT(B107,8)</f>
        <v>20170704</v>
      </c>
      <c r="D107" s="49" t="str">
        <f>RIGHT(B107,10)</f>
        <v>0054168357</v>
      </c>
      <c r="E107" t="s">
        <v>98</v>
      </c>
      <c r="F107" s="23" t="s">
        <v>8716</v>
      </c>
      <c r="G107">
        <v>96</v>
      </c>
      <c r="H107" s="48" t="str">
        <f>F107&amp;G107</f>
        <v>622262242000047076796</v>
      </c>
      <c r="I107" s="48" t="e">
        <f>VLOOKUP(H107,银行退汇!H:K,4,FALSE)</f>
        <v>#N/A</v>
      </c>
      <c r="J107" s="48" t="e">
        <f>IF(I107&gt;0,1,"")</f>
        <v>#N/A</v>
      </c>
      <c r="K107" s="48" t="e">
        <f>VLOOKUP(H107,网银退汇!H:J,3,FALSE)</f>
        <v>#N/A</v>
      </c>
      <c r="L107" s="49" t="s">
        <v>9930</v>
      </c>
      <c r="M107" s="38"/>
      <c r="N107" s="45"/>
      <c r="O107" s="38"/>
      <c r="P107" s="38"/>
      <c r="Q107" s="38"/>
      <c r="R107" s="38"/>
      <c r="S107" s="38"/>
      <c r="T107" s="38"/>
      <c r="U107" s="38"/>
      <c r="V107" s="38"/>
    </row>
    <row r="108" spans="1:22" hidden="1">
      <c r="A108" t="s">
        <v>8717</v>
      </c>
      <c r="B108" s="23" t="s">
        <v>9953</v>
      </c>
      <c r="C108" s="49" t="str">
        <f>LEFT(B108,8)</f>
        <v>20170704</v>
      </c>
      <c r="D108" s="49" t="str">
        <f>RIGHT(B108,10)</f>
        <v>0054168409</v>
      </c>
      <c r="E108" t="s">
        <v>98</v>
      </c>
      <c r="F108" s="23" t="s">
        <v>8719</v>
      </c>
      <c r="G108">
        <v>937</v>
      </c>
      <c r="H108" s="48" t="str">
        <f>F108&amp;G108</f>
        <v>6227000013470084407937</v>
      </c>
      <c r="I108" s="48" t="e">
        <f>VLOOKUP(H108,银行退汇!H:K,4,FALSE)</f>
        <v>#N/A</v>
      </c>
      <c r="J108" s="48" t="e">
        <f>IF(I108&gt;0,1,"")</f>
        <v>#N/A</v>
      </c>
      <c r="K108" s="48" t="e">
        <f>VLOOKUP(H108,网银退汇!H:J,3,FALSE)</f>
        <v>#N/A</v>
      </c>
      <c r="L108" s="49" t="s">
        <v>9930</v>
      </c>
      <c r="M108" s="38"/>
      <c r="N108" s="45"/>
      <c r="O108" s="38"/>
      <c r="P108" s="38"/>
      <c r="Q108" s="38"/>
      <c r="R108" s="38"/>
      <c r="S108" s="38"/>
      <c r="T108" s="38"/>
      <c r="U108" s="38"/>
      <c r="V108" s="38"/>
    </row>
    <row r="109" spans="1:22" hidden="1">
      <c r="A109" t="s">
        <v>8720</v>
      </c>
      <c r="B109" s="23" t="s">
        <v>9954</v>
      </c>
      <c r="C109" s="49" t="str">
        <f>LEFT(B109,8)</f>
        <v>20170704</v>
      </c>
      <c r="D109" s="49" t="str">
        <f>RIGHT(B109,10)</f>
        <v>0054169980</v>
      </c>
      <c r="E109" t="s">
        <v>98</v>
      </c>
      <c r="F109" s="23" t="s">
        <v>8722</v>
      </c>
      <c r="G109">
        <v>162</v>
      </c>
      <c r="H109" s="48" t="str">
        <f>F109&amp;G109</f>
        <v>6231900000059447231162</v>
      </c>
      <c r="I109" s="48" t="e">
        <f>VLOOKUP(H109,银行退汇!H:K,4,FALSE)</f>
        <v>#N/A</v>
      </c>
      <c r="J109" s="48" t="e">
        <f>IF(I109&gt;0,1,"")</f>
        <v>#N/A</v>
      </c>
      <c r="K109" s="48" t="e">
        <f>VLOOKUP(H109,网银退汇!H:J,3,FALSE)</f>
        <v>#N/A</v>
      </c>
      <c r="L109" s="49" t="s">
        <v>9930</v>
      </c>
      <c r="M109" s="38"/>
      <c r="N109" s="45"/>
      <c r="O109" s="38"/>
      <c r="P109" s="38"/>
      <c r="Q109" s="38"/>
      <c r="R109" s="38"/>
      <c r="S109" s="38"/>
      <c r="T109" s="38"/>
      <c r="U109" s="38"/>
      <c r="V109" s="38"/>
    </row>
    <row r="110" spans="1:22" hidden="1">
      <c r="A110" t="s">
        <v>8723</v>
      </c>
      <c r="B110" s="23" t="s">
        <v>9955</v>
      </c>
      <c r="C110" s="49" t="str">
        <f>LEFT(B110,8)</f>
        <v>20170704</v>
      </c>
      <c r="D110" s="49" t="str">
        <f>RIGHT(B110,10)</f>
        <v>0054171345</v>
      </c>
      <c r="E110" t="s">
        <v>98</v>
      </c>
      <c r="F110" s="23" t="s">
        <v>8725</v>
      </c>
      <c r="G110">
        <v>28</v>
      </c>
      <c r="H110" s="48" t="str">
        <f>F110&amp;G110</f>
        <v>622848086867404467228</v>
      </c>
      <c r="I110" s="48" t="e">
        <f>VLOOKUP(H110,银行退汇!H:K,4,FALSE)</f>
        <v>#N/A</v>
      </c>
      <c r="J110" s="48" t="e">
        <f>IF(I110&gt;0,1,"")</f>
        <v>#N/A</v>
      </c>
      <c r="K110" s="48" t="e">
        <f>VLOOKUP(H110,网银退汇!H:J,3,FALSE)</f>
        <v>#N/A</v>
      </c>
      <c r="L110" s="49" t="s">
        <v>9930</v>
      </c>
      <c r="M110" s="38"/>
      <c r="N110" s="45"/>
      <c r="O110" s="38"/>
      <c r="P110" s="38"/>
      <c r="Q110" s="38"/>
      <c r="R110" s="38"/>
      <c r="S110" s="38"/>
      <c r="T110" s="38"/>
      <c r="U110" s="38"/>
      <c r="V110" s="38"/>
    </row>
    <row r="111" spans="1:22" hidden="1">
      <c r="A111" t="s">
        <v>8726</v>
      </c>
      <c r="B111" s="23" t="s">
        <v>9956</v>
      </c>
      <c r="C111" s="49" t="str">
        <f>LEFT(B111,8)</f>
        <v>20170704</v>
      </c>
      <c r="D111" s="49" t="str">
        <f>RIGHT(B111,10)</f>
        <v>0054171351</v>
      </c>
      <c r="E111" t="s">
        <v>98</v>
      </c>
      <c r="F111" s="23" t="s">
        <v>8728</v>
      </c>
      <c r="G111">
        <v>95</v>
      </c>
      <c r="H111" s="48" t="str">
        <f>F111&amp;G111</f>
        <v>622922498217910195</v>
      </c>
      <c r="I111" s="48" t="e">
        <f>VLOOKUP(H111,银行退汇!H:K,4,FALSE)</f>
        <v>#N/A</v>
      </c>
      <c r="J111" s="48" t="e">
        <f>IF(I111&gt;0,1,"")</f>
        <v>#N/A</v>
      </c>
      <c r="K111" s="48" t="e">
        <f>VLOOKUP(H111,网银退汇!H:J,3,FALSE)</f>
        <v>#N/A</v>
      </c>
      <c r="L111" s="49" t="s">
        <v>9930</v>
      </c>
      <c r="M111" s="38"/>
      <c r="N111" s="45"/>
      <c r="O111" s="38"/>
      <c r="P111" s="38"/>
      <c r="Q111" s="38"/>
      <c r="R111" s="38"/>
      <c r="S111" s="38"/>
      <c r="T111" s="38"/>
      <c r="U111" s="38"/>
      <c r="V111" s="38"/>
    </row>
    <row r="112" spans="1:22" hidden="1">
      <c r="A112" t="s">
        <v>8729</v>
      </c>
      <c r="B112" s="23" t="s">
        <v>9957</v>
      </c>
      <c r="C112" s="49" t="str">
        <f>LEFT(B112,8)</f>
        <v>20170704</v>
      </c>
      <c r="D112" s="49" t="str">
        <f>RIGHT(B112,10)</f>
        <v>0054171588</v>
      </c>
      <c r="E112" t="s">
        <v>98</v>
      </c>
      <c r="F112" s="23" t="s">
        <v>8731</v>
      </c>
      <c r="G112">
        <v>1100</v>
      </c>
      <c r="H112" s="48" t="str">
        <f>F112&amp;G112</f>
        <v>62122625080006469431100</v>
      </c>
      <c r="I112" s="48" t="e">
        <f>VLOOKUP(H112,银行退汇!H:K,4,FALSE)</f>
        <v>#N/A</v>
      </c>
      <c r="J112" s="48" t="e">
        <f>IF(I112&gt;0,1,"")</f>
        <v>#N/A</v>
      </c>
      <c r="K112" s="48" t="e">
        <f>VLOOKUP(H112,网银退汇!H:J,3,FALSE)</f>
        <v>#N/A</v>
      </c>
      <c r="L112" s="49" t="s">
        <v>9930</v>
      </c>
      <c r="M112" s="38"/>
      <c r="N112" s="45"/>
      <c r="O112" s="38"/>
      <c r="P112" s="38"/>
      <c r="Q112" s="38"/>
      <c r="R112" s="38"/>
      <c r="S112" s="38"/>
      <c r="T112" s="38"/>
      <c r="U112" s="38"/>
      <c r="V112" s="38"/>
    </row>
    <row r="113" spans="1:22" hidden="1">
      <c r="A113" t="s">
        <v>8732</v>
      </c>
      <c r="B113" s="23" t="s">
        <v>9958</v>
      </c>
      <c r="C113" s="49" t="str">
        <f>LEFT(B113,8)</f>
        <v>20170704</v>
      </c>
      <c r="D113" s="49" t="str">
        <f>RIGHT(B113,10)</f>
        <v>0054171985</v>
      </c>
      <c r="E113" t="s">
        <v>98</v>
      </c>
      <c r="F113" s="23" t="s">
        <v>8734</v>
      </c>
      <c r="G113">
        <v>879</v>
      </c>
      <c r="H113" s="48" t="str">
        <f>F113&amp;G113</f>
        <v>6217852700005843394879</v>
      </c>
      <c r="I113" s="48" t="e">
        <f>VLOOKUP(H113,银行退汇!H:K,4,FALSE)</f>
        <v>#N/A</v>
      </c>
      <c r="J113" s="48" t="e">
        <f>IF(I113&gt;0,1,"")</f>
        <v>#N/A</v>
      </c>
      <c r="K113" s="48" t="e">
        <f>VLOOKUP(H113,网银退汇!H:J,3,FALSE)</f>
        <v>#N/A</v>
      </c>
      <c r="L113" s="49" t="s">
        <v>9930</v>
      </c>
      <c r="M113" s="38"/>
      <c r="N113" s="45"/>
      <c r="O113" s="38"/>
      <c r="P113" s="38"/>
      <c r="Q113" s="38"/>
      <c r="R113" s="38"/>
      <c r="S113" s="38"/>
      <c r="T113" s="38"/>
      <c r="U113" s="38"/>
      <c r="V113" s="38"/>
    </row>
    <row r="114" spans="1:22" hidden="1">
      <c r="A114" t="s">
        <v>8735</v>
      </c>
      <c r="B114" s="23" t="s">
        <v>9959</v>
      </c>
      <c r="C114" s="49" t="str">
        <f>LEFT(B114,8)</f>
        <v>20170704</v>
      </c>
      <c r="D114" s="49" t="str">
        <f>RIGHT(B114,10)</f>
        <v>0054172055</v>
      </c>
      <c r="E114" t="s">
        <v>98</v>
      </c>
      <c r="F114" s="23" t="s">
        <v>8737</v>
      </c>
      <c r="G114">
        <v>125</v>
      </c>
      <c r="H114" s="48" t="str">
        <f>F114&amp;G114</f>
        <v>6222300410231222125</v>
      </c>
      <c r="I114" s="48" t="e">
        <f>VLOOKUP(H114,银行退汇!H:K,4,FALSE)</f>
        <v>#N/A</v>
      </c>
      <c r="J114" s="48" t="e">
        <f>IF(I114&gt;0,1,"")</f>
        <v>#N/A</v>
      </c>
      <c r="K114" s="48" t="e">
        <f>VLOOKUP(H114,网银退汇!H:J,3,FALSE)</f>
        <v>#N/A</v>
      </c>
      <c r="L114" s="49" t="s">
        <v>9930</v>
      </c>
      <c r="M114" s="38"/>
      <c r="N114" s="45"/>
      <c r="O114" s="38"/>
      <c r="P114" s="38"/>
      <c r="Q114" s="38"/>
      <c r="R114" s="38"/>
      <c r="S114" s="38"/>
      <c r="T114" s="38"/>
      <c r="U114" s="38"/>
      <c r="V114" s="38"/>
    </row>
    <row r="115" spans="1:22" hidden="1">
      <c r="A115" t="s">
        <v>8738</v>
      </c>
      <c r="B115" s="23" t="s">
        <v>9960</v>
      </c>
      <c r="C115" s="49" t="str">
        <f>LEFT(B115,8)</f>
        <v>20170704</v>
      </c>
      <c r="D115" s="49" t="str">
        <f>RIGHT(B115,10)</f>
        <v>0054173431</v>
      </c>
      <c r="E115" t="s">
        <v>98</v>
      </c>
      <c r="F115" s="23" t="s">
        <v>8740</v>
      </c>
      <c r="G115">
        <v>362</v>
      </c>
      <c r="H115" s="48" t="str">
        <f>F115&amp;G115</f>
        <v>6228930001125507297362</v>
      </c>
      <c r="I115" s="48" t="e">
        <f>VLOOKUP(H115,银行退汇!H:K,4,FALSE)</f>
        <v>#N/A</v>
      </c>
      <c r="J115" s="48" t="e">
        <f>IF(I115&gt;0,1,"")</f>
        <v>#N/A</v>
      </c>
      <c r="K115" s="48" t="e">
        <f>VLOOKUP(H115,网银退汇!H:J,3,FALSE)</f>
        <v>#N/A</v>
      </c>
      <c r="L115" s="49" t="s">
        <v>9930</v>
      </c>
      <c r="M115" s="38"/>
      <c r="N115" s="45"/>
      <c r="O115" s="38"/>
      <c r="P115" s="38"/>
      <c r="Q115" s="38"/>
      <c r="R115" s="38"/>
      <c r="S115" s="38"/>
      <c r="T115" s="38"/>
      <c r="U115" s="38"/>
      <c r="V115" s="38"/>
    </row>
    <row r="116" spans="1:22" hidden="1">
      <c r="A116" s="19" t="s">
        <v>9961</v>
      </c>
      <c r="B116" s="23" t="s">
        <v>9962</v>
      </c>
      <c r="C116" s="49" t="str">
        <f>LEFT(B116,8)</f>
        <v>20170704</v>
      </c>
      <c r="D116" s="49" t="str">
        <f>RIGHT(B116,10)</f>
        <v>0054173514</v>
      </c>
      <c r="E116" t="s">
        <v>98</v>
      </c>
      <c r="F116" s="23" t="s">
        <v>6937</v>
      </c>
      <c r="G116">
        <v>120</v>
      </c>
      <c r="H116" s="48" t="str">
        <f>F116&amp;G116</f>
        <v>6221550878173537120</v>
      </c>
      <c r="I116" s="48">
        <f>VLOOKUP(H116,银行退汇!H:K,4,FALSE)</f>
        <v>120</v>
      </c>
      <c r="J116" s="48">
        <f>IF(I116&gt;0,1,"")</f>
        <v>1</v>
      </c>
      <c r="K116" s="48" t="str">
        <f>VLOOKUP(H116,网银退汇!H:J,3,FALSE)</f>
        <v>2017-07-04</v>
      </c>
      <c r="L116" s="49" t="s">
        <v>9930</v>
      </c>
      <c r="M116" s="38"/>
      <c r="N116" s="45"/>
      <c r="O116" s="38"/>
      <c r="P116" s="38"/>
      <c r="Q116" s="38"/>
      <c r="R116" s="38"/>
      <c r="S116" s="38"/>
      <c r="T116" s="38"/>
      <c r="U116" s="38"/>
      <c r="V116" s="38"/>
    </row>
    <row r="117" spans="1:22" hidden="1">
      <c r="A117" s="19" t="s">
        <v>9963</v>
      </c>
      <c r="B117" s="23" t="s">
        <v>9964</v>
      </c>
      <c r="C117" s="49" t="str">
        <f>LEFT(B117,8)</f>
        <v>20170704</v>
      </c>
      <c r="D117" s="49" t="str">
        <f>RIGHT(B117,10)</f>
        <v>0054173630</v>
      </c>
      <c r="E117" t="s">
        <v>98</v>
      </c>
      <c r="F117" s="23" t="s">
        <v>6937</v>
      </c>
      <c r="G117">
        <v>120</v>
      </c>
      <c r="H117" s="48" t="str">
        <f>F117&amp;G117</f>
        <v>6221550878173537120</v>
      </c>
      <c r="I117" s="48">
        <f>VLOOKUP(H117,银行退汇!H:K,4,FALSE)</f>
        <v>120</v>
      </c>
      <c r="J117" s="48">
        <f>IF(I117&gt;0,1,"")</f>
        <v>1</v>
      </c>
      <c r="K117" s="48" t="str">
        <f>VLOOKUP(H117,网银退汇!H:J,3,FALSE)</f>
        <v>2017-07-04</v>
      </c>
      <c r="L117" s="49" t="s">
        <v>9930</v>
      </c>
      <c r="M117" s="38"/>
      <c r="N117" s="45"/>
      <c r="O117" s="38"/>
      <c r="P117" s="38"/>
      <c r="Q117" s="38"/>
      <c r="R117" s="38"/>
      <c r="S117" s="38"/>
      <c r="T117" s="38"/>
      <c r="U117" s="38"/>
      <c r="V117" s="38"/>
    </row>
    <row r="118" spans="1:22" hidden="1">
      <c r="A118" t="s">
        <v>8745</v>
      </c>
      <c r="B118" s="23" t="s">
        <v>9965</v>
      </c>
      <c r="C118" s="49" t="str">
        <f>LEFT(B118,8)</f>
        <v>20170704</v>
      </c>
      <c r="D118" s="49" t="str">
        <f>RIGHT(B118,10)</f>
        <v>0054174021</v>
      </c>
      <c r="E118" t="s">
        <v>98</v>
      </c>
      <c r="F118" s="23" t="s">
        <v>6937</v>
      </c>
      <c r="G118">
        <v>406</v>
      </c>
      <c r="H118" s="48" t="str">
        <f>F118&amp;G118</f>
        <v>6221550878173537406</v>
      </c>
      <c r="I118" s="48" t="e">
        <f>VLOOKUP(H118,银行退汇!H:K,4,FALSE)</f>
        <v>#N/A</v>
      </c>
      <c r="J118" s="48" t="e">
        <f>IF(I118&gt;0,1,"")</f>
        <v>#N/A</v>
      </c>
      <c r="K118" s="48" t="e">
        <f>VLOOKUP(H118,网银退汇!H:J,3,FALSE)</f>
        <v>#N/A</v>
      </c>
      <c r="L118" s="49" t="s">
        <v>9930</v>
      </c>
      <c r="M118" s="38"/>
      <c r="N118" s="45"/>
      <c r="O118" s="38"/>
      <c r="P118" s="38"/>
      <c r="Q118" s="38"/>
      <c r="R118" s="38"/>
      <c r="S118" s="38"/>
      <c r="T118" s="38"/>
      <c r="U118" s="38"/>
      <c r="V118" s="38"/>
    </row>
    <row r="119" spans="1:22" hidden="1">
      <c r="A119" t="s">
        <v>8747</v>
      </c>
      <c r="B119" s="23" t="s">
        <v>9966</v>
      </c>
      <c r="C119" s="49" t="str">
        <f>LEFT(B119,8)</f>
        <v>20170704</v>
      </c>
      <c r="D119" s="49" t="str">
        <f>RIGHT(B119,10)</f>
        <v>0054175782</v>
      </c>
      <c r="E119" t="s">
        <v>98</v>
      </c>
      <c r="F119" s="23" t="s">
        <v>8749</v>
      </c>
      <c r="G119">
        <v>293</v>
      </c>
      <c r="H119" s="48" t="str">
        <f>F119&amp;G119</f>
        <v>6222532438988280293</v>
      </c>
      <c r="I119" s="48" t="e">
        <f>VLOOKUP(H119,银行退汇!H:K,4,FALSE)</f>
        <v>#N/A</v>
      </c>
      <c r="J119" s="48" t="e">
        <f>IF(I119&gt;0,1,"")</f>
        <v>#N/A</v>
      </c>
      <c r="K119" s="48" t="e">
        <f>VLOOKUP(H119,网银退汇!H:J,3,FALSE)</f>
        <v>#N/A</v>
      </c>
      <c r="L119" s="49" t="s">
        <v>9930</v>
      </c>
      <c r="M119" s="38"/>
      <c r="N119" s="45"/>
      <c r="O119" s="38"/>
      <c r="P119" s="38"/>
      <c r="Q119" s="38"/>
      <c r="R119" s="38"/>
      <c r="S119" s="38"/>
      <c r="T119" s="38"/>
      <c r="U119" s="38"/>
      <c r="V119" s="38"/>
    </row>
    <row r="120" spans="1:22" hidden="1">
      <c r="A120" t="s">
        <v>8750</v>
      </c>
      <c r="B120" s="23" t="s">
        <v>9967</v>
      </c>
      <c r="C120" s="49" t="str">
        <f>LEFT(B120,8)</f>
        <v>20170704</v>
      </c>
      <c r="D120" s="49" t="str">
        <f>RIGHT(B120,10)</f>
        <v>0054176389</v>
      </c>
      <c r="E120" t="s">
        <v>98</v>
      </c>
      <c r="F120" s="23" t="s">
        <v>8752</v>
      </c>
      <c r="G120">
        <v>873</v>
      </c>
      <c r="H120" s="48" t="str">
        <f>F120&amp;G120</f>
        <v>6214600180006889146873</v>
      </c>
      <c r="I120" s="48" t="e">
        <f>VLOOKUP(H120,银行退汇!H:K,4,FALSE)</f>
        <v>#N/A</v>
      </c>
      <c r="J120" s="48" t="e">
        <f>IF(I120&gt;0,1,"")</f>
        <v>#N/A</v>
      </c>
      <c r="K120" s="48" t="e">
        <f>VLOOKUP(H120,网银退汇!H:J,3,FALSE)</f>
        <v>#N/A</v>
      </c>
      <c r="L120" s="49" t="s">
        <v>9930</v>
      </c>
      <c r="M120" s="38"/>
      <c r="N120" s="45"/>
      <c r="O120" s="38"/>
      <c r="P120" s="38"/>
      <c r="Q120" s="38"/>
      <c r="R120" s="38"/>
      <c r="S120" s="38"/>
      <c r="T120" s="38"/>
      <c r="U120" s="38"/>
      <c r="V120" s="38"/>
    </row>
    <row r="121" spans="1:22" hidden="1">
      <c r="A121" t="s">
        <v>8753</v>
      </c>
      <c r="B121" s="23" t="s">
        <v>9968</v>
      </c>
      <c r="C121" s="49" t="str">
        <f>LEFT(B121,8)</f>
        <v>20170704</v>
      </c>
      <c r="D121" s="49" t="str">
        <f>RIGHT(B121,10)</f>
        <v>0054178742</v>
      </c>
      <c r="E121" t="s">
        <v>98</v>
      </c>
      <c r="F121" s="23" t="s">
        <v>8755</v>
      </c>
      <c r="G121">
        <v>358</v>
      </c>
      <c r="H121" s="48" t="str">
        <f>F121&amp;G121</f>
        <v>6216912200642257358</v>
      </c>
      <c r="I121" s="48" t="e">
        <f>VLOOKUP(H121,银行退汇!H:K,4,FALSE)</f>
        <v>#N/A</v>
      </c>
      <c r="J121" s="48" t="e">
        <f>IF(I121&gt;0,1,"")</f>
        <v>#N/A</v>
      </c>
      <c r="K121" s="48" t="e">
        <f>VLOOKUP(H121,网银退汇!H:J,3,FALSE)</f>
        <v>#N/A</v>
      </c>
      <c r="L121" s="49" t="s">
        <v>9930</v>
      </c>
      <c r="M121" s="38"/>
      <c r="N121" s="45"/>
      <c r="O121" s="38"/>
      <c r="P121" s="38"/>
      <c r="Q121" s="38"/>
      <c r="R121" s="38"/>
      <c r="S121" s="38"/>
      <c r="T121" s="38"/>
      <c r="U121" s="38"/>
      <c r="V121" s="38"/>
    </row>
    <row r="122" spans="1:22" hidden="1">
      <c r="A122" t="s">
        <v>8756</v>
      </c>
      <c r="B122" s="23" t="s">
        <v>9969</v>
      </c>
      <c r="C122" s="49" t="str">
        <f>LEFT(B122,8)</f>
        <v>20170704</v>
      </c>
      <c r="D122" s="49" t="str">
        <f>RIGHT(B122,10)</f>
        <v>0054179052</v>
      </c>
      <c r="E122" t="s">
        <v>98</v>
      </c>
      <c r="F122" s="23" t="s">
        <v>8758</v>
      </c>
      <c r="G122">
        <v>1109</v>
      </c>
      <c r="H122" s="48" t="str">
        <f>F122&amp;G122</f>
        <v>62220825170005206901109</v>
      </c>
      <c r="I122" s="48" t="e">
        <f>VLOOKUP(H122,银行退汇!H:K,4,FALSE)</f>
        <v>#N/A</v>
      </c>
      <c r="J122" s="48" t="e">
        <f>IF(I122&gt;0,1,"")</f>
        <v>#N/A</v>
      </c>
      <c r="K122" s="48" t="e">
        <f>VLOOKUP(H122,网银退汇!H:J,3,FALSE)</f>
        <v>#N/A</v>
      </c>
      <c r="L122" s="49" t="s">
        <v>9930</v>
      </c>
      <c r="M122" s="38"/>
      <c r="N122" s="45"/>
      <c r="O122" s="38"/>
      <c r="P122" s="38"/>
      <c r="Q122" s="38"/>
      <c r="R122" s="38"/>
      <c r="S122" s="38"/>
      <c r="T122" s="38"/>
      <c r="U122" s="38"/>
      <c r="V122" s="38"/>
    </row>
    <row r="123" spans="1:22" hidden="1">
      <c r="A123" s="19" t="s">
        <v>9970</v>
      </c>
      <c r="B123" s="23" t="s">
        <v>9971</v>
      </c>
      <c r="C123" s="49" t="str">
        <f>LEFT(B123,8)</f>
        <v>20170704</v>
      </c>
      <c r="D123" s="49" t="str">
        <f>RIGHT(B123,10)</f>
        <v>0054183601</v>
      </c>
      <c r="E123" t="s">
        <v>98</v>
      </c>
      <c r="F123" s="23" t="s">
        <v>6926</v>
      </c>
      <c r="G123">
        <v>63</v>
      </c>
      <c r="H123" s="48" t="str">
        <f>F123&amp;G123</f>
        <v>621790270000216201263</v>
      </c>
      <c r="I123" s="48">
        <f>VLOOKUP(H123,银行退汇!H:K,4,FALSE)</f>
        <v>63</v>
      </c>
      <c r="J123" s="48">
        <f>IF(I123&gt;0,1,"")</f>
        <v>1</v>
      </c>
      <c r="K123" s="48" t="str">
        <f>VLOOKUP(H123,网银退汇!H:J,3,FALSE)</f>
        <v>2017-07-05</v>
      </c>
      <c r="L123" s="49" t="s">
        <v>9930</v>
      </c>
      <c r="M123" s="38"/>
      <c r="N123" s="45"/>
      <c r="O123" s="38"/>
      <c r="P123" s="38"/>
      <c r="Q123" s="38"/>
      <c r="R123" s="38"/>
      <c r="S123" s="38"/>
      <c r="T123" s="38"/>
      <c r="U123" s="38"/>
      <c r="V123" s="38"/>
    </row>
    <row r="124" spans="1:22" hidden="1">
      <c r="A124" t="s">
        <v>8761</v>
      </c>
      <c r="B124" s="23" t="s">
        <v>9972</v>
      </c>
      <c r="C124" s="49" t="str">
        <f>LEFT(B124,8)</f>
        <v>20170704</v>
      </c>
      <c r="D124" s="49" t="str">
        <f>RIGHT(B124,10)</f>
        <v>0054191507</v>
      </c>
      <c r="E124" t="s">
        <v>98</v>
      </c>
      <c r="F124" s="23" t="s">
        <v>8763</v>
      </c>
      <c r="G124">
        <v>503</v>
      </c>
      <c r="H124" s="48" t="str">
        <f>F124&amp;G124</f>
        <v>6223690952179113503</v>
      </c>
      <c r="I124" s="48" t="e">
        <f>VLOOKUP(H124,银行退汇!H:K,4,FALSE)</f>
        <v>#N/A</v>
      </c>
      <c r="J124" s="48" t="e">
        <f>IF(I124&gt;0,1,"")</f>
        <v>#N/A</v>
      </c>
      <c r="K124" s="48" t="e">
        <f>VLOOKUP(H124,网银退汇!H:J,3,FALSE)</f>
        <v>#N/A</v>
      </c>
      <c r="L124" s="49" t="s">
        <v>9930</v>
      </c>
      <c r="M124" s="38"/>
      <c r="N124" s="45"/>
      <c r="O124" s="38"/>
      <c r="P124" s="38"/>
      <c r="Q124" s="38"/>
      <c r="R124" s="38"/>
      <c r="S124" s="38"/>
      <c r="T124" s="38"/>
      <c r="U124" s="38"/>
      <c r="V124" s="38"/>
    </row>
    <row r="125" spans="1:22" hidden="1">
      <c r="A125" t="s">
        <v>8764</v>
      </c>
      <c r="B125" s="23" t="s">
        <v>9973</v>
      </c>
      <c r="C125" s="49" t="str">
        <f>LEFT(B125,8)</f>
        <v>20170704</v>
      </c>
      <c r="D125" s="49" t="str">
        <f>RIGHT(B125,10)</f>
        <v>0054193383</v>
      </c>
      <c r="E125" t="s">
        <v>98</v>
      </c>
      <c r="F125" s="23" t="s">
        <v>8766</v>
      </c>
      <c r="G125">
        <v>19</v>
      </c>
      <c r="H125" s="48" t="str">
        <f>F125&amp;G125</f>
        <v>623190000006181498019</v>
      </c>
      <c r="I125" s="48" t="e">
        <f>VLOOKUP(H125,银行退汇!H:K,4,FALSE)</f>
        <v>#N/A</v>
      </c>
      <c r="J125" s="48" t="e">
        <f>IF(I125&gt;0,1,"")</f>
        <v>#N/A</v>
      </c>
      <c r="K125" s="48" t="e">
        <f>VLOOKUP(H125,网银退汇!H:J,3,FALSE)</f>
        <v>#N/A</v>
      </c>
      <c r="L125" s="49" t="s">
        <v>9930</v>
      </c>
      <c r="M125" s="38"/>
      <c r="N125" s="45"/>
      <c r="O125" s="38"/>
      <c r="P125" s="38"/>
      <c r="Q125" s="38"/>
      <c r="R125" s="38"/>
      <c r="S125" s="38"/>
      <c r="T125" s="38"/>
      <c r="U125" s="38"/>
      <c r="V125" s="38"/>
    </row>
    <row r="126" spans="1:22" hidden="1">
      <c r="A126" t="s">
        <v>8767</v>
      </c>
      <c r="B126" s="23" t="s">
        <v>9974</v>
      </c>
      <c r="C126" s="49" t="str">
        <f>LEFT(B126,8)</f>
        <v>20170704</v>
      </c>
      <c r="D126" s="49" t="str">
        <f>RIGHT(B126,10)</f>
        <v>0054196708</v>
      </c>
      <c r="E126" t="s">
        <v>98</v>
      </c>
      <c r="F126" s="23" t="s">
        <v>8769</v>
      </c>
      <c r="G126">
        <v>1027</v>
      </c>
      <c r="H126" s="48" t="str">
        <f>F126&amp;G126</f>
        <v>62177900010106823711027</v>
      </c>
      <c r="I126" s="48" t="e">
        <f>VLOOKUP(H126,银行退汇!H:K,4,FALSE)</f>
        <v>#N/A</v>
      </c>
      <c r="J126" s="48" t="e">
        <f>IF(I126&gt;0,1,"")</f>
        <v>#N/A</v>
      </c>
      <c r="K126" s="48" t="e">
        <f>VLOOKUP(H126,网银退汇!H:J,3,FALSE)</f>
        <v>#N/A</v>
      </c>
      <c r="L126" s="49" t="s">
        <v>9930</v>
      </c>
      <c r="M126" s="38"/>
      <c r="N126" s="45"/>
      <c r="O126" s="38"/>
      <c r="P126" s="38"/>
      <c r="Q126" s="38"/>
      <c r="R126" s="38"/>
      <c r="S126" s="38"/>
      <c r="T126" s="38"/>
      <c r="U126" s="38"/>
      <c r="V126" s="38"/>
    </row>
    <row r="127" spans="1:22" hidden="1">
      <c r="A127" t="s">
        <v>8770</v>
      </c>
      <c r="B127" s="23" t="s">
        <v>9975</v>
      </c>
      <c r="C127" s="49" t="str">
        <f>LEFT(B127,8)</f>
        <v>20170704</v>
      </c>
      <c r="D127" s="49" t="str">
        <f>RIGHT(B127,10)</f>
        <v>0054197045</v>
      </c>
      <c r="E127" t="s">
        <v>98</v>
      </c>
      <c r="F127" s="23" t="s">
        <v>8772</v>
      </c>
      <c r="G127">
        <v>1013</v>
      </c>
      <c r="H127" s="48" t="str">
        <f>F127&amp;G127</f>
        <v>62220225020159842821013</v>
      </c>
      <c r="I127" s="48" t="e">
        <f>VLOOKUP(H127,银行退汇!H:K,4,FALSE)</f>
        <v>#N/A</v>
      </c>
      <c r="J127" s="48" t="e">
        <f>IF(I127&gt;0,1,"")</f>
        <v>#N/A</v>
      </c>
      <c r="K127" s="48" t="e">
        <f>VLOOKUP(H127,网银退汇!H:J,3,FALSE)</f>
        <v>#N/A</v>
      </c>
      <c r="L127" s="49" t="s">
        <v>9930</v>
      </c>
      <c r="M127" s="38"/>
      <c r="N127" s="45"/>
      <c r="O127" s="38"/>
      <c r="P127" s="38"/>
      <c r="Q127" s="38"/>
      <c r="R127" s="38"/>
      <c r="S127" s="38"/>
      <c r="T127" s="38"/>
      <c r="U127" s="38"/>
      <c r="V127" s="38"/>
    </row>
    <row r="128" spans="1:22" hidden="1">
      <c r="A128" t="s">
        <v>8773</v>
      </c>
      <c r="B128" s="23" t="s">
        <v>9976</v>
      </c>
      <c r="C128" s="49" t="str">
        <f>LEFT(B128,8)</f>
        <v>20170704</v>
      </c>
      <c r="D128" s="49" t="str">
        <f>RIGHT(B128,10)</f>
        <v>0054201448</v>
      </c>
      <c r="E128" t="s">
        <v>98</v>
      </c>
      <c r="F128" s="23" t="s">
        <v>8775</v>
      </c>
      <c r="G128">
        <v>1184</v>
      </c>
      <c r="H128" s="48" t="str">
        <f>F128&amp;G128</f>
        <v>62122625020163423081184</v>
      </c>
      <c r="I128" s="48" t="e">
        <f>VLOOKUP(H128,银行退汇!H:K,4,FALSE)</f>
        <v>#N/A</v>
      </c>
      <c r="J128" s="48" t="e">
        <f>IF(I128&gt;0,1,"")</f>
        <v>#N/A</v>
      </c>
      <c r="K128" s="48" t="e">
        <f>VLOOKUP(H128,网银退汇!H:J,3,FALSE)</f>
        <v>#N/A</v>
      </c>
      <c r="L128" s="49" t="s">
        <v>9930</v>
      </c>
      <c r="M128" s="38"/>
      <c r="N128" s="45"/>
      <c r="O128" s="38"/>
      <c r="P128" s="38"/>
      <c r="Q128" s="38"/>
      <c r="R128" s="38"/>
      <c r="S128" s="38"/>
      <c r="T128" s="38"/>
      <c r="U128" s="38"/>
      <c r="V128" s="38"/>
    </row>
    <row r="129" spans="1:22" hidden="1">
      <c r="A129" t="s">
        <v>8776</v>
      </c>
      <c r="B129" s="23" t="s">
        <v>9977</v>
      </c>
      <c r="C129" s="49" t="str">
        <f>LEFT(B129,8)</f>
        <v>20170704</v>
      </c>
      <c r="D129" s="49" t="str">
        <f>RIGHT(B129,10)</f>
        <v>0054201732</v>
      </c>
      <c r="E129" t="s">
        <v>98</v>
      </c>
      <c r="F129" s="23" t="s">
        <v>8778</v>
      </c>
      <c r="G129">
        <v>221</v>
      </c>
      <c r="H129" s="48" t="str">
        <f>F129&amp;G129</f>
        <v>6228100023357719221</v>
      </c>
      <c r="I129" s="48" t="e">
        <f>VLOOKUP(H129,银行退汇!H:K,4,FALSE)</f>
        <v>#N/A</v>
      </c>
      <c r="J129" s="48" t="e">
        <f>IF(I129&gt;0,1,"")</f>
        <v>#N/A</v>
      </c>
      <c r="K129" s="48" t="e">
        <f>VLOOKUP(H129,网银退汇!H:J,3,FALSE)</f>
        <v>#N/A</v>
      </c>
      <c r="L129" s="49" t="s">
        <v>9930</v>
      </c>
      <c r="M129" s="38"/>
      <c r="N129" s="45"/>
      <c r="O129" s="38"/>
      <c r="P129" s="38"/>
      <c r="Q129" s="38"/>
      <c r="R129" s="38"/>
      <c r="S129" s="38"/>
      <c r="T129" s="38"/>
      <c r="U129" s="38"/>
      <c r="V129" s="38"/>
    </row>
    <row r="130" spans="1:22" hidden="1">
      <c r="A130" t="s">
        <v>8779</v>
      </c>
      <c r="B130" s="23" t="s">
        <v>9978</v>
      </c>
      <c r="C130" s="49" t="str">
        <f>LEFT(B130,8)</f>
        <v>20170704</v>
      </c>
      <c r="D130" s="49" t="str">
        <f>RIGHT(B130,10)</f>
        <v>0054201859</v>
      </c>
      <c r="E130" t="s">
        <v>98</v>
      </c>
      <c r="F130" s="23" t="s">
        <v>8781</v>
      </c>
      <c r="G130">
        <v>800</v>
      </c>
      <c r="H130" s="48" t="str">
        <f>F130&amp;G130</f>
        <v>6231900020009887542800</v>
      </c>
      <c r="I130" s="48" t="e">
        <f>VLOOKUP(H130,银行退汇!H:K,4,FALSE)</f>
        <v>#N/A</v>
      </c>
      <c r="J130" s="48" t="e">
        <f>IF(I130&gt;0,1,"")</f>
        <v>#N/A</v>
      </c>
      <c r="K130" s="48" t="e">
        <f>VLOOKUP(H130,网银退汇!H:J,3,FALSE)</f>
        <v>#N/A</v>
      </c>
      <c r="L130" s="49" t="s">
        <v>9930</v>
      </c>
      <c r="M130" s="38"/>
      <c r="N130" s="45"/>
      <c r="O130" s="38"/>
      <c r="P130" s="38"/>
      <c r="Q130" s="38"/>
      <c r="R130" s="38"/>
      <c r="S130" s="38"/>
      <c r="T130" s="38"/>
      <c r="U130" s="38"/>
      <c r="V130" s="38"/>
    </row>
    <row r="131" spans="1:22" hidden="1">
      <c r="A131" t="s">
        <v>8782</v>
      </c>
      <c r="B131" s="23" t="s">
        <v>9979</v>
      </c>
      <c r="C131" s="49" t="str">
        <f>LEFT(B131,8)</f>
        <v>20170704</v>
      </c>
      <c r="D131" s="49" t="str">
        <f>RIGHT(B131,10)</f>
        <v>0054202163</v>
      </c>
      <c r="E131" t="s">
        <v>98</v>
      </c>
      <c r="F131" s="23" t="s">
        <v>8784</v>
      </c>
      <c r="G131">
        <v>2942</v>
      </c>
      <c r="H131" s="48" t="str">
        <f>F131&amp;G131</f>
        <v>62260204709495562942</v>
      </c>
      <c r="I131" s="48" t="e">
        <f>VLOOKUP(H131,银行退汇!H:K,4,FALSE)</f>
        <v>#N/A</v>
      </c>
      <c r="J131" s="48" t="e">
        <f>IF(I131&gt;0,1,"")</f>
        <v>#N/A</v>
      </c>
      <c r="K131" s="48" t="e">
        <f>VLOOKUP(H131,网银退汇!H:J,3,FALSE)</f>
        <v>#N/A</v>
      </c>
      <c r="L131" s="49" t="s">
        <v>9930</v>
      </c>
      <c r="M131" s="38"/>
      <c r="N131" s="45"/>
      <c r="O131" s="38"/>
      <c r="P131" s="38"/>
      <c r="Q131" s="38"/>
      <c r="R131" s="38"/>
      <c r="S131" s="38"/>
      <c r="T131" s="38"/>
      <c r="U131" s="38"/>
      <c r="V131" s="38"/>
    </row>
    <row r="132" spans="1:22" hidden="1">
      <c r="A132" t="s">
        <v>8785</v>
      </c>
      <c r="B132" s="23" t="s">
        <v>9980</v>
      </c>
      <c r="C132" s="49" t="str">
        <f>LEFT(B132,8)</f>
        <v>20170704</v>
      </c>
      <c r="D132" s="49" t="str">
        <f>RIGHT(B132,10)</f>
        <v>0054202779</v>
      </c>
      <c r="E132" t="s">
        <v>98</v>
      </c>
      <c r="F132" s="23" t="s">
        <v>8787</v>
      </c>
      <c r="G132">
        <v>1500</v>
      </c>
      <c r="H132" s="48" t="str">
        <f>F132&amp;G132</f>
        <v>62595852055788701500</v>
      </c>
      <c r="I132" s="48" t="e">
        <f>VLOOKUP(H132,银行退汇!H:K,4,FALSE)</f>
        <v>#N/A</v>
      </c>
      <c r="J132" s="48" t="e">
        <f>IF(I132&gt;0,1,"")</f>
        <v>#N/A</v>
      </c>
      <c r="K132" s="48" t="e">
        <f>VLOOKUP(H132,网银退汇!H:J,3,FALSE)</f>
        <v>#N/A</v>
      </c>
      <c r="L132" s="49" t="s">
        <v>9930</v>
      </c>
      <c r="M132" s="38"/>
      <c r="N132" s="45"/>
      <c r="O132" s="38"/>
      <c r="P132" s="38"/>
      <c r="Q132" s="38"/>
      <c r="R132" s="38"/>
      <c r="S132" s="38"/>
      <c r="T132" s="38"/>
      <c r="U132" s="38"/>
      <c r="V132" s="38"/>
    </row>
    <row r="133" spans="1:22" hidden="1">
      <c r="A133" t="s">
        <v>8788</v>
      </c>
      <c r="B133" s="23" t="s">
        <v>9981</v>
      </c>
      <c r="C133" s="49" t="str">
        <f>LEFT(B133,8)</f>
        <v>20170704</v>
      </c>
      <c r="D133" s="49" t="str">
        <f>RIGHT(B133,10)</f>
        <v>0054203987</v>
      </c>
      <c r="E133" t="s">
        <v>98</v>
      </c>
      <c r="F133" s="23" t="s">
        <v>8790</v>
      </c>
      <c r="G133">
        <v>13</v>
      </c>
      <c r="H133" s="48" t="str">
        <f>F133&amp;G133</f>
        <v>622848086844307307713</v>
      </c>
      <c r="I133" s="48" t="e">
        <f>VLOOKUP(H133,银行退汇!H:K,4,FALSE)</f>
        <v>#N/A</v>
      </c>
      <c r="J133" s="48" t="e">
        <f>IF(I133&gt;0,1,"")</f>
        <v>#N/A</v>
      </c>
      <c r="K133" s="48" t="e">
        <f>VLOOKUP(H133,网银退汇!H:J,3,FALSE)</f>
        <v>#N/A</v>
      </c>
      <c r="L133" s="49" t="s">
        <v>9930</v>
      </c>
      <c r="M133" s="38"/>
      <c r="N133" s="45"/>
      <c r="O133" s="38"/>
      <c r="P133" s="38"/>
      <c r="Q133" s="38"/>
      <c r="R133" s="38"/>
      <c r="S133" s="38"/>
      <c r="T133" s="38"/>
      <c r="U133" s="38"/>
      <c r="V133" s="38"/>
    </row>
    <row r="134" spans="1:22" hidden="1">
      <c r="A134" t="s">
        <v>8791</v>
      </c>
      <c r="B134" s="23" t="s">
        <v>9982</v>
      </c>
      <c r="C134" s="49" t="str">
        <f>LEFT(B134,8)</f>
        <v>20170704</v>
      </c>
      <c r="D134" s="49" t="str">
        <f>RIGHT(B134,10)</f>
        <v>0054204597</v>
      </c>
      <c r="E134" t="s">
        <v>98</v>
      </c>
      <c r="F134" s="23" t="s">
        <v>8793</v>
      </c>
      <c r="G134">
        <v>1000</v>
      </c>
      <c r="H134" s="48" t="str">
        <f>F134&amp;G134</f>
        <v>62236925508710751000</v>
      </c>
      <c r="I134" s="48" t="e">
        <f>VLOOKUP(H134,银行退汇!H:K,4,FALSE)</f>
        <v>#N/A</v>
      </c>
      <c r="J134" s="48" t="e">
        <f>IF(I134&gt;0,1,"")</f>
        <v>#N/A</v>
      </c>
      <c r="K134" s="48" t="e">
        <f>VLOOKUP(H134,网银退汇!H:J,3,FALSE)</f>
        <v>#N/A</v>
      </c>
      <c r="L134" s="49" t="s">
        <v>9930</v>
      </c>
      <c r="M134" s="38"/>
      <c r="N134" s="45"/>
      <c r="O134" s="38"/>
      <c r="P134" s="38"/>
      <c r="Q134" s="38"/>
      <c r="R134" s="38"/>
      <c r="S134" s="38"/>
      <c r="T134" s="38"/>
      <c r="U134" s="38"/>
      <c r="V134" s="38"/>
    </row>
    <row r="135" spans="1:22" hidden="1">
      <c r="A135" t="s">
        <v>8794</v>
      </c>
      <c r="B135" s="23" t="s">
        <v>9983</v>
      </c>
      <c r="C135" s="49" t="str">
        <f>LEFT(B135,8)</f>
        <v>20170704</v>
      </c>
      <c r="D135" s="49" t="str">
        <f>RIGHT(B135,10)</f>
        <v>0054204738</v>
      </c>
      <c r="E135" t="s">
        <v>98</v>
      </c>
      <c r="F135" s="23" t="s">
        <v>8796</v>
      </c>
      <c r="G135">
        <v>486</v>
      </c>
      <c r="H135" s="48" t="str">
        <f>F135&amp;G135</f>
        <v>6236683860004688888486</v>
      </c>
      <c r="I135" s="48" t="e">
        <f>VLOOKUP(H135,银行退汇!H:K,4,FALSE)</f>
        <v>#N/A</v>
      </c>
      <c r="J135" s="48" t="e">
        <f>IF(I135&gt;0,1,"")</f>
        <v>#N/A</v>
      </c>
      <c r="K135" s="48" t="e">
        <f>VLOOKUP(H135,网银退汇!H:J,3,FALSE)</f>
        <v>#N/A</v>
      </c>
      <c r="L135" s="49" t="s">
        <v>9930</v>
      </c>
      <c r="M135" s="38"/>
      <c r="N135" s="45"/>
      <c r="O135" s="38"/>
      <c r="P135" s="38"/>
      <c r="Q135" s="38"/>
      <c r="R135" s="38"/>
      <c r="S135" s="38"/>
      <c r="T135" s="38"/>
      <c r="U135" s="38"/>
      <c r="V135" s="38"/>
    </row>
    <row r="136" spans="1:22" hidden="1">
      <c r="A136" t="s">
        <v>8797</v>
      </c>
      <c r="B136" s="23" t="s">
        <v>9984</v>
      </c>
      <c r="C136" s="49" t="str">
        <f>LEFT(B136,8)</f>
        <v>20170704</v>
      </c>
      <c r="D136" s="49" t="str">
        <f>RIGHT(B136,10)</f>
        <v>0054204833</v>
      </c>
      <c r="E136" t="s">
        <v>98</v>
      </c>
      <c r="F136" s="23" t="s">
        <v>8799</v>
      </c>
      <c r="G136">
        <v>164</v>
      </c>
      <c r="H136" s="48" t="str">
        <f>F136&amp;G136</f>
        <v>6222620590005858497164</v>
      </c>
      <c r="I136" s="48" t="e">
        <f>VLOOKUP(H136,银行退汇!H:K,4,FALSE)</f>
        <v>#N/A</v>
      </c>
      <c r="J136" s="48" t="e">
        <f>IF(I136&gt;0,1,"")</f>
        <v>#N/A</v>
      </c>
      <c r="K136" s="48" t="e">
        <f>VLOOKUP(H136,网银退汇!H:J,3,FALSE)</f>
        <v>#N/A</v>
      </c>
      <c r="L136" s="49" t="s">
        <v>9930</v>
      </c>
      <c r="M136" s="38"/>
      <c r="N136" s="45"/>
      <c r="O136" s="38"/>
      <c r="P136" s="38"/>
      <c r="Q136" s="38"/>
      <c r="R136" s="38"/>
      <c r="S136" s="38"/>
      <c r="T136" s="38"/>
      <c r="U136" s="38"/>
      <c r="V136" s="38"/>
    </row>
    <row r="137" spans="1:22" hidden="1">
      <c r="A137" t="s">
        <v>8800</v>
      </c>
      <c r="B137" s="23" t="s">
        <v>9985</v>
      </c>
      <c r="C137" s="49" t="str">
        <f>LEFT(B137,8)</f>
        <v>20170704</v>
      </c>
      <c r="D137" s="49" t="str">
        <f>RIGHT(B137,10)</f>
        <v>0054204898</v>
      </c>
      <c r="E137" t="s">
        <v>98</v>
      </c>
      <c r="F137" s="23" t="s">
        <v>8802</v>
      </c>
      <c r="G137">
        <v>70</v>
      </c>
      <c r="H137" s="48" t="str">
        <f>F137&amp;G137</f>
        <v>623668389000140352870</v>
      </c>
      <c r="I137" s="48" t="e">
        <f>VLOOKUP(H137,银行退汇!H:K,4,FALSE)</f>
        <v>#N/A</v>
      </c>
      <c r="J137" s="48" t="e">
        <f>IF(I137&gt;0,1,"")</f>
        <v>#N/A</v>
      </c>
      <c r="K137" s="48" t="e">
        <f>VLOOKUP(H137,网银退汇!H:J,3,FALSE)</f>
        <v>#N/A</v>
      </c>
      <c r="L137" s="49" t="s">
        <v>9930</v>
      </c>
      <c r="M137" s="38"/>
      <c r="N137" s="45"/>
      <c r="O137" s="38"/>
      <c r="P137" s="38"/>
      <c r="Q137" s="38"/>
      <c r="R137" s="38"/>
      <c r="S137" s="38"/>
      <c r="T137" s="38"/>
      <c r="U137" s="38"/>
      <c r="V137" s="38"/>
    </row>
    <row r="138" spans="1:22" hidden="1">
      <c r="A138" t="s">
        <v>8803</v>
      </c>
      <c r="B138" s="23" t="s">
        <v>9986</v>
      </c>
      <c r="C138" s="49" t="str">
        <f>LEFT(B138,8)</f>
        <v>20170704</v>
      </c>
      <c r="D138" s="49" t="str">
        <f>RIGHT(B138,10)</f>
        <v>0054206140</v>
      </c>
      <c r="E138" t="s">
        <v>98</v>
      </c>
      <c r="F138" s="23" t="s">
        <v>8805</v>
      </c>
      <c r="G138">
        <v>98</v>
      </c>
      <c r="H138" s="48" t="str">
        <f>F138&amp;G138</f>
        <v>622622220266354398</v>
      </c>
      <c r="I138" s="48" t="e">
        <f>VLOOKUP(H138,银行退汇!H:K,4,FALSE)</f>
        <v>#N/A</v>
      </c>
      <c r="J138" s="48" t="e">
        <f>IF(I138&gt;0,1,"")</f>
        <v>#N/A</v>
      </c>
      <c r="K138" s="48" t="e">
        <f>VLOOKUP(H138,网银退汇!H:J,3,FALSE)</f>
        <v>#N/A</v>
      </c>
      <c r="L138" s="49" t="s">
        <v>9930</v>
      </c>
      <c r="M138" s="38"/>
      <c r="N138" s="45"/>
      <c r="O138" s="38"/>
      <c r="P138" s="38"/>
      <c r="Q138" s="38"/>
      <c r="R138" s="38"/>
      <c r="S138" s="38"/>
      <c r="T138" s="38"/>
      <c r="U138" s="38"/>
      <c r="V138" s="38"/>
    </row>
    <row r="139" spans="1:22" hidden="1">
      <c r="A139" t="s">
        <v>8806</v>
      </c>
      <c r="B139" s="23" t="s">
        <v>9987</v>
      </c>
      <c r="C139" s="49" t="str">
        <f>LEFT(B139,8)</f>
        <v>20170704</v>
      </c>
      <c r="D139" s="49" t="str">
        <f>RIGHT(B139,10)</f>
        <v>0054206206</v>
      </c>
      <c r="E139" t="s">
        <v>98</v>
      </c>
      <c r="F139" s="23" t="s">
        <v>8808</v>
      </c>
      <c r="G139">
        <v>1500</v>
      </c>
      <c r="H139" s="48" t="str">
        <f>F139&amp;G139</f>
        <v>62284811902668018181500</v>
      </c>
      <c r="I139" s="48" t="e">
        <f>VLOOKUP(H139,银行退汇!H:K,4,FALSE)</f>
        <v>#N/A</v>
      </c>
      <c r="J139" s="48" t="e">
        <f>IF(I139&gt;0,1,"")</f>
        <v>#N/A</v>
      </c>
      <c r="K139" s="48" t="e">
        <f>VLOOKUP(H139,网银退汇!H:J,3,FALSE)</f>
        <v>#N/A</v>
      </c>
      <c r="L139" s="49" t="s">
        <v>9930</v>
      </c>
      <c r="M139" s="38"/>
      <c r="N139" s="45"/>
      <c r="O139" s="38"/>
      <c r="P139" s="38"/>
      <c r="Q139" s="38"/>
      <c r="R139" s="38"/>
      <c r="S139" s="38"/>
      <c r="T139" s="38"/>
      <c r="U139" s="38"/>
      <c r="V139" s="38"/>
    </row>
    <row r="140" spans="1:22" hidden="1">
      <c r="A140" t="s">
        <v>8809</v>
      </c>
      <c r="B140" s="23" t="s">
        <v>9988</v>
      </c>
      <c r="C140" s="49" t="str">
        <f>LEFT(B140,8)</f>
        <v>20170704</v>
      </c>
      <c r="D140" s="49" t="str">
        <f>RIGHT(B140,10)</f>
        <v>0054206665</v>
      </c>
      <c r="E140" t="s">
        <v>98</v>
      </c>
      <c r="F140" s="23" t="s">
        <v>8811</v>
      </c>
      <c r="G140">
        <v>2379</v>
      </c>
      <c r="H140" s="48" t="str">
        <f>F140&amp;G140</f>
        <v>62170039800000229412379</v>
      </c>
      <c r="I140" s="48" t="e">
        <f>VLOOKUP(H140,银行退汇!H:K,4,FALSE)</f>
        <v>#N/A</v>
      </c>
      <c r="J140" s="48" t="e">
        <f>IF(I140&gt;0,1,"")</f>
        <v>#N/A</v>
      </c>
      <c r="K140" s="48" t="e">
        <f>VLOOKUP(H140,网银退汇!H:J,3,FALSE)</f>
        <v>#N/A</v>
      </c>
      <c r="L140" s="49" t="s">
        <v>9930</v>
      </c>
      <c r="M140" s="38"/>
      <c r="N140" s="45"/>
      <c r="O140" s="38"/>
      <c r="P140" s="38"/>
      <c r="Q140" s="38"/>
      <c r="R140" s="38"/>
      <c r="S140" s="38"/>
      <c r="T140" s="38"/>
      <c r="U140" s="38"/>
      <c r="V140" s="38"/>
    </row>
    <row r="141" spans="1:22" hidden="1">
      <c r="A141" t="s">
        <v>8812</v>
      </c>
      <c r="B141" s="23" t="s">
        <v>9989</v>
      </c>
      <c r="C141" s="49" t="str">
        <f>LEFT(B141,8)</f>
        <v>20170704</v>
      </c>
      <c r="D141" s="49" t="str">
        <f>RIGHT(B141,10)</f>
        <v>0054207603</v>
      </c>
      <c r="E141" t="s">
        <v>98</v>
      </c>
      <c r="F141" s="23" t="s">
        <v>8814</v>
      </c>
      <c r="G141">
        <v>994</v>
      </c>
      <c r="H141" s="48" t="str">
        <f>F141&amp;G141</f>
        <v>6231900000089728790994</v>
      </c>
      <c r="I141" s="48" t="e">
        <f>VLOOKUP(H141,银行退汇!H:K,4,FALSE)</f>
        <v>#N/A</v>
      </c>
      <c r="J141" s="48" t="e">
        <f>IF(I141&gt;0,1,"")</f>
        <v>#N/A</v>
      </c>
      <c r="K141" s="48" t="e">
        <f>VLOOKUP(H141,网银退汇!H:J,3,FALSE)</f>
        <v>#N/A</v>
      </c>
      <c r="L141" s="49" t="s">
        <v>9930</v>
      </c>
      <c r="M141" s="38"/>
      <c r="N141" s="45"/>
      <c r="O141" s="38"/>
      <c r="P141" s="38"/>
      <c r="Q141" s="38"/>
      <c r="R141" s="38"/>
      <c r="S141" s="38"/>
      <c r="T141" s="38"/>
      <c r="U141" s="38"/>
      <c r="V141" s="38"/>
    </row>
    <row r="142" spans="1:22" hidden="1">
      <c r="A142" t="s">
        <v>8815</v>
      </c>
      <c r="B142" s="23" t="s">
        <v>9990</v>
      </c>
      <c r="C142" s="49" t="str">
        <f>LEFT(B142,8)</f>
        <v>20170704</v>
      </c>
      <c r="D142" s="49" t="str">
        <f>RIGHT(B142,10)</f>
        <v>0054208890</v>
      </c>
      <c r="E142" t="s">
        <v>98</v>
      </c>
      <c r="F142" s="23" t="s">
        <v>8817</v>
      </c>
      <c r="G142">
        <v>510</v>
      </c>
      <c r="H142" s="48" t="str">
        <f>F142&amp;G142</f>
        <v>6222622420000135188510</v>
      </c>
      <c r="I142" s="48" t="e">
        <f>VLOOKUP(H142,银行退汇!H:K,4,FALSE)</f>
        <v>#N/A</v>
      </c>
      <c r="J142" s="48" t="e">
        <f>IF(I142&gt;0,1,"")</f>
        <v>#N/A</v>
      </c>
      <c r="K142" s="48" t="e">
        <f>VLOOKUP(H142,网银退汇!H:J,3,FALSE)</f>
        <v>#N/A</v>
      </c>
      <c r="L142" s="49" t="s">
        <v>9930</v>
      </c>
      <c r="M142" s="38"/>
      <c r="N142" s="45"/>
      <c r="O142" s="38"/>
      <c r="P142" s="38"/>
      <c r="Q142" s="38"/>
      <c r="R142" s="38"/>
      <c r="S142" s="38"/>
      <c r="T142" s="38"/>
      <c r="U142" s="38"/>
      <c r="V142" s="38"/>
    </row>
    <row r="143" spans="1:22" hidden="1">
      <c r="A143" t="s">
        <v>8818</v>
      </c>
      <c r="B143" s="23" t="s">
        <v>9991</v>
      </c>
      <c r="C143" s="49" t="str">
        <f>LEFT(B143,8)</f>
        <v>20170704</v>
      </c>
      <c r="D143" s="49" t="str">
        <f>RIGHT(B143,10)</f>
        <v>0054209746</v>
      </c>
      <c r="E143" t="s">
        <v>98</v>
      </c>
      <c r="F143" s="23" t="s">
        <v>8820</v>
      </c>
      <c r="G143">
        <v>612</v>
      </c>
      <c r="H143" s="48" t="str">
        <f>F143&amp;G143</f>
        <v>5229640590009319612</v>
      </c>
      <c r="I143" s="48" t="e">
        <f>VLOOKUP(H143,银行退汇!H:K,4,FALSE)</f>
        <v>#N/A</v>
      </c>
      <c r="J143" s="48" t="e">
        <f>IF(I143&gt;0,1,"")</f>
        <v>#N/A</v>
      </c>
      <c r="K143" s="48" t="e">
        <f>VLOOKUP(H143,网银退汇!H:J,3,FALSE)</f>
        <v>#N/A</v>
      </c>
      <c r="L143" s="49" t="s">
        <v>9930</v>
      </c>
      <c r="M143" s="38"/>
      <c r="N143" s="45"/>
      <c r="O143" s="38"/>
      <c r="P143" s="38"/>
      <c r="Q143" s="38"/>
      <c r="R143" s="38"/>
      <c r="S143" s="38"/>
      <c r="T143" s="38"/>
      <c r="U143" s="38"/>
      <c r="V143" s="38"/>
    </row>
    <row r="144" spans="1:22" hidden="1">
      <c r="A144" t="s">
        <v>8821</v>
      </c>
      <c r="B144" s="23" t="s">
        <v>9992</v>
      </c>
      <c r="C144" s="49" t="str">
        <f>LEFT(B144,8)</f>
        <v>20170704</v>
      </c>
      <c r="D144" s="49" t="str">
        <f>RIGHT(B144,10)</f>
        <v>0054209834</v>
      </c>
      <c r="E144" t="s">
        <v>98</v>
      </c>
      <c r="F144" s="23" t="s">
        <v>8823</v>
      </c>
      <c r="G144">
        <v>500</v>
      </c>
      <c r="H144" s="48" t="str">
        <f>F144&amp;G144</f>
        <v>6217997300016549043500</v>
      </c>
      <c r="I144" s="48" t="e">
        <f>VLOOKUP(H144,银行退汇!H:K,4,FALSE)</f>
        <v>#N/A</v>
      </c>
      <c r="J144" s="48" t="e">
        <f>IF(I144&gt;0,1,"")</f>
        <v>#N/A</v>
      </c>
      <c r="K144" s="48" t="e">
        <f>VLOOKUP(H144,网银退汇!H:J,3,FALSE)</f>
        <v>#N/A</v>
      </c>
      <c r="L144" s="49" t="s">
        <v>9930</v>
      </c>
      <c r="M144" s="38"/>
      <c r="N144" s="45"/>
      <c r="O144" s="38"/>
      <c r="P144" s="38"/>
      <c r="Q144" s="38"/>
      <c r="R144" s="38"/>
      <c r="S144" s="38"/>
      <c r="T144" s="38"/>
      <c r="U144" s="38"/>
      <c r="V144" s="38"/>
    </row>
    <row r="145" spans="1:22" hidden="1">
      <c r="A145" t="s">
        <v>8824</v>
      </c>
      <c r="B145" s="23" t="s">
        <v>9993</v>
      </c>
      <c r="C145" s="49" t="str">
        <f>LEFT(B145,8)</f>
        <v>20170704</v>
      </c>
      <c r="D145" s="49" t="str">
        <f>RIGHT(B145,10)</f>
        <v>0054209837</v>
      </c>
      <c r="E145" t="s">
        <v>98</v>
      </c>
      <c r="F145" s="23" t="s">
        <v>8826</v>
      </c>
      <c r="G145">
        <v>612</v>
      </c>
      <c r="H145" s="48" t="str">
        <f>F145&amp;G145</f>
        <v>6214157311800060231612</v>
      </c>
      <c r="I145" s="48" t="e">
        <f>VLOOKUP(H145,银行退汇!H:K,4,FALSE)</f>
        <v>#N/A</v>
      </c>
      <c r="J145" s="48" t="e">
        <f>IF(I145&gt;0,1,"")</f>
        <v>#N/A</v>
      </c>
      <c r="K145" s="48" t="e">
        <f>VLOOKUP(H145,网银退汇!H:J,3,FALSE)</f>
        <v>#N/A</v>
      </c>
      <c r="L145" s="49" t="s">
        <v>9930</v>
      </c>
      <c r="M145" s="38"/>
      <c r="N145" s="45"/>
      <c r="O145" s="38"/>
      <c r="P145" s="38"/>
      <c r="Q145" s="38"/>
      <c r="R145" s="38"/>
      <c r="S145" s="38"/>
      <c r="T145" s="38"/>
      <c r="U145" s="38"/>
      <c r="V145" s="38"/>
    </row>
    <row r="146" spans="1:22" hidden="1">
      <c r="A146" t="s">
        <v>8827</v>
      </c>
      <c r="B146" s="23" t="s">
        <v>9994</v>
      </c>
      <c r="C146" s="49" t="str">
        <f>LEFT(B146,8)</f>
        <v>20170704</v>
      </c>
      <c r="D146" s="49" t="str">
        <f>RIGHT(B146,10)</f>
        <v>0054217693</v>
      </c>
      <c r="E146" t="s">
        <v>98</v>
      </c>
      <c r="F146" s="23" t="s">
        <v>8829</v>
      </c>
      <c r="G146">
        <v>79</v>
      </c>
      <c r="H146" s="48" t="str">
        <f>F146&amp;G146</f>
        <v>622369187360213479</v>
      </c>
      <c r="I146" s="48" t="e">
        <f>VLOOKUP(H146,银行退汇!H:K,4,FALSE)</f>
        <v>#N/A</v>
      </c>
      <c r="J146" s="48" t="e">
        <f>IF(I146&gt;0,1,"")</f>
        <v>#N/A</v>
      </c>
      <c r="K146" s="48" t="e">
        <f>VLOOKUP(H146,网银退汇!H:J,3,FALSE)</f>
        <v>#N/A</v>
      </c>
      <c r="L146" s="49" t="s">
        <v>9930</v>
      </c>
      <c r="M146" s="38"/>
      <c r="N146" s="45"/>
      <c r="O146" s="38"/>
      <c r="P146" s="38"/>
      <c r="Q146" s="38"/>
      <c r="R146" s="38"/>
      <c r="S146" s="38"/>
      <c r="T146" s="38"/>
      <c r="U146" s="38"/>
      <c r="V146" s="38"/>
    </row>
    <row r="147" spans="1:22" hidden="1">
      <c r="A147" t="s">
        <v>8830</v>
      </c>
      <c r="B147" s="23" t="s">
        <v>9995</v>
      </c>
      <c r="C147" s="49" t="str">
        <f>LEFT(B147,8)</f>
        <v>20170704</v>
      </c>
      <c r="D147" s="49" t="str">
        <f>RIGHT(B147,10)</f>
        <v>0054219421</v>
      </c>
      <c r="E147" t="s">
        <v>98</v>
      </c>
      <c r="F147" s="23" t="s">
        <v>8829</v>
      </c>
      <c r="G147">
        <v>42</v>
      </c>
      <c r="H147" s="48" t="str">
        <f>F147&amp;G147</f>
        <v>622369187360213442</v>
      </c>
      <c r="I147" s="48" t="e">
        <f>VLOOKUP(H147,银行退汇!H:K,4,FALSE)</f>
        <v>#N/A</v>
      </c>
      <c r="J147" s="48" t="e">
        <f>IF(I147&gt;0,1,"")</f>
        <v>#N/A</v>
      </c>
      <c r="K147" s="48" t="e">
        <f>VLOOKUP(H147,网银退汇!H:J,3,FALSE)</f>
        <v>#N/A</v>
      </c>
      <c r="L147" s="49" t="s">
        <v>9930</v>
      </c>
      <c r="M147" s="38"/>
      <c r="N147" s="45"/>
      <c r="O147" s="38"/>
      <c r="P147" s="38"/>
      <c r="Q147" s="38"/>
      <c r="R147" s="38"/>
      <c r="S147" s="38"/>
      <c r="T147" s="38"/>
      <c r="U147" s="38"/>
      <c r="V147" s="38"/>
    </row>
    <row r="148" spans="1:22" hidden="1">
      <c r="A148" t="s">
        <v>8832</v>
      </c>
      <c r="B148" s="23" t="s">
        <v>9996</v>
      </c>
      <c r="C148" s="49" t="str">
        <f>LEFT(B148,8)</f>
        <v>20170704</v>
      </c>
      <c r="D148" s="49" t="str">
        <f>RIGHT(B148,10)</f>
        <v>0054234454</v>
      </c>
      <c r="E148" t="s">
        <v>98</v>
      </c>
      <c r="F148" s="23" t="s">
        <v>8834</v>
      </c>
      <c r="G148">
        <v>611</v>
      </c>
      <c r="H148" s="48" t="str">
        <f>F148&amp;G148</f>
        <v>6228480868650945678611</v>
      </c>
      <c r="I148" s="48" t="e">
        <f>VLOOKUP(H148,银行退汇!H:K,4,FALSE)</f>
        <v>#N/A</v>
      </c>
      <c r="J148" s="48" t="e">
        <f>IF(I148&gt;0,1,"")</f>
        <v>#N/A</v>
      </c>
      <c r="K148" s="48" t="e">
        <f>VLOOKUP(H148,网银退汇!H:J,3,FALSE)</f>
        <v>#N/A</v>
      </c>
      <c r="L148" s="49" t="s">
        <v>9930</v>
      </c>
      <c r="M148" s="38"/>
      <c r="N148" s="45"/>
      <c r="O148" s="38"/>
      <c r="P148" s="38"/>
      <c r="Q148" s="38"/>
      <c r="R148" s="38"/>
      <c r="S148" s="38"/>
      <c r="T148" s="38"/>
      <c r="U148" s="38"/>
      <c r="V148" s="38"/>
    </row>
    <row r="149" spans="1:22" hidden="1">
      <c r="A149" t="s">
        <v>8835</v>
      </c>
      <c r="B149" s="23" t="s">
        <v>9997</v>
      </c>
      <c r="C149" s="49" t="str">
        <f>LEFT(B149,8)</f>
        <v>20170704</v>
      </c>
      <c r="D149" s="49" t="str">
        <f>RIGHT(B149,10)</f>
        <v>0054243277</v>
      </c>
      <c r="E149" t="s">
        <v>98</v>
      </c>
      <c r="F149" s="23" t="s">
        <v>8837</v>
      </c>
      <c r="G149">
        <v>196</v>
      </c>
      <c r="H149" s="48" t="str">
        <f>F149&amp;G149</f>
        <v>6231900000088146945196</v>
      </c>
      <c r="I149" s="48" t="e">
        <f>VLOOKUP(H149,银行退汇!H:K,4,FALSE)</f>
        <v>#N/A</v>
      </c>
      <c r="J149" s="48" t="e">
        <f>IF(I149&gt;0,1,"")</f>
        <v>#N/A</v>
      </c>
      <c r="K149" s="48" t="e">
        <f>VLOOKUP(H149,网银退汇!H:J,3,FALSE)</f>
        <v>#N/A</v>
      </c>
      <c r="L149" s="49" t="s">
        <v>9930</v>
      </c>
      <c r="M149" s="38"/>
      <c r="N149" s="45"/>
      <c r="O149" s="38"/>
      <c r="P149" s="38"/>
      <c r="Q149" s="38"/>
      <c r="R149" s="38"/>
      <c r="S149" s="38"/>
      <c r="T149" s="38"/>
      <c r="U149" s="38"/>
      <c r="V149" s="38"/>
    </row>
    <row r="150" spans="1:22" hidden="1">
      <c r="A150" t="s">
        <v>8838</v>
      </c>
      <c r="B150" s="23" t="s">
        <v>9998</v>
      </c>
      <c r="C150" s="49" t="str">
        <f>LEFT(B150,8)</f>
        <v>20170704</v>
      </c>
      <c r="D150" s="49" t="str">
        <f>RIGHT(B150,10)</f>
        <v>0054246540</v>
      </c>
      <c r="E150" t="s">
        <v>98</v>
      </c>
      <c r="F150" s="23" t="s">
        <v>8840</v>
      </c>
      <c r="G150">
        <v>96</v>
      </c>
      <c r="H150" s="48" t="str">
        <f>F150&amp;G150</f>
        <v>623190000004157321996</v>
      </c>
      <c r="I150" s="48" t="e">
        <f>VLOOKUP(H150,银行退汇!H:K,4,FALSE)</f>
        <v>#N/A</v>
      </c>
      <c r="J150" s="48" t="e">
        <f>IF(I150&gt;0,1,"")</f>
        <v>#N/A</v>
      </c>
      <c r="K150" s="48" t="e">
        <f>VLOOKUP(H150,网银退汇!H:J,3,FALSE)</f>
        <v>#N/A</v>
      </c>
      <c r="L150" s="49" t="s">
        <v>9930</v>
      </c>
      <c r="M150" s="38"/>
      <c r="N150" s="45"/>
      <c r="O150" s="38"/>
      <c r="P150" s="38"/>
      <c r="Q150" s="38"/>
      <c r="R150" s="38"/>
      <c r="S150" s="38"/>
      <c r="T150" s="38"/>
      <c r="U150" s="38"/>
      <c r="V150" s="38"/>
    </row>
    <row r="151" spans="1:22" hidden="1">
      <c r="A151" t="s">
        <v>8841</v>
      </c>
      <c r="B151" s="23" t="s">
        <v>9999</v>
      </c>
      <c r="C151" s="49" t="str">
        <f>LEFT(B151,8)</f>
        <v>20170704</v>
      </c>
      <c r="D151" s="49" t="str">
        <f>RIGHT(B151,10)</f>
        <v>0054248148</v>
      </c>
      <c r="E151" t="s">
        <v>98</v>
      </c>
      <c r="F151" s="23" t="s">
        <v>8843</v>
      </c>
      <c r="G151">
        <v>194</v>
      </c>
      <c r="H151" s="48" t="str">
        <f>F151&amp;G151</f>
        <v>6228483610445944914194</v>
      </c>
      <c r="I151" s="48" t="e">
        <f>VLOOKUP(H151,银行退汇!H:K,4,FALSE)</f>
        <v>#N/A</v>
      </c>
      <c r="J151" s="48" t="e">
        <f>IF(I151&gt;0,1,"")</f>
        <v>#N/A</v>
      </c>
      <c r="K151" s="48" t="e">
        <f>VLOOKUP(H151,网银退汇!H:J,3,FALSE)</f>
        <v>#N/A</v>
      </c>
      <c r="L151" s="49" t="s">
        <v>9930</v>
      </c>
      <c r="M151" s="38"/>
      <c r="N151" s="45"/>
      <c r="O151" s="38"/>
      <c r="P151" s="38"/>
      <c r="Q151" s="38"/>
      <c r="R151" s="38"/>
      <c r="S151" s="38"/>
      <c r="T151" s="38"/>
      <c r="U151" s="38"/>
      <c r="V151" s="38"/>
    </row>
    <row r="152" spans="1:22" hidden="1">
      <c r="A152" t="s">
        <v>8844</v>
      </c>
      <c r="B152" s="23" t="s">
        <v>10000</v>
      </c>
      <c r="C152" s="49" t="str">
        <f>LEFT(B152,8)</f>
        <v>20170704</v>
      </c>
      <c r="D152" s="49" t="str">
        <f>RIGHT(B152,10)</f>
        <v>0054248461</v>
      </c>
      <c r="E152" t="s">
        <v>98</v>
      </c>
      <c r="F152" s="23" t="s">
        <v>8843</v>
      </c>
      <c r="G152">
        <v>114</v>
      </c>
      <c r="H152" s="48" t="str">
        <f>F152&amp;G152</f>
        <v>6228483610445944914114</v>
      </c>
      <c r="I152" s="48" t="e">
        <f>VLOOKUP(H152,银行退汇!H:K,4,FALSE)</f>
        <v>#N/A</v>
      </c>
      <c r="J152" s="48" t="e">
        <f>IF(I152&gt;0,1,"")</f>
        <v>#N/A</v>
      </c>
      <c r="K152" s="48" t="e">
        <f>VLOOKUP(H152,网银退汇!H:J,3,FALSE)</f>
        <v>#N/A</v>
      </c>
      <c r="L152" s="49" t="s">
        <v>9930</v>
      </c>
      <c r="M152" s="38"/>
      <c r="N152" s="45"/>
      <c r="O152" s="38"/>
      <c r="P152" s="38"/>
      <c r="Q152" s="38"/>
      <c r="R152" s="38"/>
      <c r="S152" s="38"/>
      <c r="T152" s="38"/>
      <c r="U152" s="38"/>
      <c r="V152" s="38"/>
    </row>
    <row r="153" spans="1:22" hidden="1">
      <c r="A153" t="s">
        <v>8846</v>
      </c>
      <c r="B153" s="23" t="s">
        <v>10001</v>
      </c>
      <c r="C153" s="49" t="str">
        <f>LEFT(B153,8)</f>
        <v>20170704</v>
      </c>
      <c r="D153" s="49" t="str">
        <f>RIGHT(B153,10)</f>
        <v>0054249749</v>
      </c>
      <c r="E153" t="s">
        <v>98</v>
      </c>
      <c r="F153" s="23" t="s">
        <v>8848</v>
      </c>
      <c r="G153">
        <v>992</v>
      </c>
      <c r="H153" s="48" t="str">
        <f>F153&amp;G153</f>
        <v>6212262502029518597992</v>
      </c>
      <c r="I153" s="48" t="e">
        <f>VLOOKUP(H153,银行退汇!H:K,4,FALSE)</f>
        <v>#N/A</v>
      </c>
      <c r="J153" s="48" t="e">
        <f>IF(I153&gt;0,1,"")</f>
        <v>#N/A</v>
      </c>
      <c r="K153" s="48" t="e">
        <f>VLOOKUP(H153,网银退汇!H:J,3,FALSE)</f>
        <v>#N/A</v>
      </c>
      <c r="L153" s="49" t="s">
        <v>9930</v>
      </c>
      <c r="M153" s="38"/>
      <c r="N153" s="45"/>
      <c r="O153" s="38"/>
      <c r="P153" s="38"/>
      <c r="Q153" s="38"/>
      <c r="R153" s="38"/>
      <c r="S153" s="38"/>
      <c r="T153" s="38"/>
      <c r="U153" s="38"/>
      <c r="V153" s="38"/>
    </row>
    <row r="154" spans="1:22" hidden="1">
      <c r="A154" t="s">
        <v>8849</v>
      </c>
      <c r="B154" s="23" t="s">
        <v>10002</v>
      </c>
      <c r="C154" s="49" t="str">
        <f>LEFT(B154,8)</f>
        <v>20170704</v>
      </c>
      <c r="D154" s="49" t="str">
        <f>RIGHT(B154,10)</f>
        <v>0054251602</v>
      </c>
      <c r="E154" t="s">
        <v>98</v>
      </c>
      <c r="F154" s="23" t="s">
        <v>8851</v>
      </c>
      <c r="G154">
        <v>122</v>
      </c>
      <c r="H154" s="48" t="str">
        <f>F154&amp;G154</f>
        <v>6228930001042818603122</v>
      </c>
      <c r="I154" s="48" t="e">
        <f>VLOOKUP(H154,银行退汇!H:K,4,FALSE)</f>
        <v>#N/A</v>
      </c>
      <c r="J154" s="48" t="e">
        <f>IF(I154&gt;0,1,"")</f>
        <v>#N/A</v>
      </c>
      <c r="K154" s="48" t="e">
        <f>VLOOKUP(H154,网银退汇!H:J,3,FALSE)</f>
        <v>#N/A</v>
      </c>
      <c r="L154" s="49" t="s">
        <v>9930</v>
      </c>
      <c r="M154" s="38"/>
      <c r="N154" s="45"/>
      <c r="O154" s="38"/>
      <c r="P154" s="38"/>
      <c r="Q154" s="38"/>
      <c r="R154" s="38"/>
      <c r="S154" s="38"/>
      <c r="T154" s="38"/>
      <c r="U154" s="38"/>
      <c r="V154" s="38"/>
    </row>
    <row r="155" spans="1:22" hidden="1">
      <c r="A155" t="s">
        <v>8852</v>
      </c>
      <c r="B155" s="23" t="s">
        <v>10003</v>
      </c>
      <c r="C155" s="49" t="str">
        <f>LEFT(B155,8)</f>
        <v>20170704</v>
      </c>
      <c r="D155" s="49" t="str">
        <f>RIGHT(B155,10)</f>
        <v>0054255310</v>
      </c>
      <c r="E155" t="s">
        <v>98</v>
      </c>
      <c r="F155" s="23" t="s">
        <v>8854</v>
      </c>
      <c r="G155">
        <v>284</v>
      </c>
      <c r="H155" s="48" t="str">
        <f>F155&amp;G155</f>
        <v>6231900025620823115284</v>
      </c>
      <c r="I155" s="48" t="e">
        <f>VLOOKUP(H155,银行退汇!H:K,4,FALSE)</f>
        <v>#N/A</v>
      </c>
      <c r="J155" s="48" t="e">
        <f>IF(I155&gt;0,1,"")</f>
        <v>#N/A</v>
      </c>
      <c r="K155" s="48" t="e">
        <f>VLOOKUP(H155,网银退汇!H:J,3,FALSE)</f>
        <v>#N/A</v>
      </c>
      <c r="L155" s="49" t="s">
        <v>9930</v>
      </c>
      <c r="M155" s="38"/>
      <c r="N155" s="45"/>
      <c r="O155" s="38"/>
      <c r="P155" s="38"/>
      <c r="Q155" s="38"/>
      <c r="R155" s="38"/>
      <c r="S155" s="38"/>
      <c r="T155" s="38"/>
      <c r="U155" s="38"/>
      <c r="V155" s="38"/>
    </row>
    <row r="156" spans="1:22" hidden="1">
      <c r="A156" s="19" t="s">
        <v>10004</v>
      </c>
      <c r="B156" s="23" t="s">
        <v>10005</v>
      </c>
      <c r="C156" s="49" t="str">
        <f>LEFT(B156,8)</f>
        <v>20170704</v>
      </c>
      <c r="D156" s="49" t="str">
        <f>RIGHT(B156,10)</f>
        <v>0054260276</v>
      </c>
      <c r="E156" t="s">
        <v>98</v>
      </c>
      <c r="F156" s="23" t="s">
        <v>6885</v>
      </c>
      <c r="G156">
        <v>649</v>
      </c>
      <c r="H156" s="48" t="str">
        <f>F156&amp;G156</f>
        <v>6226381002146156649</v>
      </c>
      <c r="I156" s="48">
        <f>VLOOKUP(H156,银行退汇!H:K,4,FALSE)</f>
        <v>649</v>
      </c>
      <c r="J156" s="48">
        <f>IF(I156&gt;0,1,"")</f>
        <v>1</v>
      </c>
      <c r="K156" s="48" t="str">
        <f>VLOOKUP(H156,网银退汇!H:J,3,FALSE)</f>
        <v>2017-07-05</v>
      </c>
      <c r="L156" s="49" t="s">
        <v>9930</v>
      </c>
      <c r="M156" s="38"/>
      <c r="N156" s="45"/>
      <c r="O156" s="38"/>
      <c r="P156" s="38"/>
      <c r="Q156" s="38"/>
      <c r="R156" s="38"/>
      <c r="S156" s="38"/>
      <c r="T156" s="38"/>
      <c r="U156" s="38"/>
      <c r="V156" s="38"/>
    </row>
    <row r="157" spans="1:22" hidden="1">
      <c r="A157" t="s">
        <v>8857</v>
      </c>
      <c r="B157" s="23" t="s">
        <v>10006</v>
      </c>
      <c r="C157" s="49" t="str">
        <f>LEFT(B157,8)</f>
        <v>20170704</v>
      </c>
      <c r="D157" s="49" t="str">
        <f>RIGHT(B157,10)</f>
        <v>0054260406</v>
      </c>
      <c r="E157" t="s">
        <v>98</v>
      </c>
      <c r="F157" s="23" t="s">
        <v>8859</v>
      </c>
      <c r="G157">
        <v>60</v>
      </c>
      <c r="H157" s="48" t="str">
        <f>F157&amp;G157</f>
        <v>621661270000293468660</v>
      </c>
      <c r="I157" s="48" t="e">
        <f>VLOOKUP(H157,银行退汇!H:K,4,FALSE)</f>
        <v>#N/A</v>
      </c>
      <c r="J157" s="48" t="e">
        <f>IF(I157&gt;0,1,"")</f>
        <v>#N/A</v>
      </c>
      <c r="K157" s="48" t="e">
        <f>VLOOKUP(H157,网银退汇!H:J,3,FALSE)</f>
        <v>#N/A</v>
      </c>
      <c r="L157" s="49" t="s">
        <v>9930</v>
      </c>
      <c r="M157" s="38"/>
      <c r="N157" s="45"/>
      <c r="O157" s="38"/>
      <c r="P157" s="38"/>
      <c r="Q157" s="38"/>
      <c r="R157" s="38"/>
      <c r="S157" s="38"/>
      <c r="T157" s="38"/>
      <c r="U157" s="38"/>
      <c r="V157" s="38"/>
    </row>
    <row r="158" spans="1:22" hidden="1">
      <c r="A158" t="s">
        <v>8860</v>
      </c>
      <c r="B158" s="23" t="s">
        <v>10007</v>
      </c>
      <c r="C158" s="49" t="str">
        <f>LEFT(B158,8)</f>
        <v>20170704</v>
      </c>
      <c r="D158" s="49" t="str">
        <f>RIGHT(B158,10)</f>
        <v>0054262059</v>
      </c>
      <c r="E158" t="s">
        <v>98</v>
      </c>
      <c r="F158" s="23" t="s">
        <v>8862</v>
      </c>
      <c r="G158">
        <v>500</v>
      </c>
      <c r="H158" s="48" t="str">
        <f>F158&amp;G158</f>
        <v>6222622420000736050500</v>
      </c>
      <c r="I158" s="48" t="e">
        <f>VLOOKUP(H158,银行退汇!H:K,4,FALSE)</f>
        <v>#N/A</v>
      </c>
      <c r="J158" s="48" t="e">
        <f>IF(I158&gt;0,1,"")</f>
        <v>#N/A</v>
      </c>
      <c r="K158" s="48" t="e">
        <f>VLOOKUP(H158,网银退汇!H:J,3,FALSE)</f>
        <v>#N/A</v>
      </c>
      <c r="L158" s="49" t="s">
        <v>9930</v>
      </c>
      <c r="M158" s="38"/>
      <c r="N158" s="45"/>
      <c r="O158" s="38"/>
      <c r="P158" s="38"/>
      <c r="Q158" s="38"/>
      <c r="R158" s="38"/>
      <c r="S158" s="38"/>
      <c r="T158" s="38"/>
      <c r="U158" s="38"/>
      <c r="V158" s="38"/>
    </row>
    <row r="159" spans="1:22" hidden="1">
      <c r="A159" t="s">
        <v>8863</v>
      </c>
      <c r="B159" s="23" t="s">
        <v>10008</v>
      </c>
      <c r="C159" s="49" t="str">
        <f>LEFT(B159,8)</f>
        <v>20170705</v>
      </c>
      <c r="D159" s="49" t="str">
        <f>RIGHT(B159,10)</f>
        <v>0054282294</v>
      </c>
      <c r="E159" t="s">
        <v>98</v>
      </c>
      <c r="F159" s="23" t="s">
        <v>8865</v>
      </c>
      <c r="G159">
        <v>50</v>
      </c>
      <c r="H159" s="48" t="str">
        <f>F159&amp;G159</f>
        <v>622848086823841737250</v>
      </c>
      <c r="I159" s="48" t="e">
        <f>VLOOKUP(H159,银行退汇!H:K,4,FALSE)</f>
        <v>#N/A</v>
      </c>
      <c r="J159" s="48" t="e">
        <f>IF(I159&gt;0,1,"")</f>
        <v>#N/A</v>
      </c>
      <c r="K159" s="48" t="e">
        <f>VLOOKUP(H159,网银退汇!H:J,3,FALSE)</f>
        <v>#N/A</v>
      </c>
      <c r="L159" s="49" t="s">
        <v>10009</v>
      </c>
      <c r="M159" s="38"/>
      <c r="N159" s="45"/>
      <c r="O159" s="38"/>
      <c r="P159" s="38"/>
      <c r="Q159" s="38"/>
      <c r="R159" s="38"/>
      <c r="S159" s="38"/>
      <c r="T159" s="38"/>
      <c r="U159" s="38"/>
      <c r="V159" s="38"/>
    </row>
    <row r="160" spans="1:22" hidden="1">
      <c r="A160" s="19" t="s">
        <v>10010</v>
      </c>
      <c r="B160" s="23" t="s">
        <v>10011</v>
      </c>
      <c r="C160" s="49" t="str">
        <f>LEFT(B160,8)</f>
        <v>20170705</v>
      </c>
      <c r="D160" s="49" t="str">
        <f>RIGHT(B160,10)</f>
        <v>0054284844</v>
      </c>
      <c r="E160" t="s">
        <v>98</v>
      </c>
      <c r="F160" s="23" t="s">
        <v>6897</v>
      </c>
      <c r="G160">
        <v>459</v>
      </c>
      <c r="H160" s="48" t="str">
        <f>F160&amp;G160</f>
        <v>6210178002012197837459</v>
      </c>
      <c r="I160" s="48">
        <f>VLOOKUP(H160,银行退汇!H:K,4,FALSE)</f>
        <v>459</v>
      </c>
      <c r="J160" s="48">
        <f>IF(I160&gt;0,1,"")</f>
        <v>1</v>
      </c>
      <c r="K160" s="48" t="str">
        <f>VLOOKUP(H160,网银退汇!H:J,3,FALSE)</f>
        <v>2017-07-05</v>
      </c>
      <c r="L160" s="49" t="s">
        <v>10009</v>
      </c>
      <c r="M160" s="38"/>
      <c r="N160" s="45"/>
      <c r="O160" s="38"/>
      <c r="P160" s="38"/>
      <c r="Q160" s="38"/>
      <c r="R160" s="38"/>
      <c r="S160" s="38"/>
      <c r="T160" s="38"/>
      <c r="U160" s="38"/>
      <c r="V160" s="38"/>
    </row>
    <row r="161" spans="1:22" hidden="1">
      <c r="A161" t="s">
        <v>8868</v>
      </c>
      <c r="B161" s="23" t="s">
        <v>10012</v>
      </c>
      <c r="C161" s="49" t="str">
        <f>LEFT(B161,8)</f>
        <v>20170705</v>
      </c>
      <c r="D161" s="49" t="str">
        <f>RIGHT(B161,10)</f>
        <v>0054285622</v>
      </c>
      <c r="E161" t="s">
        <v>98</v>
      </c>
      <c r="F161" s="23" t="s">
        <v>8870</v>
      </c>
      <c r="G161">
        <v>247</v>
      </c>
      <c r="H161" s="48" t="str">
        <f>F161&amp;G161</f>
        <v>5201690598086209247</v>
      </c>
      <c r="I161" s="48" t="e">
        <f>VLOOKUP(H161,银行退汇!H:K,4,FALSE)</f>
        <v>#N/A</v>
      </c>
      <c r="J161" s="48" t="e">
        <f>IF(I161&gt;0,1,"")</f>
        <v>#N/A</v>
      </c>
      <c r="K161" s="48" t="e">
        <f>VLOOKUP(H161,网银退汇!H:J,3,FALSE)</f>
        <v>#N/A</v>
      </c>
      <c r="L161" s="49" t="s">
        <v>10009</v>
      </c>
      <c r="M161" s="38"/>
      <c r="N161" s="45"/>
      <c r="O161" s="38"/>
      <c r="P161" s="38"/>
      <c r="Q161" s="38"/>
      <c r="R161" s="38"/>
      <c r="S161" s="38"/>
      <c r="T161" s="38"/>
      <c r="U161" s="38"/>
      <c r="V161" s="38"/>
    </row>
    <row r="162" spans="1:22" hidden="1">
      <c r="A162" t="s">
        <v>8871</v>
      </c>
      <c r="B162" s="23" t="s">
        <v>10013</v>
      </c>
      <c r="C162" s="49" t="str">
        <f>LEFT(B162,8)</f>
        <v>20170705</v>
      </c>
      <c r="D162" s="49" t="str">
        <f>RIGHT(B162,10)</f>
        <v>0054287108</v>
      </c>
      <c r="E162" t="s">
        <v>98</v>
      </c>
      <c r="F162" s="23" t="s">
        <v>8873</v>
      </c>
      <c r="G162">
        <v>470</v>
      </c>
      <c r="H162" s="48" t="str">
        <f>F162&amp;G162</f>
        <v>6217003860003237268470</v>
      </c>
      <c r="I162" s="48" t="e">
        <f>VLOOKUP(H162,银行退汇!H:K,4,FALSE)</f>
        <v>#N/A</v>
      </c>
      <c r="J162" s="48" t="e">
        <f>IF(I162&gt;0,1,"")</f>
        <v>#N/A</v>
      </c>
      <c r="K162" s="48" t="e">
        <f>VLOOKUP(H162,网银退汇!H:J,3,FALSE)</f>
        <v>#N/A</v>
      </c>
      <c r="L162" s="49" t="s">
        <v>10009</v>
      </c>
      <c r="M162" s="38"/>
      <c r="N162" s="45"/>
      <c r="O162" s="38"/>
      <c r="P162" s="38"/>
      <c r="Q162" s="38"/>
      <c r="R162" s="38"/>
      <c r="S162" s="38"/>
      <c r="T162" s="38"/>
      <c r="U162" s="38"/>
      <c r="V162" s="38"/>
    </row>
    <row r="163" spans="1:22" hidden="1">
      <c r="A163" s="19" t="s">
        <v>10014</v>
      </c>
      <c r="B163" s="23" t="s">
        <v>10015</v>
      </c>
      <c r="C163" s="49" t="str">
        <f>LEFT(B163,8)</f>
        <v>20170705</v>
      </c>
      <c r="D163" s="49" t="str">
        <f>RIGHT(B163,10)</f>
        <v>0054290960</v>
      </c>
      <c r="E163" t="s">
        <v>98</v>
      </c>
      <c r="F163" s="23" t="s">
        <v>195</v>
      </c>
      <c r="G163">
        <v>700</v>
      </c>
      <c r="H163" s="48" t="str">
        <f>F163&amp;G163</f>
        <v>6228481928591937579700</v>
      </c>
      <c r="I163" s="48">
        <f>VLOOKUP(H163,银行退汇!H:K,4,FALSE)</f>
        <v>700</v>
      </c>
      <c r="J163" s="48">
        <f>IF(I163&gt;0,1,"")</f>
        <v>1</v>
      </c>
      <c r="K163" s="48" t="str">
        <f>VLOOKUP(H163,网银退汇!H:J,3,FALSE)</f>
        <v>2017-07-05</v>
      </c>
      <c r="L163" s="49" t="s">
        <v>10009</v>
      </c>
      <c r="M163" s="38"/>
      <c r="N163" s="45"/>
      <c r="O163" s="38"/>
      <c r="P163" s="38"/>
      <c r="Q163" s="38"/>
      <c r="R163" s="38"/>
      <c r="S163" s="38"/>
      <c r="T163" s="38"/>
      <c r="U163" s="38"/>
      <c r="V163" s="38"/>
    </row>
    <row r="164" spans="1:22" hidden="1">
      <c r="A164" t="s">
        <v>8876</v>
      </c>
      <c r="B164" s="23" t="s">
        <v>10016</v>
      </c>
      <c r="C164" s="49" t="str">
        <f>LEFT(B164,8)</f>
        <v>20170705</v>
      </c>
      <c r="D164" s="49" t="str">
        <f>RIGHT(B164,10)</f>
        <v>0054291073</v>
      </c>
      <c r="E164" t="s">
        <v>98</v>
      </c>
      <c r="F164" s="23" t="s">
        <v>8878</v>
      </c>
      <c r="G164">
        <v>470</v>
      </c>
      <c r="H164" s="48" t="str">
        <f>F164&amp;G164</f>
        <v>6228483868436434572470</v>
      </c>
      <c r="I164" s="48" t="e">
        <f>VLOOKUP(H164,银行退汇!H:K,4,FALSE)</f>
        <v>#N/A</v>
      </c>
      <c r="J164" s="48" t="e">
        <f>IF(I164&gt;0,1,"")</f>
        <v>#N/A</v>
      </c>
      <c r="K164" s="48" t="e">
        <f>VLOOKUP(H164,网银退汇!H:J,3,FALSE)</f>
        <v>#N/A</v>
      </c>
      <c r="L164" s="49" t="s">
        <v>10009</v>
      </c>
      <c r="M164" s="38"/>
      <c r="N164" s="45"/>
      <c r="O164" s="38"/>
      <c r="P164" s="38"/>
      <c r="Q164" s="38"/>
      <c r="R164" s="38"/>
      <c r="S164" s="38"/>
      <c r="T164" s="38"/>
      <c r="U164" s="38"/>
      <c r="V164" s="38"/>
    </row>
    <row r="165" spans="1:22" hidden="1">
      <c r="A165" t="s">
        <v>8879</v>
      </c>
      <c r="B165" s="23" t="s">
        <v>10017</v>
      </c>
      <c r="C165" s="49" t="str">
        <f>LEFT(B165,8)</f>
        <v>20170705</v>
      </c>
      <c r="D165" s="49" t="str">
        <f>RIGHT(B165,10)</f>
        <v>0054292976</v>
      </c>
      <c r="E165" t="s">
        <v>98</v>
      </c>
      <c r="F165" s="23" t="s">
        <v>8881</v>
      </c>
      <c r="G165">
        <v>6</v>
      </c>
      <c r="H165" s="48" t="str">
        <f>F165&amp;G165</f>
        <v>62366839500002785196</v>
      </c>
      <c r="I165" s="48" t="e">
        <f>VLOOKUP(H165,银行退汇!H:K,4,FALSE)</f>
        <v>#N/A</v>
      </c>
      <c r="J165" s="48" t="e">
        <f>IF(I165&gt;0,1,"")</f>
        <v>#N/A</v>
      </c>
      <c r="K165" s="48" t="e">
        <f>VLOOKUP(H165,网银退汇!H:J,3,FALSE)</f>
        <v>#N/A</v>
      </c>
      <c r="L165" s="49" t="s">
        <v>10009</v>
      </c>
      <c r="M165" s="38"/>
      <c r="N165" s="45"/>
      <c r="O165" s="38"/>
      <c r="P165" s="38"/>
      <c r="Q165" s="38"/>
      <c r="R165" s="38"/>
      <c r="S165" s="38"/>
      <c r="T165" s="38"/>
      <c r="U165" s="38"/>
      <c r="V165" s="38"/>
    </row>
    <row r="166" spans="1:22" hidden="1">
      <c r="A166" t="s">
        <v>8882</v>
      </c>
      <c r="B166" s="23" t="s">
        <v>10018</v>
      </c>
      <c r="C166" s="49" t="str">
        <f>LEFT(B166,8)</f>
        <v>20170705</v>
      </c>
      <c r="D166" s="49" t="str">
        <f>RIGHT(B166,10)</f>
        <v>0054295001</v>
      </c>
      <c r="E166" t="s">
        <v>98</v>
      </c>
      <c r="F166" s="23" t="s">
        <v>8884</v>
      </c>
      <c r="G166">
        <v>65</v>
      </c>
      <c r="H166" s="48" t="str">
        <f>F166&amp;G166</f>
        <v>623190002555033768065</v>
      </c>
      <c r="I166" s="48" t="e">
        <f>VLOOKUP(H166,银行退汇!H:K,4,FALSE)</f>
        <v>#N/A</v>
      </c>
      <c r="J166" s="48" t="e">
        <f>IF(I166&gt;0,1,"")</f>
        <v>#N/A</v>
      </c>
      <c r="K166" s="48" t="e">
        <f>VLOOKUP(H166,网银退汇!H:J,3,FALSE)</f>
        <v>#N/A</v>
      </c>
      <c r="L166" s="49" t="s">
        <v>10009</v>
      </c>
      <c r="M166" s="38"/>
      <c r="N166" s="45"/>
      <c r="O166" s="38"/>
      <c r="P166" s="38"/>
      <c r="Q166" s="38"/>
      <c r="R166" s="38"/>
      <c r="S166" s="38"/>
      <c r="T166" s="38"/>
      <c r="U166" s="38"/>
      <c r="V166" s="38"/>
    </row>
    <row r="167" spans="1:22" hidden="1">
      <c r="A167" t="s">
        <v>8885</v>
      </c>
      <c r="B167" s="23" t="s">
        <v>10019</v>
      </c>
      <c r="C167" s="49" t="str">
        <f>LEFT(B167,8)</f>
        <v>20170705</v>
      </c>
      <c r="D167" s="49" t="str">
        <f>RIGHT(B167,10)</f>
        <v>0054295088</v>
      </c>
      <c r="E167" t="s">
        <v>98</v>
      </c>
      <c r="F167" s="23" t="s">
        <v>8887</v>
      </c>
      <c r="G167">
        <v>400</v>
      </c>
      <c r="H167" s="48" t="str">
        <f>F167&amp;G167</f>
        <v>6222620590005635770400</v>
      </c>
      <c r="I167" s="48" t="e">
        <f>VLOOKUP(H167,银行退汇!H:K,4,FALSE)</f>
        <v>#N/A</v>
      </c>
      <c r="J167" s="48" t="e">
        <f>IF(I167&gt;0,1,"")</f>
        <v>#N/A</v>
      </c>
      <c r="K167" s="48" t="e">
        <f>VLOOKUP(H167,网银退汇!H:J,3,FALSE)</f>
        <v>#N/A</v>
      </c>
      <c r="L167" s="49" t="s">
        <v>10009</v>
      </c>
      <c r="M167" s="38"/>
      <c r="N167" s="45"/>
      <c r="O167" s="38"/>
      <c r="P167" s="38"/>
      <c r="Q167" s="38"/>
      <c r="R167" s="38"/>
      <c r="S167" s="38"/>
      <c r="T167" s="38"/>
      <c r="U167" s="38"/>
      <c r="V167" s="38"/>
    </row>
    <row r="168" spans="1:22" hidden="1">
      <c r="A168" t="s">
        <v>8888</v>
      </c>
      <c r="B168" s="23" t="s">
        <v>10020</v>
      </c>
      <c r="C168" s="49" t="str">
        <f>LEFT(B168,8)</f>
        <v>20170705</v>
      </c>
      <c r="D168" s="49" t="str">
        <f>RIGHT(B168,10)</f>
        <v>0054295209</v>
      </c>
      <c r="E168" t="s">
        <v>98</v>
      </c>
      <c r="F168" s="23" t="s">
        <v>8890</v>
      </c>
      <c r="G168">
        <v>256</v>
      </c>
      <c r="H168" s="48" t="str">
        <f>F168&amp;G168</f>
        <v>6212262506001895170256</v>
      </c>
      <c r="I168" s="48" t="e">
        <f>VLOOKUP(H168,银行退汇!H:K,4,FALSE)</f>
        <v>#N/A</v>
      </c>
      <c r="J168" s="48" t="e">
        <f>IF(I168&gt;0,1,"")</f>
        <v>#N/A</v>
      </c>
      <c r="K168" s="48" t="e">
        <f>VLOOKUP(H168,网银退汇!H:J,3,FALSE)</f>
        <v>#N/A</v>
      </c>
      <c r="L168" s="49" t="s">
        <v>10009</v>
      </c>
      <c r="M168" s="38"/>
      <c r="N168" s="45"/>
      <c r="O168" s="38"/>
      <c r="P168" s="38"/>
      <c r="Q168" s="38"/>
      <c r="R168" s="38"/>
      <c r="S168" s="38"/>
      <c r="T168" s="38"/>
      <c r="U168" s="38"/>
      <c r="V168" s="38"/>
    </row>
    <row r="169" spans="1:22" hidden="1">
      <c r="A169" t="s">
        <v>8891</v>
      </c>
      <c r="B169" s="23" t="s">
        <v>10021</v>
      </c>
      <c r="C169" s="49" t="str">
        <f>LEFT(B169,8)</f>
        <v>20170705</v>
      </c>
      <c r="D169" s="49" t="str">
        <f>RIGHT(B169,10)</f>
        <v>0054295694</v>
      </c>
      <c r="E169" t="s">
        <v>98</v>
      </c>
      <c r="F169" s="23" t="s">
        <v>8893</v>
      </c>
      <c r="G169">
        <v>200</v>
      </c>
      <c r="H169" s="48" t="str">
        <f>F169&amp;G169</f>
        <v>6228483860636187811200</v>
      </c>
      <c r="I169" s="48" t="e">
        <f>VLOOKUP(H169,银行退汇!H:K,4,FALSE)</f>
        <v>#N/A</v>
      </c>
      <c r="J169" s="48" t="e">
        <f>IF(I169&gt;0,1,"")</f>
        <v>#N/A</v>
      </c>
      <c r="K169" s="48" t="e">
        <f>VLOOKUP(H169,网银退汇!H:J,3,FALSE)</f>
        <v>#N/A</v>
      </c>
      <c r="L169" s="49" t="s">
        <v>10009</v>
      </c>
      <c r="M169" s="38"/>
      <c r="N169" s="45"/>
      <c r="O169" s="38"/>
      <c r="P169" s="38"/>
      <c r="Q169" s="38"/>
      <c r="R169" s="38"/>
      <c r="S169" s="38"/>
      <c r="T169" s="38"/>
      <c r="U169" s="38"/>
      <c r="V169" s="38"/>
    </row>
    <row r="170" spans="1:22" hidden="1">
      <c r="A170" t="s">
        <v>8894</v>
      </c>
      <c r="B170" s="23" t="s">
        <v>10022</v>
      </c>
      <c r="C170" s="49" t="str">
        <f>LEFT(B170,8)</f>
        <v>20170705</v>
      </c>
      <c r="D170" s="49" t="str">
        <f>RIGHT(B170,10)</f>
        <v>0054297080</v>
      </c>
      <c r="E170" t="s">
        <v>98</v>
      </c>
      <c r="F170" s="23" t="s">
        <v>8896</v>
      </c>
      <c r="G170">
        <v>1186</v>
      </c>
      <c r="H170" s="48" t="str">
        <f>F170&amp;G170</f>
        <v>62146232430000557431186</v>
      </c>
      <c r="I170" s="48" t="e">
        <f>VLOOKUP(H170,银行退汇!H:K,4,FALSE)</f>
        <v>#N/A</v>
      </c>
      <c r="J170" s="48" t="e">
        <f>IF(I170&gt;0,1,"")</f>
        <v>#N/A</v>
      </c>
      <c r="K170" s="48" t="e">
        <f>VLOOKUP(H170,网银退汇!H:J,3,FALSE)</f>
        <v>#N/A</v>
      </c>
      <c r="L170" s="49" t="s">
        <v>10009</v>
      </c>
      <c r="M170" s="38"/>
      <c r="N170" s="45"/>
      <c r="O170" s="38"/>
      <c r="P170" s="38"/>
      <c r="Q170" s="38"/>
      <c r="R170" s="38"/>
      <c r="S170" s="38"/>
      <c r="T170" s="38"/>
      <c r="U170" s="38"/>
      <c r="V170" s="38"/>
    </row>
    <row r="171" spans="1:22" hidden="1">
      <c r="A171" t="s">
        <v>8897</v>
      </c>
      <c r="B171" s="23" t="s">
        <v>10023</v>
      </c>
      <c r="C171" s="49" t="str">
        <f>LEFT(B171,8)</f>
        <v>20170705</v>
      </c>
      <c r="D171" s="49" t="str">
        <f>RIGHT(B171,10)</f>
        <v>0054297275</v>
      </c>
      <c r="E171" t="s">
        <v>98</v>
      </c>
      <c r="F171" s="23" t="s">
        <v>8899</v>
      </c>
      <c r="G171">
        <v>300</v>
      </c>
      <c r="H171" s="48" t="str">
        <f>F171&amp;G171</f>
        <v>6253335355769705300</v>
      </c>
      <c r="I171" s="48" t="e">
        <f>VLOOKUP(H171,银行退汇!H:K,4,FALSE)</f>
        <v>#N/A</v>
      </c>
      <c r="J171" s="48" t="e">
        <f>IF(I171&gt;0,1,"")</f>
        <v>#N/A</v>
      </c>
      <c r="K171" s="48" t="e">
        <f>VLOOKUP(H171,网银退汇!H:J,3,FALSE)</f>
        <v>#N/A</v>
      </c>
      <c r="L171" s="49" t="s">
        <v>10009</v>
      </c>
      <c r="M171" s="38"/>
      <c r="N171" s="45"/>
      <c r="O171" s="38"/>
      <c r="P171" s="38"/>
      <c r="Q171" s="38"/>
      <c r="R171" s="38"/>
      <c r="S171" s="38"/>
      <c r="T171" s="38"/>
      <c r="U171" s="38"/>
      <c r="V171" s="38"/>
    </row>
    <row r="172" spans="1:22" hidden="1">
      <c r="A172" s="19" t="s">
        <v>10024</v>
      </c>
      <c r="B172" s="23" t="s">
        <v>10025</v>
      </c>
      <c r="C172" s="49" t="str">
        <f>LEFT(B172,8)</f>
        <v>20170705</v>
      </c>
      <c r="D172" s="49" t="str">
        <f>RIGHT(B172,10)</f>
        <v>0054297681</v>
      </c>
      <c r="E172" t="s">
        <v>98</v>
      </c>
      <c r="F172" s="23" t="s">
        <v>6916</v>
      </c>
      <c r="G172">
        <v>9</v>
      </c>
      <c r="H172" s="48" t="str">
        <f>F172&amp;G172</f>
        <v>62170038600198911329</v>
      </c>
      <c r="I172" s="48">
        <f>VLOOKUP(H172,银行退汇!H:K,4,FALSE)</f>
        <v>9</v>
      </c>
      <c r="J172" s="48">
        <f>IF(I172&gt;0,1,"")</f>
        <v>1</v>
      </c>
      <c r="K172" s="48" t="str">
        <f>VLOOKUP(H172,网银退汇!H:J,3,FALSE)</f>
        <v>2017-07-05</v>
      </c>
      <c r="L172" s="49" t="s">
        <v>10009</v>
      </c>
      <c r="M172" s="38"/>
      <c r="N172" s="45"/>
      <c r="O172" s="38"/>
      <c r="P172" s="38"/>
      <c r="Q172" s="38"/>
      <c r="R172" s="38"/>
      <c r="S172" s="38"/>
      <c r="T172" s="38"/>
      <c r="U172" s="38"/>
      <c r="V172" s="38"/>
    </row>
    <row r="173" spans="1:22" hidden="1">
      <c r="A173" t="s">
        <v>8904</v>
      </c>
      <c r="B173" s="23" t="s">
        <v>10026</v>
      </c>
      <c r="C173" s="49" t="str">
        <f>LEFT(B173,8)</f>
        <v>20170705</v>
      </c>
      <c r="D173" s="49" t="str">
        <f>RIGHT(B173,10)</f>
        <v>0054298857</v>
      </c>
      <c r="E173" t="s">
        <v>98</v>
      </c>
      <c r="F173" s="23" t="s">
        <v>8906</v>
      </c>
      <c r="G173">
        <v>500</v>
      </c>
      <c r="H173" s="48" t="str">
        <f>F173&amp;G173</f>
        <v>6231900000065644722500</v>
      </c>
      <c r="I173" s="48" t="e">
        <f>VLOOKUP(H173,银行退汇!H:K,4,FALSE)</f>
        <v>#N/A</v>
      </c>
      <c r="J173" s="48" t="e">
        <f>IF(I173&gt;0,1,"")</f>
        <v>#N/A</v>
      </c>
      <c r="K173" s="48" t="e">
        <f>VLOOKUP(H173,网银退汇!H:J,3,FALSE)</f>
        <v>#N/A</v>
      </c>
      <c r="L173" s="49" t="s">
        <v>10009</v>
      </c>
      <c r="M173" s="38"/>
      <c r="N173" s="45"/>
      <c r="O173" s="38"/>
      <c r="P173" s="38"/>
      <c r="Q173" s="38"/>
      <c r="R173" s="38"/>
      <c r="S173" s="38"/>
      <c r="T173" s="38"/>
      <c r="U173" s="38"/>
      <c r="V173" s="38"/>
    </row>
    <row r="174" spans="1:22" hidden="1">
      <c r="A174" s="19" t="s">
        <v>10027</v>
      </c>
      <c r="B174" s="23" t="s">
        <v>10028</v>
      </c>
      <c r="C174" s="49" t="str">
        <f>LEFT(B174,8)</f>
        <v>20170705</v>
      </c>
      <c r="D174" s="49" t="str">
        <f>RIGHT(B174,10)</f>
        <v>0054298868</v>
      </c>
      <c r="E174" t="s">
        <v>98</v>
      </c>
      <c r="F174" s="23" t="s">
        <v>6910</v>
      </c>
      <c r="G174">
        <v>657</v>
      </c>
      <c r="H174" s="48" t="str">
        <f>F174&amp;G174</f>
        <v>6217997300045028746657</v>
      </c>
      <c r="I174" s="48">
        <f>VLOOKUP(H174,银行退汇!H:K,4,FALSE)</f>
        <v>657</v>
      </c>
      <c r="J174" s="48">
        <f>IF(I174&gt;0,1,"")</f>
        <v>1</v>
      </c>
      <c r="K174" s="48" t="str">
        <f>VLOOKUP(H174,网银退汇!H:J,3,FALSE)</f>
        <v>2017-07-05</v>
      </c>
      <c r="L174" s="49" t="s">
        <v>10009</v>
      </c>
      <c r="M174" s="38"/>
      <c r="N174" s="45"/>
      <c r="O174" s="38"/>
      <c r="P174" s="38"/>
      <c r="Q174" s="38"/>
      <c r="R174" s="38"/>
      <c r="S174" s="38"/>
      <c r="T174" s="38"/>
      <c r="U174" s="38"/>
      <c r="V174" s="38"/>
    </row>
    <row r="175" spans="1:22" hidden="1">
      <c r="A175" s="19" t="s">
        <v>10029</v>
      </c>
      <c r="B175" s="23" t="s">
        <v>10030</v>
      </c>
      <c r="C175" s="49" t="str">
        <f>LEFT(B175,8)</f>
        <v>20170705</v>
      </c>
      <c r="D175" s="49" t="str">
        <f>RIGHT(B175,10)</f>
        <v>0054299245</v>
      </c>
      <c r="E175" t="s">
        <v>98</v>
      </c>
      <c r="F175" s="23" t="s">
        <v>6920</v>
      </c>
      <c r="G175">
        <v>43</v>
      </c>
      <c r="H175" s="48" t="str">
        <f>F175&amp;G175</f>
        <v>623668386000505467643</v>
      </c>
      <c r="I175" s="48">
        <f>VLOOKUP(H175,银行退汇!H:K,4,FALSE)</f>
        <v>43</v>
      </c>
      <c r="J175" s="48">
        <f>IF(I175&gt;0,1,"")</f>
        <v>1</v>
      </c>
      <c r="K175" s="48" t="str">
        <f>VLOOKUP(H175,网银退汇!H:J,3,FALSE)</f>
        <v>2017-07-05</v>
      </c>
      <c r="L175" s="49" t="s">
        <v>10009</v>
      </c>
      <c r="M175" s="38"/>
      <c r="N175" s="45"/>
      <c r="O175" s="38"/>
      <c r="P175" s="38"/>
      <c r="Q175" s="38"/>
      <c r="R175" s="38"/>
      <c r="S175" s="38"/>
      <c r="T175" s="38"/>
      <c r="U175" s="38"/>
      <c r="V175" s="38"/>
    </row>
    <row r="176" spans="1:22" hidden="1">
      <c r="A176" t="s">
        <v>8911</v>
      </c>
      <c r="B176" s="23" t="s">
        <v>10031</v>
      </c>
      <c r="C176" s="49" t="str">
        <f>LEFT(B176,8)</f>
        <v>20170705</v>
      </c>
      <c r="D176" s="49" t="str">
        <f>RIGHT(B176,10)</f>
        <v>0054301356</v>
      </c>
      <c r="E176" t="s">
        <v>98</v>
      </c>
      <c r="F176" s="23" t="s">
        <v>8913</v>
      </c>
      <c r="G176">
        <v>190</v>
      </c>
      <c r="H176" s="48" t="str">
        <f>F176&amp;G176</f>
        <v>6217003860032816108190</v>
      </c>
      <c r="I176" s="48" t="e">
        <f>VLOOKUP(H176,银行退汇!H:K,4,FALSE)</f>
        <v>#N/A</v>
      </c>
      <c r="J176" s="48" t="e">
        <f>IF(I176&gt;0,1,"")</f>
        <v>#N/A</v>
      </c>
      <c r="K176" s="48" t="e">
        <f>VLOOKUP(H176,网银退汇!H:J,3,FALSE)</f>
        <v>#N/A</v>
      </c>
      <c r="L176" s="49" t="s">
        <v>10009</v>
      </c>
      <c r="M176" s="38"/>
      <c r="N176" s="45"/>
      <c r="O176" s="38"/>
      <c r="P176" s="38"/>
      <c r="Q176" s="38"/>
      <c r="R176" s="38"/>
      <c r="S176" s="38"/>
      <c r="T176" s="38"/>
      <c r="U176" s="38"/>
      <c r="V176" s="38"/>
    </row>
    <row r="177" spans="1:22" hidden="1">
      <c r="A177" t="s">
        <v>8914</v>
      </c>
      <c r="B177" s="23" t="s">
        <v>10032</v>
      </c>
      <c r="C177" s="49" t="str">
        <f>LEFT(B177,8)</f>
        <v>20170705</v>
      </c>
      <c r="D177" s="49" t="str">
        <f>RIGHT(B177,10)</f>
        <v>0054302280</v>
      </c>
      <c r="E177" t="s">
        <v>98</v>
      </c>
      <c r="F177" s="23" t="s">
        <v>8916</v>
      </c>
      <c r="G177">
        <v>495</v>
      </c>
      <c r="H177" s="48" t="str">
        <f>F177&amp;G177</f>
        <v>4581230917339659495</v>
      </c>
      <c r="I177" s="48" t="e">
        <f>VLOOKUP(H177,银行退汇!H:K,4,FALSE)</f>
        <v>#N/A</v>
      </c>
      <c r="J177" s="48" t="e">
        <f>IF(I177&gt;0,1,"")</f>
        <v>#N/A</v>
      </c>
      <c r="K177" s="48" t="e">
        <f>VLOOKUP(H177,网银退汇!H:J,3,FALSE)</f>
        <v>#N/A</v>
      </c>
      <c r="L177" s="49" t="s">
        <v>10009</v>
      </c>
      <c r="M177" s="38"/>
      <c r="N177" s="45"/>
      <c r="O177" s="38"/>
      <c r="P177" s="38"/>
      <c r="Q177" s="38"/>
      <c r="R177" s="38"/>
      <c r="S177" s="38"/>
      <c r="T177" s="38"/>
      <c r="U177" s="38"/>
      <c r="V177" s="38"/>
    </row>
    <row r="178" spans="1:22" hidden="1">
      <c r="A178" t="s">
        <v>8917</v>
      </c>
      <c r="B178" s="23" t="s">
        <v>10033</v>
      </c>
      <c r="C178" s="49" t="str">
        <f>LEFT(B178,8)</f>
        <v>20170705</v>
      </c>
      <c r="D178" s="49" t="str">
        <f>RIGHT(B178,10)</f>
        <v>0054302349</v>
      </c>
      <c r="E178" t="s">
        <v>98</v>
      </c>
      <c r="F178" s="23" t="s">
        <v>8919</v>
      </c>
      <c r="G178">
        <v>15</v>
      </c>
      <c r="H178" s="48" t="str">
        <f>F178&amp;G178</f>
        <v>622848386816615827615</v>
      </c>
      <c r="I178" s="48" t="e">
        <f>VLOOKUP(H178,银行退汇!H:K,4,FALSE)</f>
        <v>#N/A</v>
      </c>
      <c r="J178" s="48" t="e">
        <f>IF(I178&gt;0,1,"")</f>
        <v>#N/A</v>
      </c>
      <c r="K178" s="48" t="e">
        <f>VLOOKUP(H178,网银退汇!H:J,3,FALSE)</f>
        <v>#N/A</v>
      </c>
      <c r="L178" s="49" t="s">
        <v>10009</v>
      </c>
      <c r="M178" s="38"/>
      <c r="N178" s="45"/>
      <c r="O178" s="38"/>
      <c r="P178" s="38"/>
      <c r="Q178" s="38"/>
      <c r="R178" s="38"/>
      <c r="S178" s="38"/>
      <c r="T178" s="38"/>
      <c r="U178" s="38"/>
      <c r="V178" s="38"/>
    </row>
    <row r="179" spans="1:22" hidden="1">
      <c r="A179" t="s">
        <v>8920</v>
      </c>
      <c r="B179" s="23" t="s">
        <v>10034</v>
      </c>
      <c r="C179" s="49" t="str">
        <f>LEFT(B179,8)</f>
        <v>20170705</v>
      </c>
      <c r="D179" s="49" t="str">
        <f>RIGHT(B179,10)</f>
        <v>0054303451</v>
      </c>
      <c r="E179" t="s">
        <v>98</v>
      </c>
      <c r="F179" s="23" t="s">
        <v>8922</v>
      </c>
      <c r="G179">
        <v>213</v>
      </c>
      <c r="H179" s="48" t="str">
        <f>F179&amp;G179</f>
        <v>6282880052967131213</v>
      </c>
      <c r="I179" s="48" t="e">
        <f>VLOOKUP(H179,银行退汇!H:K,4,FALSE)</f>
        <v>#N/A</v>
      </c>
      <c r="J179" s="48" t="e">
        <f>IF(I179&gt;0,1,"")</f>
        <v>#N/A</v>
      </c>
      <c r="K179" s="48" t="e">
        <f>VLOOKUP(H179,网银退汇!H:J,3,FALSE)</f>
        <v>#N/A</v>
      </c>
      <c r="L179" s="49" t="s">
        <v>10009</v>
      </c>
      <c r="M179" s="38"/>
      <c r="N179" s="45"/>
      <c r="O179" s="38"/>
      <c r="P179" s="38"/>
      <c r="Q179" s="38"/>
      <c r="R179" s="38"/>
      <c r="S179" s="38"/>
      <c r="T179" s="38"/>
      <c r="U179" s="38"/>
      <c r="V179" s="38"/>
    </row>
    <row r="180" spans="1:22" hidden="1">
      <c r="A180" t="s">
        <v>8923</v>
      </c>
      <c r="B180" s="23" t="s">
        <v>10035</v>
      </c>
      <c r="C180" s="49" t="str">
        <f>LEFT(B180,8)</f>
        <v>20170705</v>
      </c>
      <c r="D180" s="49" t="str">
        <f>RIGHT(B180,10)</f>
        <v>0054303493</v>
      </c>
      <c r="E180" t="s">
        <v>98</v>
      </c>
      <c r="F180" s="23" t="s">
        <v>8925</v>
      </c>
      <c r="G180">
        <v>165</v>
      </c>
      <c r="H180" s="48" t="str">
        <f>F180&amp;G180</f>
        <v>6232082800010585435165</v>
      </c>
      <c r="I180" s="48" t="e">
        <f>VLOOKUP(H180,银行退汇!H:K,4,FALSE)</f>
        <v>#N/A</v>
      </c>
      <c r="J180" s="48" t="e">
        <f>IF(I180&gt;0,1,"")</f>
        <v>#N/A</v>
      </c>
      <c r="K180" s="48" t="e">
        <f>VLOOKUP(H180,网银退汇!H:J,3,FALSE)</f>
        <v>#N/A</v>
      </c>
      <c r="L180" s="49" t="s">
        <v>10009</v>
      </c>
      <c r="M180" s="38"/>
      <c r="N180" s="45"/>
      <c r="O180" s="38"/>
      <c r="P180" s="38"/>
      <c r="Q180" s="38"/>
      <c r="R180" s="38"/>
      <c r="S180" s="38"/>
      <c r="T180" s="38"/>
      <c r="U180" s="38"/>
      <c r="V180" s="38"/>
    </row>
    <row r="181" spans="1:22" hidden="1">
      <c r="A181" t="s">
        <v>8926</v>
      </c>
      <c r="B181" s="23" t="s">
        <v>10036</v>
      </c>
      <c r="C181" s="49" t="str">
        <f>LEFT(B181,8)</f>
        <v>20170705</v>
      </c>
      <c r="D181" s="49" t="str">
        <f>RIGHT(B181,10)</f>
        <v>0054303778</v>
      </c>
      <c r="E181" t="s">
        <v>98</v>
      </c>
      <c r="F181" s="23" t="s">
        <v>8928</v>
      </c>
      <c r="G181">
        <v>2943</v>
      </c>
      <c r="H181" s="48" t="str">
        <f>F181&amp;G181</f>
        <v>62179973000040398822943</v>
      </c>
      <c r="I181" s="48" t="e">
        <f>VLOOKUP(H181,银行退汇!H:K,4,FALSE)</f>
        <v>#N/A</v>
      </c>
      <c r="J181" s="48" t="e">
        <f>IF(I181&gt;0,1,"")</f>
        <v>#N/A</v>
      </c>
      <c r="K181" s="48" t="e">
        <f>VLOOKUP(H181,网银退汇!H:J,3,FALSE)</f>
        <v>#N/A</v>
      </c>
      <c r="L181" s="49" t="s">
        <v>10009</v>
      </c>
      <c r="M181" s="38"/>
      <c r="N181" s="45"/>
      <c r="O181" s="38"/>
      <c r="P181" s="38"/>
      <c r="Q181" s="38"/>
      <c r="R181" s="38"/>
      <c r="S181" s="38"/>
      <c r="T181" s="38"/>
      <c r="U181" s="38"/>
      <c r="V181" s="38"/>
    </row>
    <row r="182" spans="1:22" hidden="1">
      <c r="A182" t="s">
        <v>8929</v>
      </c>
      <c r="B182" s="23" t="s">
        <v>10037</v>
      </c>
      <c r="C182" s="49" t="str">
        <f>LEFT(B182,8)</f>
        <v>20170705</v>
      </c>
      <c r="D182" s="49" t="str">
        <f>RIGHT(B182,10)</f>
        <v>0054303884</v>
      </c>
      <c r="E182" t="s">
        <v>98</v>
      </c>
      <c r="F182" s="23" t="s">
        <v>8931</v>
      </c>
      <c r="G182">
        <v>115</v>
      </c>
      <c r="H182" s="48" t="str">
        <f>F182&amp;G182</f>
        <v>4367480103329903115</v>
      </c>
      <c r="I182" s="48" t="e">
        <f>VLOOKUP(H182,银行退汇!H:K,4,FALSE)</f>
        <v>#N/A</v>
      </c>
      <c r="J182" s="48" t="e">
        <f>IF(I182&gt;0,1,"")</f>
        <v>#N/A</v>
      </c>
      <c r="K182" s="48" t="e">
        <f>VLOOKUP(H182,网银退汇!H:J,3,FALSE)</f>
        <v>#N/A</v>
      </c>
      <c r="L182" s="49" t="s">
        <v>10009</v>
      </c>
      <c r="M182" s="38"/>
      <c r="N182" s="45"/>
      <c r="O182" s="38"/>
      <c r="P182" s="38"/>
      <c r="Q182" s="38"/>
      <c r="R182" s="38"/>
      <c r="S182" s="38"/>
      <c r="T182" s="38"/>
      <c r="U182" s="38"/>
      <c r="V182" s="38"/>
    </row>
    <row r="183" spans="1:22" hidden="1">
      <c r="A183" t="s">
        <v>8932</v>
      </c>
      <c r="B183" s="23" t="s">
        <v>10038</v>
      </c>
      <c r="C183" s="49" t="str">
        <f>LEFT(B183,8)</f>
        <v>20170705</v>
      </c>
      <c r="D183" s="49" t="str">
        <f>RIGHT(B183,10)</f>
        <v>0054304259</v>
      </c>
      <c r="E183" t="s">
        <v>98</v>
      </c>
      <c r="F183" s="23" t="s">
        <v>8934</v>
      </c>
      <c r="G183">
        <v>1248</v>
      </c>
      <c r="H183" s="48" t="str">
        <f>F183&amp;G183</f>
        <v>62172325160000516891248</v>
      </c>
      <c r="I183" s="48" t="e">
        <f>VLOOKUP(H183,银行退汇!H:K,4,FALSE)</f>
        <v>#N/A</v>
      </c>
      <c r="J183" s="48" t="e">
        <f>IF(I183&gt;0,1,"")</f>
        <v>#N/A</v>
      </c>
      <c r="K183" s="48" t="e">
        <f>VLOOKUP(H183,网银退汇!H:J,3,FALSE)</f>
        <v>#N/A</v>
      </c>
      <c r="L183" s="49" t="s">
        <v>10009</v>
      </c>
      <c r="M183" s="38"/>
      <c r="N183" s="45"/>
      <c r="O183" s="38"/>
      <c r="P183" s="38"/>
      <c r="Q183" s="38"/>
      <c r="R183" s="38"/>
      <c r="S183" s="38"/>
      <c r="T183" s="38"/>
      <c r="U183" s="38"/>
      <c r="V183" s="38"/>
    </row>
    <row r="184" spans="1:22" hidden="1">
      <c r="A184" t="s">
        <v>8935</v>
      </c>
      <c r="B184" s="23" t="s">
        <v>10039</v>
      </c>
      <c r="C184" s="49" t="str">
        <f>LEFT(B184,8)</f>
        <v>20170705</v>
      </c>
      <c r="D184" s="49" t="str">
        <f>RIGHT(B184,10)</f>
        <v>0054304400</v>
      </c>
      <c r="E184" t="s">
        <v>98</v>
      </c>
      <c r="F184" s="23" t="s">
        <v>8916</v>
      </c>
      <c r="G184">
        <v>495</v>
      </c>
      <c r="H184" s="48" t="str">
        <f>F184&amp;G184</f>
        <v>4581230917339659495</v>
      </c>
      <c r="I184" s="48" t="e">
        <f>VLOOKUP(H184,银行退汇!H:K,4,FALSE)</f>
        <v>#N/A</v>
      </c>
      <c r="J184" s="48" t="e">
        <f>IF(I184&gt;0,1,"")</f>
        <v>#N/A</v>
      </c>
      <c r="K184" s="48" t="e">
        <f>VLOOKUP(H184,网银退汇!H:J,3,FALSE)</f>
        <v>#N/A</v>
      </c>
      <c r="L184" s="49" t="s">
        <v>10009</v>
      </c>
      <c r="M184" s="38"/>
      <c r="N184" s="45"/>
      <c r="O184" s="38"/>
      <c r="P184" s="38"/>
      <c r="Q184" s="38"/>
      <c r="R184" s="38"/>
      <c r="S184" s="38"/>
      <c r="T184" s="38"/>
      <c r="U184" s="38"/>
      <c r="V184" s="38"/>
    </row>
    <row r="185" spans="1:22" hidden="1">
      <c r="A185" t="s">
        <v>8937</v>
      </c>
      <c r="B185" s="23" t="s">
        <v>10040</v>
      </c>
      <c r="C185" s="49" t="str">
        <f>LEFT(B185,8)</f>
        <v>20170705</v>
      </c>
      <c r="D185" s="49" t="str">
        <f>RIGHT(B185,10)</f>
        <v>0054304805</v>
      </c>
      <c r="E185" t="s">
        <v>98</v>
      </c>
      <c r="F185" s="23" t="s">
        <v>8939</v>
      </c>
      <c r="G185">
        <v>135</v>
      </c>
      <c r="H185" s="48" t="str">
        <f>F185&amp;G185</f>
        <v>6259618294520105135</v>
      </c>
      <c r="I185" s="48" t="e">
        <f>VLOOKUP(H185,银行退汇!H:K,4,FALSE)</f>
        <v>#N/A</v>
      </c>
      <c r="J185" s="48" t="e">
        <f>IF(I185&gt;0,1,"")</f>
        <v>#N/A</v>
      </c>
      <c r="K185" s="48" t="e">
        <f>VLOOKUP(H185,网银退汇!H:J,3,FALSE)</f>
        <v>#N/A</v>
      </c>
      <c r="L185" s="49" t="s">
        <v>10009</v>
      </c>
      <c r="M185" s="38"/>
      <c r="N185" s="45"/>
      <c r="O185" s="38"/>
      <c r="P185" s="38"/>
      <c r="Q185" s="38"/>
      <c r="R185" s="38"/>
      <c r="S185" s="38"/>
      <c r="T185" s="38"/>
      <c r="U185" s="38"/>
      <c r="V185" s="38"/>
    </row>
    <row r="186" spans="1:22" hidden="1">
      <c r="A186" s="19" t="s">
        <v>10041</v>
      </c>
      <c r="B186" s="23" t="s">
        <v>10042</v>
      </c>
      <c r="C186" s="49" t="str">
        <f>LEFT(B186,8)</f>
        <v>20170705</v>
      </c>
      <c r="D186" s="49" t="str">
        <f>RIGHT(B186,10)</f>
        <v>0054305768</v>
      </c>
      <c r="E186" t="s">
        <v>98</v>
      </c>
      <c r="F186" s="23" t="s">
        <v>6906</v>
      </c>
      <c r="G186">
        <v>104</v>
      </c>
      <c r="H186" s="48" t="str">
        <f>F186&amp;G186</f>
        <v>6228483861124236912104</v>
      </c>
      <c r="I186" s="48">
        <f>VLOOKUP(H186,银行退汇!H:K,4,FALSE)</f>
        <v>104</v>
      </c>
      <c r="J186" s="48">
        <f>IF(I186&gt;0,1,"")</f>
        <v>1</v>
      </c>
      <c r="K186" s="48" t="str">
        <f>VLOOKUP(H186,网银退汇!H:J,3,FALSE)</f>
        <v>2017-07-05</v>
      </c>
      <c r="L186" s="49" t="s">
        <v>10009</v>
      </c>
    </row>
    <row r="187" spans="1:22" hidden="1">
      <c r="A187" t="s">
        <v>8942</v>
      </c>
      <c r="B187" s="23" t="s">
        <v>10043</v>
      </c>
      <c r="C187" s="49" t="str">
        <f>LEFT(B187,8)</f>
        <v>20170705</v>
      </c>
      <c r="D187" s="49" t="str">
        <f>RIGHT(B187,10)</f>
        <v>0054306137</v>
      </c>
      <c r="E187" t="s">
        <v>98</v>
      </c>
      <c r="F187" s="23" t="s">
        <v>8944</v>
      </c>
      <c r="G187">
        <v>243</v>
      </c>
      <c r="H187" s="48" t="str">
        <f>F187&amp;G187</f>
        <v>6259588682515480243</v>
      </c>
      <c r="I187" s="48" t="e">
        <f>VLOOKUP(H187,银行退汇!H:K,4,FALSE)</f>
        <v>#N/A</v>
      </c>
      <c r="J187" s="48" t="e">
        <f>IF(I187&gt;0,1,"")</f>
        <v>#N/A</v>
      </c>
      <c r="K187" s="48" t="e">
        <f>VLOOKUP(H187,网银退汇!H:J,3,FALSE)</f>
        <v>#N/A</v>
      </c>
      <c r="L187" s="49" t="s">
        <v>10009</v>
      </c>
    </row>
    <row r="188" spans="1:22" hidden="1">
      <c r="A188" s="19" t="s">
        <v>10044</v>
      </c>
      <c r="B188" s="23" t="s">
        <v>10045</v>
      </c>
      <c r="C188" s="49" t="str">
        <f>LEFT(B188,8)</f>
        <v>20170705</v>
      </c>
      <c r="D188" s="49" t="str">
        <f>RIGHT(B188,10)</f>
        <v>0054306688</v>
      </c>
      <c r="E188" t="s">
        <v>98</v>
      </c>
      <c r="F188" s="23" t="s">
        <v>6902</v>
      </c>
      <c r="G188">
        <v>496</v>
      </c>
      <c r="H188" s="48" t="str">
        <f>F188&amp;G188</f>
        <v>6259970010684677496</v>
      </c>
      <c r="I188" s="48">
        <f>VLOOKUP(H188,银行退汇!H:K,4,FALSE)</f>
        <v>496</v>
      </c>
      <c r="J188" s="48">
        <f>IF(I188&gt;0,1,"")</f>
        <v>1</v>
      </c>
      <c r="K188" s="48" t="str">
        <f>VLOOKUP(H188,网银退汇!H:J,3,FALSE)</f>
        <v>2017-07-05</v>
      </c>
      <c r="L188" s="49" t="s">
        <v>10009</v>
      </c>
    </row>
    <row r="189" spans="1:22" hidden="1">
      <c r="A189" t="s">
        <v>8947</v>
      </c>
      <c r="B189" s="23" t="s">
        <v>10046</v>
      </c>
      <c r="C189" s="49" t="str">
        <f>LEFT(B189,8)</f>
        <v>20170705</v>
      </c>
      <c r="D189" s="49" t="str">
        <f>RIGHT(B189,10)</f>
        <v>0054307858</v>
      </c>
      <c r="E189" t="s">
        <v>98</v>
      </c>
      <c r="F189" s="23" t="s">
        <v>8949</v>
      </c>
      <c r="G189">
        <v>800</v>
      </c>
      <c r="H189" s="48" t="str">
        <f>F189&amp;G189</f>
        <v>6283884881125928800</v>
      </c>
      <c r="I189" s="48" t="e">
        <f>VLOOKUP(H189,银行退汇!H:K,4,FALSE)</f>
        <v>#N/A</v>
      </c>
      <c r="J189" s="48" t="e">
        <f>IF(I189&gt;0,1,"")</f>
        <v>#N/A</v>
      </c>
      <c r="K189" s="48" t="e">
        <f>VLOOKUP(H189,网银退汇!H:J,3,FALSE)</f>
        <v>#N/A</v>
      </c>
      <c r="L189" s="49" t="s">
        <v>10009</v>
      </c>
    </row>
    <row r="190" spans="1:22" hidden="1">
      <c r="A190" s="19" t="s">
        <v>10047</v>
      </c>
      <c r="B190" s="23" t="s">
        <v>10048</v>
      </c>
      <c r="C190" s="49" t="str">
        <f>LEFT(B190,8)</f>
        <v>20170705</v>
      </c>
      <c r="D190" s="49" t="str">
        <f>RIGHT(B190,10)</f>
        <v>0054308178</v>
      </c>
      <c r="E190" t="s">
        <v>98</v>
      </c>
      <c r="F190" s="23" t="s">
        <v>6881</v>
      </c>
      <c r="G190">
        <v>371</v>
      </c>
      <c r="H190" s="48" t="str">
        <f>F190&amp;G190</f>
        <v>6224690037529109371</v>
      </c>
      <c r="I190" s="48">
        <f>VLOOKUP(H190,银行退汇!H:K,4,FALSE)</f>
        <v>371</v>
      </c>
      <c r="J190" s="48">
        <f>IF(I190&gt;0,1,"")</f>
        <v>1</v>
      </c>
      <c r="K190" s="48" t="str">
        <f>VLOOKUP(H190,网银退汇!H:J,3,FALSE)</f>
        <v>2017-07-05</v>
      </c>
      <c r="L190" s="49" t="s">
        <v>10009</v>
      </c>
    </row>
    <row r="191" spans="1:22" hidden="1">
      <c r="A191" t="s">
        <v>8952</v>
      </c>
      <c r="B191" s="23" t="s">
        <v>10049</v>
      </c>
      <c r="C191" s="49" t="str">
        <f>LEFT(B191,8)</f>
        <v>20170705</v>
      </c>
      <c r="D191" s="49" t="str">
        <f>RIGHT(B191,10)</f>
        <v>0054312732</v>
      </c>
      <c r="E191" t="s">
        <v>98</v>
      </c>
      <c r="F191" s="23" t="s">
        <v>8954</v>
      </c>
      <c r="G191">
        <v>800</v>
      </c>
      <c r="H191" s="48" t="str">
        <f>F191&amp;G191</f>
        <v>6228483318430747876800</v>
      </c>
      <c r="I191" s="48" t="e">
        <f>VLOOKUP(H191,银行退汇!H:K,4,FALSE)</f>
        <v>#N/A</v>
      </c>
      <c r="J191" s="48" t="e">
        <f>IF(I191&gt;0,1,"")</f>
        <v>#N/A</v>
      </c>
      <c r="K191" s="48" t="e">
        <f>VLOOKUP(H191,网银退汇!H:J,3,FALSE)</f>
        <v>#N/A</v>
      </c>
      <c r="L191" s="49" t="s">
        <v>10009</v>
      </c>
    </row>
    <row r="192" spans="1:22" hidden="1">
      <c r="A192" s="19" t="s">
        <v>10050</v>
      </c>
      <c r="B192" s="23" t="s">
        <v>10051</v>
      </c>
      <c r="C192" s="49" t="str">
        <f>LEFT(B192,8)</f>
        <v>20170705</v>
      </c>
      <c r="D192" s="49" t="str">
        <f>RIGHT(B192,10)</f>
        <v>0054313760</v>
      </c>
      <c r="E192" t="s">
        <v>98</v>
      </c>
      <c r="F192" s="23" t="s">
        <v>6889</v>
      </c>
      <c r="G192">
        <v>729</v>
      </c>
      <c r="H192" s="48" t="str">
        <f>F192&amp;G192</f>
        <v>6217232505000705337729</v>
      </c>
      <c r="I192" s="48">
        <f>VLOOKUP(H192,银行退汇!H:K,4,FALSE)</f>
        <v>729</v>
      </c>
      <c r="J192" s="48">
        <f>IF(I192&gt;0,1,"")</f>
        <v>1</v>
      </c>
      <c r="K192" s="48" t="str">
        <f>VLOOKUP(H192,网银退汇!H:J,3,FALSE)</f>
        <v>2017-07-05</v>
      </c>
      <c r="L192" s="49" t="s">
        <v>10009</v>
      </c>
    </row>
    <row r="193" spans="1:12" hidden="1">
      <c r="A193" t="s">
        <v>8957</v>
      </c>
      <c r="B193" s="23" t="s">
        <v>10052</v>
      </c>
      <c r="C193" s="49" t="str">
        <f>LEFT(B193,8)</f>
        <v>20170705</v>
      </c>
      <c r="D193" s="49" t="str">
        <f>RIGHT(B193,10)</f>
        <v>0054314959</v>
      </c>
      <c r="E193" t="s">
        <v>98</v>
      </c>
      <c r="F193" s="23" t="s">
        <v>8959</v>
      </c>
      <c r="G193">
        <v>92</v>
      </c>
      <c r="H193" s="48" t="str">
        <f>F193&amp;G193</f>
        <v>621756270000030734792</v>
      </c>
      <c r="I193" s="48" t="e">
        <f>VLOOKUP(H193,银行退汇!H:K,4,FALSE)</f>
        <v>#N/A</v>
      </c>
      <c r="J193" s="48" t="e">
        <f>IF(I193&gt;0,1,"")</f>
        <v>#N/A</v>
      </c>
      <c r="K193" s="48" t="e">
        <f>VLOOKUP(H193,网银退汇!H:J,3,FALSE)</f>
        <v>#N/A</v>
      </c>
      <c r="L193" s="49" t="s">
        <v>10009</v>
      </c>
    </row>
    <row r="194" spans="1:12" hidden="1">
      <c r="A194" t="s">
        <v>8960</v>
      </c>
      <c r="B194" s="23" t="s">
        <v>10053</v>
      </c>
      <c r="C194" s="49" t="str">
        <f>LEFT(B194,8)</f>
        <v>20170705</v>
      </c>
      <c r="D194" s="49" t="str">
        <f>RIGHT(B194,10)</f>
        <v>0054316775</v>
      </c>
      <c r="E194" t="s">
        <v>98</v>
      </c>
      <c r="F194" s="23" t="s">
        <v>8962</v>
      </c>
      <c r="G194">
        <v>2062</v>
      </c>
      <c r="H194" s="48" t="str">
        <f>F194&amp;G194</f>
        <v>62596116128081042062</v>
      </c>
      <c r="I194" s="48" t="e">
        <f>VLOOKUP(H194,银行退汇!H:K,4,FALSE)</f>
        <v>#N/A</v>
      </c>
      <c r="J194" s="48" t="e">
        <f>IF(I194&gt;0,1,"")</f>
        <v>#N/A</v>
      </c>
      <c r="K194" s="48" t="e">
        <f>VLOOKUP(H194,网银退汇!H:J,3,FALSE)</f>
        <v>#N/A</v>
      </c>
      <c r="L194" s="49" t="s">
        <v>10009</v>
      </c>
    </row>
    <row r="195" spans="1:12" hidden="1">
      <c r="A195" t="s">
        <v>8963</v>
      </c>
      <c r="B195" s="23" t="s">
        <v>10054</v>
      </c>
      <c r="C195" s="49" t="str">
        <f>LEFT(B195,8)</f>
        <v>20170705</v>
      </c>
      <c r="D195" s="49" t="str">
        <f>RIGHT(B195,10)</f>
        <v>0054317517</v>
      </c>
      <c r="E195" t="s">
        <v>98</v>
      </c>
      <c r="F195" s="23" t="s">
        <v>8965</v>
      </c>
      <c r="G195">
        <v>200</v>
      </c>
      <c r="H195" s="48" t="str">
        <f>F195&amp;G195</f>
        <v>6236682430004592927200</v>
      </c>
      <c r="I195" s="48" t="e">
        <f>VLOOKUP(H195,银行退汇!H:K,4,FALSE)</f>
        <v>#N/A</v>
      </c>
      <c r="J195" s="48" t="e">
        <f>IF(I195&gt;0,1,"")</f>
        <v>#N/A</v>
      </c>
      <c r="K195" s="48" t="e">
        <f>VLOOKUP(H195,网银退汇!H:J,3,FALSE)</f>
        <v>#N/A</v>
      </c>
      <c r="L195" s="49" t="s">
        <v>10009</v>
      </c>
    </row>
    <row r="196" spans="1:12" hidden="1">
      <c r="A196" t="s">
        <v>8966</v>
      </c>
      <c r="B196" s="23" t="s">
        <v>10055</v>
      </c>
      <c r="C196" s="49" t="str">
        <f>LEFT(B196,8)</f>
        <v>20170705</v>
      </c>
      <c r="D196" s="49" t="str">
        <f>RIGHT(B196,10)</f>
        <v>0054321069</v>
      </c>
      <c r="E196" t="s">
        <v>98</v>
      </c>
      <c r="F196" s="23" t="s">
        <v>8968</v>
      </c>
      <c r="G196">
        <v>600</v>
      </c>
      <c r="H196" s="48" t="str">
        <f>F196&amp;G196</f>
        <v>6231900000095624041600</v>
      </c>
      <c r="I196" s="48" t="e">
        <f>VLOOKUP(H196,银行退汇!H:K,4,FALSE)</f>
        <v>#N/A</v>
      </c>
      <c r="J196" s="48" t="e">
        <f>IF(I196&gt;0,1,"")</f>
        <v>#N/A</v>
      </c>
      <c r="K196" s="48" t="e">
        <f>VLOOKUP(H196,网银退汇!H:J,3,FALSE)</f>
        <v>#N/A</v>
      </c>
      <c r="L196" s="49" t="s">
        <v>10009</v>
      </c>
    </row>
    <row r="197" spans="1:12" hidden="1">
      <c r="A197" t="s">
        <v>8969</v>
      </c>
      <c r="B197" s="23" t="s">
        <v>10056</v>
      </c>
      <c r="C197" s="49" t="str">
        <f>LEFT(B197,8)</f>
        <v>20170705</v>
      </c>
      <c r="D197" s="49" t="str">
        <f>RIGHT(B197,10)</f>
        <v>0054326719</v>
      </c>
      <c r="E197" t="s">
        <v>98</v>
      </c>
      <c r="F197" s="23" t="s">
        <v>8971</v>
      </c>
      <c r="G197">
        <v>54</v>
      </c>
      <c r="H197" s="48" t="str">
        <f>F197&amp;G197</f>
        <v>621017800203477929954</v>
      </c>
      <c r="I197" s="48" t="e">
        <f>VLOOKUP(H197,银行退汇!H:K,4,FALSE)</f>
        <v>#N/A</v>
      </c>
      <c r="J197" s="48" t="e">
        <f>IF(I197&gt;0,1,"")</f>
        <v>#N/A</v>
      </c>
      <c r="K197" s="48" t="e">
        <f>VLOOKUP(H197,网银退汇!H:J,3,FALSE)</f>
        <v>#N/A</v>
      </c>
      <c r="L197" s="49" t="s">
        <v>10009</v>
      </c>
    </row>
    <row r="198" spans="1:12" hidden="1">
      <c r="A198" t="s">
        <v>8972</v>
      </c>
      <c r="B198" s="23" t="s">
        <v>10057</v>
      </c>
      <c r="C198" s="49" t="str">
        <f>LEFT(B198,8)</f>
        <v>20170705</v>
      </c>
      <c r="D198" s="49" t="str">
        <f>RIGHT(B198,10)</f>
        <v>0054329078</v>
      </c>
      <c r="E198" t="s">
        <v>98</v>
      </c>
      <c r="F198" s="23" t="s">
        <v>8974</v>
      </c>
      <c r="G198">
        <v>2900</v>
      </c>
      <c r="H198" s="48" t="str">
        <f>F198&amp;G198</f>
        <v>62289300011295386522900</v>
      </c>
      <c r="I198" s="48" t="e">
        <f>VLOOKUP(H198,银行退汇!H:K,4,FALSE)</f>
        <v>#N/A</v>
      </c>
      <c r="J198" s="48" t="e">
        <f>IF(I198&gt;0,1,"")</f>
        <v>#N/A</v>
      </c>
      <c r="K198" s="48" t="e">
        <f>VLOOKUP(H198,网银退汇!H:J,3,FALSE)</f>
        <v>#N/A</v>
      </c>
      <c r="L198" s="49" t="s">
        <v>10009</v>
      </c>
    </row>
    <row r="199" spans="1:12" hidden="1">
      <c r="A199" t="s">
        <v>8975</v>
      </c>
      <c r="B199" s="23" t="s">
        <v>10058</v>
      </c>
      <c r="C199" s="49" t="str">
        <f>LEFT(B199,8)</f>
        <v>20170705</v>
      </c>
      <c r="D199" s="49" t="str">
        <f>RIGHT(B199,10)</f>
        <v>0054330923</v>
      </c>
      <c r="E199" t="s">
        <v>98</v>
      </c>
      <c r="F199" s="23" t="s">
        <v>8977</v>
      </c>
      <c r="G199">
        <v>247</v>
      </c>
      <c r="H199" s="48" t="str">
        <f>F199&amp;G199</f>
        <v>6227080240642575247</v>
      </c>
      <c r="I199" s="48" t="e">
        <f>VLOOKUP(H199,银行退汇!H:K,4,FALSE)</f>
        <v>#N/A</v>
      </c>
      <c r="J199" s="48" t="e">
        <f>IF(I199&gt;0,1,"")</f>
        <v>#N/A</v>
      </c>
      <c r="K199" s="48" t="e">
        <f>VLOOKUP(H199,网银退汇!H:J,3,FALSE)</f>
        <v>#N/A</v>
      </c>
      <c r="L199" s="49" t="s">
        <v>10009</v>
      </c>
    </row>
    <row r="200" spans="1:12" hidden="1">
      <c r="A200" s="19" t="s">
        <v>10059</v>
      </c>
      <c r="B200" s="23" t="s">
        <v>10060</v>
      </c>
      <c r="C200" s="49" t="str">
        <f>LEFT(B200,8)</f>
        <v>20170705</v>
      </c>
      <c r="D200" s="49" t="str">
        <f>RIGHT(B200,10)</f>
        <v>0054331493</v>
      </c>
      <c r="E200" t="s">
        <v>98</v>
      </c>
      <c r="F200" s="23" t="s">
        <v>6893</v>
      </c>
      <c r="G200">
        <v>250</v>
      </c>
      <c r="H200" s="48" t="str">
        <f>F200&amp;G200</f>
        <v>6259960100423185250</v>
      </c>
      <c r="I200" s="48">
        <f>VLOOKUP(H200,银行退汇!H:K,4,FALSE)</f>
        <v>250</v>
      </c>
      <c r="J200" s="48">
        <f>IF(I200&gt;0,1,"")</f>
        <v>1</v>
      </c>
      <c r="K200" s="48" t="str">
        <f>VLOOKUP(H200,网银退汇!H:J,3,FALSE)</f>
        <v>2017-07-05</v>
      </c>
      <c r="L200" s="49" t="s">
        <v>10009</v>
      </c>
    </row>
    <row r="201" spans="1:12" hidden="1">
      <c r="A201" t="s">
        <v>8980</v>
      </c>
      <c r="B201" s="23" t="s">
        <v>10061</v>
      </c>
      <c r="C201" s="49" t="str">
        <f>LEFT(B201,8)</f>
        <v>20170705</v>
      </c>
      <c r="D201" s="49" t="str">
        <f>RIGHT(B201,10)</f>
        <v>0054331718</v>
      </c>
      <c r="E201" t="s">
        <v>98</v>
      </c>
      <c r="F201" s="23" t="s">
        <v>8982</v>
      </c>
      <c r="G201">
        <v>105</v>
      </c>
      <c r="H201" s="48" t="str">
        <f>F201&amp;G201</f>
        <v>6212262502024486386105</v>
      </c>
      <c r="I201" s="48" t="e">
        <f>VLOOKUP(H201,银行退汇!H:K,4,FALSE)</f>
        <v>#N/A</v>
      </c>
      <c r="J201" s="48" t="e">
        <f>IF(I201&gt;0,1,"")</f>
        <v>#N/A</v>
      </c>
      <c r="K201" s="48" t="e">
        <f>VLOOKUP(H201,网银退汇!H:J,3,FALSE)</f>
        <v>#N/A</v>
      </c>
      <c r="L201" s="49" t="s">
        <v>10009</v>
      </c>
    </row>
    <row r="202" spans="1:12" hidden="1">
      <c r="A202" s="19" t="s">
        <v>10062</v>
      </c>
      <c r="B202" s="23" t="s">
        <v>10063</v>
      </c>
      <c r="C202" s="49" t="str">
        <f>LEFT(B202,8)</f>
        <v>20170705</v>
      </c>
      <c r="D202" s="49" t="str">
        <f>RIGHT(B202,10)</f>
        <v>0054333866</v>
      </c>
      <c r="E202" t="s">
        <v>98</v>
      </c>
      <c r="F202" s="23" t="s">
        <v>6868</v>
      </c>
      <c r="G202">
        <v>64</v>
      </c>
      <c r="H202" s="48" t="str">
        <f>F202&amp;G202</f>
        <v>623190000009439160064</v>
      </c>
      <c r="I202" s="48">
        <f>VLOOKUP(H202,银行退汇!H:K,4,FALSE)</f>
        <v>64</v>
      </c>
      <c r="J202" s="48">
        <f>IF(I202&gt;0,1,"")</f>
        <v>1</v>
      </c>
      <c r="K202" s="48" t="str">
        <f>VLOOKUP(H202,网银退汇!H:J,3,FALSE)</f>
        <v>2017-07-06</v>
      </c>
      <c r="L202" s="49" t="s">
        <v>10009</v>
      </c>
    </row>
    <row r="203" spans="1:12" hidden="1">
      <c r="A203" s="19" t="s">
        <v>10064</v>
      </c>
      <c r="B203" s="23" t="s">
        <v>10065</v>
      </c>
      <c r="C203" s="49" t="str">
        <f>LEFT(B203,8)</f>
        <v>20170705</v>
      </c>
      <c r="D203" s="49" t="str">
        <f>RIGHT(B203,10)</f>
        <v>0054334097</v>
      </c>
      <c r="E203" t="s">
        <v>98</v>
      </c>
      <c r="F203" s="23" t="s">
        <v>6877</v>
      </c>
      <c r="G203">
        <v>527</v>
      </c>
      <c r="H203" s="48" t="str">
        <f>F203&amp;G203</f>
        <v>6228463340007554117527</v>
      </c>
      <c r="I203" s="48">
        <f>VLOOKUP(H203,银行退汇!H:K,4,FALSE)</f>
        <v>527</v>
      </c>
      <c r="J203" s="48">
        <f>IF(I203&gt;0,1,"")</f>
        <v>1</v>
      </c>
      <c r="K203" s="48" t="str">
        <f>VLOOKUP(H203,网银退汇!H:J,3,FALSE)</f>
        <v>2017-07-05</v>
      </c>
      <c r="L203" s="49" t="s">
        <v>10009</v>
      </c>
    </row>
    <row r="204" spans="1:12" hidden="1">
      <c r="A204" t="s">
        <v>8987</v>
      </c>
      <c r="B204" s="23" t="s">
        <v>10066</v>
      </c>
      <c r="C204" s="49" t="str">
        <f>LEFT(B204,8)</f>
        <v>20170705</v>
      </c>
      <c r="D204" s="49" t="str">
        <f>RIGHT(B204,10)</f>
        <v>0054334184</v>
      </c>
      <c r="E204" t="s">
        <v>98</v>
      </c>
      <c r="F204" s="23" t="s">
        <v>8989</v>
      </c>
      <c r="G204">
        <v>409</v>
      </c>
      <c r="H204" s="48" t="str">
        <f>F204&amp;G204</f>
        <v>6217003860006172793409</v>
      </c>
      <c r="I204" s="48" t="e">
        <f>VLOOKUP(H204,银行退汇!H:K,4,FALSE)</f>
        <v>#N/A</v>
      </c>
      <c r="J204" s="48" t="e">
        <f>IF(I204&gt;0,1,"")</f>
        <v>#N/A</v>
      </c>
      <c r="K204" s="48" t="e">
        <f>VLOOKUP(H204,网银退汇!H:J,3,FALSE)</f>
        <v>#N/A</v>
      </c>
      <c r="L204" s="49" t="s">
        <v>10009</v>
      </c>
    </row>
    <row r="205" spans="1:12" hidden="1">
      <c r="A205" t="s">
        <v>8990</v>
      </c>
      <c r="B205" s="23" t="s">
        <v>10067</v>
      </c>
      <c r="C205" s="49" t="str">
        <f>LEFT(B205,8)</f>
        <v>20170705</v>
      </c>
      <c r="D205" s="49" t="str">
        <f>RIGHT(B205,10)</f>
        <v>0054336572</v>
      </c>
      <c r="E205" t="s">
        <v>98</v>
      </c>
      <c r="F205" s="23" t="s">
        <v>8992</v>
      </c>
      <c r="G205">
        <v>400</v>
      </c>
      <c r="H205" s="48" t="str">
        <f>F205&amp;G205</f>
        <v>6217852700007942798400</v>
      </c>
      <c r="I205" s="48" t="e">
        <f>VLOOKUP(H205,银行退汇!H:K,4,FALSE)</f>
        <v>#N/A</v>
      </c>
      <c r="J205" s="48" t="e">
        <f>IF(I205&gt;0,1,"")</f>
        <v>#N/A</v>
      </c>
      <c r="K205" s="48" t="e">
        <f>VLOOKUP(H205,网银退汇!H:J,3,FALSE)</f>
        <v>#N/A</v>
      </c>
      <c r="L205" s="49" t="s">
        <v>10009</v>
      </c>
    </row>
    <row r="206" spans="1:12" hidden="1">
      <c r="A206" s="19" t="s">
        <v>10068</v>
      </c>
      <c r="B206" s="23" t="s">
        <v>10069</v>
      </c>
      <c r="C206" s="49" t="str">
        <f>LEFT(B206,8)</f>
        <v>20170705</v>
      </c>
      <c r="D206" s="49" t="str">
        <f>RIGHT(B206,10)</f>
        <v>0054336920</v>
      </c>
      <c r="E206" t="s">
        <v>98</v>
      </c>
      <c r="F206" s="23" t="s">
        <v>6873</v>
      </c>
      <c r="G206">
        <v>9</v>
      </c>
      <c r="H206" s="48" t="str">
        <f>F206&amp;G206</f>
        <v>62122625020244337439</v>
      </c>
      <c r="I206" s="48">
        <f>VLOOKUP(H206,银行退汇!H:K,4,FALSE)</f>
        <v>9</v>
      </c>
      <c r="J206" s="48">
        <f>IF(I206&gt;0,1,"")</f>
        <v>1</v>
      </c>
      <c r="K206" s="48" t="str">
        <f>VLOOKUP(H206,网银退汇!H:J,3,FALSE)</f>
        <v>2017-07-06</v>
      </c>
      <c r="L206" s="49" t="s">
        <v>10009</v>
      </c>
    </row>
    <row r="207" spans="1:12" hidden="1">
      <c r="A207" t="s">
        <v>8995</v>
      </c>
      <c r="B207" s="23" t="s">
        <v>10070</v>
      </c>
      <c r="C207" s="49" t="str">
        <f>LEFT(B207,8)</f>
        <v>20170705</v>
      </c>
      <c r="D207" s="49" t="str">
        <f>RIGHT(B207,10)</f>
        <v>0054337180</v>
      </c>
      <c r="E207" t="s">
        <v>98</v>
      </c>
      <c r="F207" s="23" t="s">
        <v>8997</v>
      </c>
      <c r="G207">
        <v>96</v>
      </c>
      <c r="H207" s="48" t="str">
        <f>F207&amp;G207</f>
        <v>622202241000050182496</v>
      </c>
      <c r="I207" s="48" t="e">
        <f>VLOOKUP(H207,银行退汇!H:K,4,FALSE)</f>
        <v>#N/A</v>
      </c>
      <c r="J207" s="48" t="e">
        <f>IF(I207&gt;0,1,"")</f>
        <v>#N/A</v>
      </c>
      <c r="K207" s="48" t="e">
        <f>VLOOKUP(H207,网银退汇!H:J,3,FALSE)</f>
        <v>#N/A</v>
      </c>
      <c r="L207" s="49" t="s">
        <v>10009</v>
      </c>
    </row>
    <row r="208" spans="1:12" hidden="1">
      <c r="A208" t="s">
        <v>8998</v>
      </c>
      <c r="B208" s="23" t="s">
        <v>10071</v>
      </c>
      <c r="C208" s="49" t="str">
        <f>LEFT(B208,8)</f>
        <v>20170705</v>
      </c>
      <c r="D208" s="49" t="str">
        <f>RIGHT(B208,10)</f>
        <v>0054337585</v>
      </c>
      <c r="E208" t="s">
        <v>98</v>
      </c>
      <c r="F208" s="23" t="s">
        <v>9000</v>
      </c>
      <c r="G208">
        <v>193</v>
      </c>
      <c r="H208" s="48" t="str">
        <f>F208&amp;G208</f>
        <v>6212262518000116102193</v>
      </c>
      <c r="I208" s="48" t="e">
        <f>VLOOKUP(H208,银行退汇!H:K,4,FALSE)</f>
        <v>#N/A</v>
      </c>
      <c r="J208" s="48" t="e">
        <f>IF(I208&gt;0,1,"")</f>
        <v>#N/A</v>
      </c>
      <c r="K208" s="48" t="e">
        <f>VLOOKUP(H208,网银退汇!H:J,3,FALSE)</f>
        <v>#N/A</v>
      </c>
      <c r="L208" s="49" t="s">
        <v>10009</v>
      </c>
    </row>
    <row r="209" spans="1:12" hidden="1">
      <c r="A209" t="s">
        <v>9001</v>
      </c>
      <c r="B209" s="23" t="s">
        <v>10072</v>
      </c>
      <c r="C209" s="49" t="str">
        <f>LEFT(B209,8)</f>
        <v>20170705</v>
      </c>
      <c r="D209" s="49" t="str">
        <f>RIGHT(B209,10)</f>
        <v>0054342420</v>
      </c>
      <c r="E209" t="s">
        <v>98</v>
      </c>
      <c r="F209" s="23" t="s">
        <v>9003</v>
      </c>
      <c r="G209">
        <v>655</v>
      </c>
      <c r="H209" s="48" t="str">
        <f>F209&amp;G209</f>
        <v>6217997020002829643655</v>
      </c>
      <c r="I209" s="48" t="e">
        <f>VLOOKUP(H209,银行退汇!H:K,4,FALSE)</f>
        <v>#N/A</v>
      </c>
      <c r="J209" s="48" t="e">
        <f>IF(I209&gt;0,1,"")</f>
        <v>#N/A</v>
      </c>
      <c r="K209" s="48" t="e">
        <f>VLOOKUP(H209,网银退汇!H:J,3,FALSE)</f>
        <v>#N/A</v>
      </c>
      <c r="L209" s="49" t="s">
        <v>10009</v>
      </c>
    </row>
    <row r="210" spans="1:12" hidden="1">
      <c r="A210" t="s">
        <v>9004</v>
      </c>
      <c r="B210" s="23" t="s">
        <v>10073</v>
      </c>
      <c r="C210" s="49" t="str">
        <f>LEFT(B210,8)</f>
        <v>20170705</v>
      </c>
      <c r="D210" s="49" t="str">
        <f>RIGHT(B210,10)</f>
        <v>0054350995</v>
      </c>
      <c r="E210" t="s">
        <v>98</v>
      </c>
      <c r="F210" s="23" t="s">
        <v>9006</v>
      </c>
      <c r="G210">
        <v>490</v>
      </c>
      <c r="H210" s="48" t="str">
        <f>F210&amp;G210</f>
        <v>6221765513623858490</v>
      </c>
      <c r="I210" s="48" t="e">
        <f>VLOOKUP(H210,银行退汇!H:K,4,FALSE)</f>
        <v>#N/A</v>
      </c>
      <c r="J210" s="48" t="e">
        <f>IF(I210&gt;0,1,"")</f>
        <v>#N/A</v>
      </c>
      <c r="K210" s="48" t="e">
        <f>VLOOKUP(H210,网银退汇!H:J,3,FALSE)</f>
        <v>#N/A</v>
      </c>
      <c r="L210" s="49" t="s">
        <v>10009</v>
      </c>
    </row>
    <row r="211" spans="1:12" hidden="1">
      <c r="A211" t="s">
        <v>9007</v>
      </c>
      <c r="B211" s="23" t="s">
        <v>10074</v>
      </c>
      <c r="C211" s="49" t="str">
        <f>LEFT(B211,8)</f>
        <v>20170705</v>
      </c>
      <c r="D211" s="49" t="str">
        <f>RIGHT(B211,10)</f>
        <v>0054352908</v>
      </c>
      <c r="E211" t="s">
        <v>98</v>
      </c>
      <c r="F211" s="23" t="s">
        <v>9006</v>
      </c>
      <c r="G211">
        <v>492</v>
      </c>
      <c r="H211" s="48" t="str">
        <f>F211&amp;G211</f>
        <v>6221765513623858492</v>
      </c>
      <c r="I211" s="48" t="e">
        <f>VLOOKUP(H211,银行退汇!H:K,4,FALSE)</f>
        <v>#N/A</v>
      </c>
      <c r="J211" s="48" t="e">
        <f>IF(I211&gt;0,1,"")</f>
        <v>#N/A</v>
      </c>
      <c r="K211" s="48" t="e">
        <f>VLOOKUP(H211,网银退汇!H:J,3,FALSE)</f>
        <v>#N/A</v>
      </c>
      <c r="L211" s="49" t="s">
        <v>10009</v>
      </c>
    </row>
    <row r="212" spans="1:12" hidden="1">
      <c r="A212" t="s">
        <v>9009</v>
      </c>
      <c r="B212" s="23" t="s">
        <v>10075</v>
      </c>
      <c r="C212" s="49" t="str">
        <f>LEFT(B212,8)</f>
        <v>20170705</v>
      </c>
      <c r="D212" s="49" t="str">
        <f>RIGHT(B212,10)</f>
        <v>0054353817</v>
      </c>
      <c r="E212" t="s">
        <v>98</v>
      </c>
      <c r="F212" s="23" t="s">
        <v>9011</v>
      </c>
      <c r="G212">
        <v>1952</v>
      </c>
      <c r="H212" s="48" t="str">
        <f>F212&amp;G212</f>
        <v>62149213001123031952</v>
      </c>
      <c r="I212" s="48" t="e">
        <f>VLOOKUP(H212,银行退汇!H:K,4,FALSE)</f>
        <v>#N/A</v>
      </c>
      <c r="J212" s="48" t="e">
        <f>IF(I212&gt;0,1,"")</f>
        <v>#N/A</v>
      </c>
      <c r="K212" s="48" t="e">
        <f>VLOOKUP(H212,网银退汇!H:J,3,FALSE)</f>
        <v>#N/A</v>
      </c>
      <c r="L212" s="49" t="s">
        <v>10009</v>
      </c>
    </row>
    <row r="213" spans="1:12" hidden="1">
      <c r="A213" t="s">
        <v>9012</v>
      </c>
      <c r="B213" s="23" t="s">
        <v>10076</v>
      </c>
      <c r="C213" s="49" t="str">
        <f>LEFT(B213,8)</f>
        <v>20170705</v>
      </c>
      <c r="D213" s="49" t="str">
        <f>RIGHT(B213,10)</f>
        <v>0054363372</v>
      </c>
      <c r="E213" t="s">
        <v>98</v>
      </c>
      <c r="F213" s="23" t="s">
        <v>9014</v>
      </c>
      <c r="G213">
        <v>46</v>
      </c>
      <c r="H213" s="48" t="str">
        <f>F213&amp;G213</f>
        <v>621700398000001512746</v>
      </c>
      <c r="I213" s="48" t="e">
        <f>VLOOKUP(H213,银行退汇!H:K,4,FALSE)</f>
        <v>#N/A</v>
      </c>
      <c r="J213" s="48" t="e">
        <f>IF(I213&gt;0,1,"")</f>
        <v>#N/A</v>
      </c>
      <c r="K213" s="48" t="e">
        <f>VLOOKUP(H213,网银退汇!H:J,3,FALSE)</f>
        <v>#N/A</v>
      </c>
      <c r="L213" s="49" t="s">
        <v>10009</v>
      </c>
    </row>
    <row r="214" spans="1:12" hidden="1">
      <c r="A214" t="s">
        <v>9015</v>
      </c>
      <c r="B214" s="23" t="s">
        <v>10077</v>
      </c>
      <c r="C214" s="49" t="str">
        <f>LEFT(B214,8)</f>
        <v>20170705</v>
      </c>
      <c r="D214" s="49" t="str">
        <f>RIGHT(B214,10)</f>
        <v>0054364076</v>
      </c>
      <c r="E214" t="s">
        <v>98</v>
      </c>
      <c r="F214" s="23" t="s">
        <v>9017</v>
      </c>
      <c r="G214">
        <v>40</v>
      </c>
      <c r="H214" s="48" t="str">
        <f>F214&amp;G214</f>
        <v>622469814602510940</v>
      </c>
      <c r="I214" s="48" t="e">
        <f>VLOOKUP(H214,银行退汇!H:K,4,FALSE)</f>
        <v>#N/A</v>
      </c>
      <c r="J214" s="48" t="e">
        <f>IF(I214&gt;0,1,"")</f>
        <v>#N/A</v>
      </c>
      <c r="K214" s="48" t="e">
        <f>VLOOKUP(H214,网银退汇!H:J,3,FALSE)</f>
        <v>#N/A</v>
      </c>
      <c r="L214" s="49" t="s">
        <v>10009</v>
      </c>
    </row>
    <row r="215" spans="1:12" hidden="1">
      <c r="A215" t="s">
        <v>9018</v>
      </c>
      <c r="B215" s="23" t="s">
        <v>10078</v>
      </c>
      <c r="C215" s="49" t="str">
        <f>LEFT(B215,8)</f>
        <v>20170705</v>
      </c>
      <c r="D215" s="49" t="str">
        <f>RIGHT(B215,10)</f>
        <v>0054364263</v>
      </c>
      <c r="E215" t="s">
        <v>98</v>
      </c>
      <c r="F215" s="23" t="s">
        <v>9020</v>
      </c>
      <c r="G215">
        <v>700</v>
      </c>
      <c r="H215" s="48" t="str">
        <f>F215&amp;G215</f>
        <v>6226210013979695700</v>
      </c>
      <c r="I215" s="48" t="e">
        <f>VLOOKUP(H215,银行退汇!H:K,4,FALSE)</f>
        <v>#N/A</v>
      </c>
      <c r="J215" s="48" t="e">
        <f>IF(I215&gt;0,1,"")</f>
        <v>#N/A</v>
      </c>
      <c r="K215" s="48" t="e">
        <f>VLOOKUP(H215,网银退汇!H:J,3,FALSE)</f>
        <v>#N/A</v>
      </c>
      <c r="L215" s="49" t="s">
        <v>10009</v>
      </c>
    </row>
    <row r="216" spans="1:12" hidden="1">
      <c r="A216" t="s">
        <v>9021</v>
      </c>
      <c r="B216" s="23" t="s">
        <v>10079</v>
      </c>
      <c r="C216" s="49" t="str">
        <f>LEFT(B216,8)</f>
        <v>20170705</v>
      </c>
      <c r="D216" s="49" t="str">
        <f>RIGHT(B216,10)</f>
        <v>0054364859</v>
      </c>
      <c r="E216" t="s">
        <v>98</v>
      </c>
      <c r="F216" s="23" t="s">
        <v>9023</v>
      </c>
      <c r="G216">
        <v>61</v>
      </c>
      <c r="H216" s="48" t="str">
        <f>F216&amp;G216</f>
        <v>622469814600910361</v>
      </c>
      <c r="I216" s="48" t="e">
        <f>VLOOKUP(H216,银行退汇!H:K,4,FALSE)</f>
        <v>#N/A</v>
      </c>
      <c r="J216" s="48" t="e">
        <f>IF(I216&gt;0,1,"")</f>
        <v>#N/A</v>
      </c>
      <c r="K216" s="48" t="e">
        <f>VLOOKUP(H216,网银退汇!H:J,3,FALSE)</f>
        <v>#N/A</v>
      </c>
      <c r="L216" s="49" t="s">
        <v>10009</v>
      </c>
    </row>
    <row r="217" spans="1:12" hidden="1">
      <c r="A217" t="s">
        <v>9024</v>
      </c>
      <c r="B217" s="23" t="s">
        <v>10080</v>
      </c>
      <c r="C217" s="49" t="str">
        <f>LEFT(B217,8)</f>
        <v>20170705</v>
      </c>
      <c r="D217" s="49" t="str">
        <f>RIGHT(B217,10)</f>
        <v>0054364863</v>
      </c>
      <c r="E217" t="s">
        <v>98</v>
      </c>
      <c r="F217" s="23" t="s">
        <v>9026</v>
      </c>
      <c r="G217">
        <v>9500</v>
      </c>
      <c r="H217" s="48" t="str">
        <f>F217&amp;G217</f>
        <v>62305820000467052199500</v>
      </c>
      <c r="I217" s="48" t="e">
        <f>VLOOKUP(H217,银行退汇!H:K,4,FALSE)</f>
        <v>#N/A</v>
      </c>
      <c r="J217" s="48" t="e">
        <f>IF(I217&gt;0,1,"")</f>
        <v>#N/A</v>
      </c>
      <c r="K217" s="48" t="e">
        <f>VLOOKUP(H217,网银退汇!H:J,3,FALSE)</f>
        <v>#N/A</v>
      </c>
      <c r="L217" s="49" t="s">
        <v>10009</v>
      </c>
    </row>
    <row r="218" spans="1:12" hidden="1">
      <c r="A218" t="s">
        <v>9027</v>
      </c>
      <c r="B218" s="23" t="s">
        <v>10081</v>
      </c>
      <c r="C218" s="49" t="str">
        <f>LEFT(B218,8)</f>
        <v>20170705</v>
      </c>
      <c r="D218" s="49" t="str">
        <f>RIGHT(B218,10)</f>
        <v>0054365846</v>
      </c>
      <c r="E218" t="s">
        <v>98</v>
      </c>
      <c r="F218" s="23" t="s">
        <v>9029</v>
      </c>
      <c r="G218">
        <v>1200</v>
      </c>
      <c r="H218" s="48" t="str">
        <f>F218&amp;G218</f>
        <v>62178527000052365401200</v>
      </c>
      <c r="I218" s="48" t="e">
        <f>VLOOKUP(H218,银行退汇!H:K,4,FALSE)</f>
        <v>#N/A</v>
      </c>
      <c r="J218" s="48" t="e">
        <f>IF(I218&gt;0,1,"")</f>
        <v>#N/A</v>
      </c>
      <c r="K218" s="48" t="e">
        <f>VLOOKUP(H218,网银退汇!H:J,3,FALSE)</f>
        <v>#N/A</v>
      </c>
      <c r="L218" s="49" t="s">
        <v>10009</v>
      </c>
    </row>
    <row r="219" spans="1:12" hidden="1">
      <c r="A219" s="19" t="s">
        <v>10082</v>
      </c>
      <c r="B219" s="23" t="s">
        <v>10083</v>
      </c>
      <c r="C219" s="49" t="str">
        <f>LEFT(B219,8)</f>
        <v>20170705</v>
      </c>
      <c r="D219" s="49" t="str">
        <f>RIGHT(B219,10)</f>
        <v>0054367581</v>
      </c>
      <c r="E219" t="s">
        <v>98</v>
      </c>
      <c r="F219" s="23" t="s">
        <v>6864</v>
      </c>
      <c r="G219">
        <v>602</v>
      </c>
      <c r="H219" s="48" t="str">
        <f>F219&amp;G219</f>
        <v>6223691725174423602</v>
      </c>
      <c r="I219" s="48">
        <f>VLOOKUP(H219,银行退汇!H:K,4,FALSE)</f>
        <v>602</v>
      </c>
      <c r="J219" s="48">
        <f>IF(I219&gt;0,1,"")</f>
        <v>1</v>
      </c>
      <c r="K219" s="48" t="str">
        <f>VLOOKUP(H219,网银退汇!H:J,3,FALSE)</f>
        <v>2017-07-06</v>
      </c>
      <c r="L219" s="49" t="s">
        <v>10009</v>
      </c>
    </row>
    <row r="220" spans="1:12" hidden="1">
      <c r="A220" t="s">
        <v>9032</v>
      </c>
      <c r="B220" s="23" t="s">
        <v>10084</v>
      </c>
      <c r="C220" s="49" t="str">
        <f>LEFT(B220,8)</f>
        <v>20170705</v>
      </c>
      <c r="D220" s="49" t="str">
        <f>RIGHT(B220,10)</f>
        <v>0054368054</v>
      </c>
      <c r="E220" t="s">
        <v>98</v>
      </c>
      <c r="F220" s="23" t="s">
        <v>9034</v>
      </c>
      <c r="G220">
        <v>998</v>
      </c>
      <c r="H220" s="48" t="str">
        <f>F220&amp;G220</f>
        <v>6221560694694491998</v>
      </c>
      <c r="I220" s="48" t="e">
        <f>VLOOKUP(H220,银行退汇!H:K,4,FALSE)</f>
        <v>#N/A</v>
      </c>
      <c r="J220" s="48" t="e">
        <f>IF(I220&gt;0,1,"")</f>
        <v>#N/A</v>
      </c>
      <c r="K220" s="48" t="e">
        <f>VLOOKUP(H220,网银退汇!H:J,3,FALSE)</f>
        <v>#N/A</v>
      </c>
      <c r="L220" s="49" t="s">
        <v>10009</v>
      </c>
    </row>
    <row r="221" spans="1:12" hidden="1">
      <c r="A221" t="s">
        <v>9035</v>
      </c>
      <c r="B221" s="23" t="s">
        <v>10085</v>
      </c>
      <c r="C221" s="49" t="str">
        <f>LEFT(B221,8)</f>
        <v>20170705</v>
      </c>
      <c r="D221" s="49" t="str">
        <f>RIGHT(B221,10)</f>
        <v>0054368792</v>
      </c>
      <c r="E221" t="s">
        <v>98</v>
      </c>
      <c r="F221" s="23" t="s">
        <v>9037</v>
      </c>
      <c r="G221">
        <v>300</v>
      </c>
      <c r="H221" s="48" t="str">
        <f>F221&amp;G221</f>
        <v>6236683930000028213300</v>
      </c>
      <c r="I221" s="48" t="e">
        <f>VLOOKUP(H221,银行退汇!H:K,4,FALSE)</f>
        <v>#N/A</v>
      </c>
      <c r="J221" s="48" t="e">
        <f>IF(I221&gt;0,1,"")</f>
        <v>#N/A</v>
      </c>
      <c r="K221" s="48" t="e">
        <f>VLOOKUP(H221,网银退汇!H:J,3,FALSE)</f>
        <v>#N/A</v>
      </c>
      <c r="L221" s="49" t="s">
        <v>10009</v>
      </c>
    </row>
    <row r="222" spans="1:12" hidden="1">
      <c r="A222" t="s">
        <v>9038</v>
      </c>
      <c r="B222" s="23" t="s">
        <v>10086</v>
      </c>
      <c r="C222" s="49" t="str">
        <f>LEFT(B222,8)</f>
        <v>20170705</v>
      </c>
      <c r="D222" s="49" t="str">
        <f>RIGHT(B222,10)</f>
        <v>0054369821</v>
      </c>
      <c r="E222" t="s">
        <v>98</v>
      </c>
      <c r="F222" s="23" t="s">
        <v>9040</v>
      </c>
      <c r="G222">
        <v>120</v>
      </c>
      <c r="H222" s="48" t="str">
        <f>F222&amp;G222</f>
        <v>6228484098888625571120</v>
      </c>
      <c r="I222" s="48" t="e">
        <f>VLOOKUP(H222,银行退汇!H:K,4,FALSE)</f>
        <v>#N/A</v>
      </c>
      <c r="J222" s="48" t="e">
        <f>IF(I222&gt;0,1,"")</f>
        <v>#N/A</v>
      </c>
      <c r="K222" s="48" t="e">
        <f>VLOOKUP(H222,网银退汇!H:J,3,FALSE)</f>
        <v>#N/A</v>
      </c>
      <c r="L222" s="49" t="s">
        <v>10009</v>
      </c>
    </row>
    <row r="223" spans="1:12" hidden="1">
      <c r="A223" t="s">
        <v>9041</v>
      </c>
      <c r="B223" s="23" t="s">
        <v>10087</v>
      </c>
      <c r="C223" s="49" t="str">
        <f>LEFT(B223,8)</f>
        <v>20170705</v>
      </c>
      <c r="D223" s="49" t="str">
        <f>RIGHT(B223,10)</f>
        <v>0054369969</v>
      </c>
      <c r="E223" t="s">
        <v>98</v>
      </c>
      <c r="F223" s="23" t="s">
        <v>9043</v>
      </c>
      <c r="G223">
        <v>406</v>
      </c>
      <c r="H223" s="48" t="str">
        <f>F223&amp;G223</f>
        <v>6228480868676617376406</v>
      </c>
      <c r="I223" s="48" t="e">
        <f>VLOOKUP(H223,银行退汇!H:K,4,FALSE)</f>
        <v>#N/A</v>
      </c>
      <c r="J223" s="48" t="e">
        <f>IF(I223&gt;0,1,"")</f>
        <v>#N/A</v>
      </c>
      <c r="K223" s="48" t="e">
        <f>VLOOKUP(H223,网银退汇!H:J,3,FALSE)</f>
        <v>#N/A</v>
      </c>
      <c r="L223" s="49" t="s">
        <v>10009</v>
      </c>
    </row>
    <row r="224" spans="1:12" hidden="1">
      <c r="A224" t="s">
        <v>9044</v>
      </c>
      <c r="B224" s="23" t="s">
        <v>10088</v>
      </c>
      <c r="C224" s="49" t="str">
        <f>LEFT(B224,8)</f>
        <v>20170705</v>
      </c>
      <c r="D224" s="49" t="str">
        <f>RIGHT(B224,10)</f>
        <v>0054370501</v>
      </c>
      <c r="E224" t="s">
        <v>98</v>
      </c>
      <c r="F224" s="23" t="s">
        <v>9046</v>
      </c>
      <c r="G224">
        <v>52</v>
      </c>
      <c r="H224" s="48" t="str">
        <f>F224&amp;G224</f>
        <v>622848397858700037752</v>
      </c>
      <c r="I224" s="48" t="e">
        <f>VLOOKUP(H224,银行退汇!H:K,4,FALSE)</f>
        <v>#N/A</v>
      </c>
      <c r="J224" s="48" t="e">
        <f>IF(I224&gt;0,1,"")</f>
        <v>#N/A</v>
      </c>
      <c r="K224" s="48" t="e">
        <f>VLOOKUP(H224,网银退汇!H:J,3,FALSE)</f>
        <v>#N/A</v>
      </c>
      <c r="L224" s="49" t="s">
        <v>10009</v>
      </c>
    </row>
    <row r="225" spans="1:12" hidden="1">
      <c r="A225" t="s">
        <v>9047</v>
      </c>
      <c r="B225" s="23" t="s">
        <v>10089</v>
      </c>
      <c r="C225" s="49" t="str">
        <f>LEFT(B225,8)</f>
        <v>20170705</v>
      </c>
      <c r="D225" s="49" t="str">
        <f>RIGHT(B225,10)</f>
        <v>0054370882</v>
      </c>
      <c r="E225" t="s">
        <v>98</v>
      </c>
      <c r="F225" s="23" t="s">
        <v>9049</v>
      </c>
      <c r="G225">
        <v>254</v>
      </c>
      <c r="H225" s="48" t="str">
        <f>F225&amp;G225</f>
        <v>6222525254485837254</v>
      </c>
      <c r="I225" s="48" t="e">
        <f>VLOOKUP(H225,银行退汇!H:K,4,FALSE)</f>
        <v>#N/A</v>
      </c>
      <c r="J225" s="48" t="e">
        <f>IF(I225&gt;0,1,"")</f>
        <v>#N/A</v>
      </c>
      <c r="K225" s="48" t="e">
        <f>VLOOKUP(H225,网银退汇!H:J,3,FALSE)</f>
        <v>#N/A</v>
      </c>
      <c r="L225" s="49" t="s">
        <v>10009</v>
      </c>
    </row>
    <row r="226" spans="1:12" hidden="1">
      <c r="A226" t="s">
        <v>9050</v>
      </c>
      <c r="B226" s="23" t="s">
        <v>10090</v>
      </c>
      <c r="C226" s="49" t="str">
        <f>LEFT(B226,8)</f>
        <v>20170705</v>
      </c>
      <c r="D226" s="49" t="str">
        <f>RIGHT(B226,10)</f>
        <v>0054371818</v>
      </c>
      <c r="E226" t="s">
        <v>98</v>
      </c>
      <c r="F226" s="23" t="s">
        <v>9046</v>
      </c>
      <c r="G226">
        <v>1323</v>
      </c>
      <c r="H226" s="48" t="str">
        <f>F226&amp;G226</f>
        <v>62284839785870003771323</v>
      </c>
      <c r="I226" s="48" t="e">
        <f>VLOOKUP(H226,银行退汇!H:K,4,FALSE)</f>
        <v>#N/A</v>
      </c>
      <c r="J226" s="48" t="e">
        <f>IF(I226&gt;0,1,"")</f>
        <v>#N/A</v>
      </c>
      <c r="K226" s="48" t="e">
        <f>VLOOKUP(H226,网银退汇!H:J,3,FALSE)</f>
        <v>#N/A</v>
      </c>
      <c r="L226" s="49" t="s">
        <v>10009</v>
      </c>
    </row>
    <row r="227" spans="1:12" hidden="1">
      <c r="A227" t="s">
        <v>9052</v>
      </c>
      <c r="B227" s="23" t="s">
        <v>10091</v>
      </c>
      <c r="C227" s="49" t="str">
        <f>LEFT(B227,8)</f>
        <v>20170705</v>
      </c>
      <c r="D227" s="49" t="str">
        <f>RIGHT(B227,10)</f>
        <v>0054374460</v>
      </c>
      <c r="E227" t="s">
        <v>98</v>
      </c>
      <c r="F227" s="23" t="s">
        <v>9054</v>
      </c>
      <c r="G227">
        <v>2150</v>
      </c>
      <c r="H227" s="48" t="str">
        <f>F227&amp;G227</f>
        <v>62268901136361942150</v>
      </c>
      <c r="I227" s="48" t="e">
        <f>VLOOKUP(H227,银行退汇!H:K,4,FALSE)</f>
        <v>#N/A</v>
      </c>
      <c r="J227" s="48" t="e">
        <f>IF(I227&gt;0,1,"")</f>
        <v>#N/A</v>
      </c>
      <c r="K227" s="48" t="e">
        <f>VLOOKUP(H227,网银退汇!H:J,3,FALSE)</f>
        <v>#N/A</v>
      </c>
      <c r="L227" s="49" t="s">
        <v>10009</v>
      </c>
    </row>
    <row r="228" spans="1:12" hidden="1">
      <c r="A228" t="s">
        <v>9055</v>
      </c>
      <c r="B228" s="23" t="s">
        <v>10092</v>
      </c>
      <c r="C228" s="49" t="str">
        <f>LEFT(B228,8)</f>
        <v>20170705</v>
      </c>
      <c r="D228" s="49" t="str">
        <f>RIGHT(B228,10)</f>
        <v>0054375931</v>
      </c>
      <c r="E228" t="s">
        <v>98</v>
      </c>
      <c r="F228" s="23" t="s">
        <v>9057</v>
      </c>
      <c r="G228">
        <v>20</v>
      </c>
      <c r="H228" s="48" t="str">
        <f>F228&amp;G228</f>
        <v>628288003538180620</v>
      </c>
      <c r="I228" s="48" t="e">
        <f>VLOOKUP(H228,银行退汇!H:K,4,FALSE)</f>
        <v>#N/A</v>
      </c>
      <c r="J228" s="48" t="e">
        <f>IF(I228&gt;0,1,"")</f>
        <v>#N/A</v>
      </c>
      <c r="K228" s="48" t="e">
        <f>VLOOKUP(H228,网银退汇!H:J,3,FALSE)</f>
        <v>#N/A</v>
      </c>
      <c r="L228" s="49" t="s">
        <v>10009</v>
      </c>
    </row>
    <row r="229" spans="1:12" hidden="1">
      <c r="A229" t="s">
        <v>9058</v>
      </c>
      <c r="B229" s="23" t="s">
        <v>10093</v>
      </c>
      <c r="C229" s="49" t="str">
        <f>LEFT(B229,8)</f>
        <v>20170705</v>
      </c>
      <c r="D229" s="49" t="str">
        <f>RIGHT(B229,10)</f>
        <v>0054376305</v>
      </c>
      <c r="E229" t="s">
        <v>98</v>
      </c>
      <c r="F229" s="23" t="s">
        <v>9060</v>
      </c>
      <c r="G229">
        <v>100</v>
      </c>
      <c r="H229" s="48" t="str">
        <f>F229&amp;G229</f>
        <v>6217902700002435897100</v>
      </c>
      <c r="I229" s="48" t="e">
        <f>VLOOKUP(H229,银行退汇!H:K,4,FALSE)</f>
        <v>#N/A</v>
      </c>
      <c r="J229" s="48" t="e">
        <f>IF(I229&gt;0,1,"")</f>
        <v>#N/A</v>
      </c>
      <c r="K229" s="48" t="e">
        <f>VLOOKUP(H229,网银退汇!H:J,3,FALSE)</f>
        <v>#N/A</v>
      </c>
      <c r="L229" s="49" t="s">
        <v>10009</v>
      </c>
    </row>
    <row r="230" spans="1:12" hidden="1">
      <c r="A230" t="s">
        <v>9061</v>
      </c>
      <c r="B230" s="23" t="s">
        <v>10094</v>
      </c>
      <c r="C230" s="49" t="str">
        <f>LEFT(B230,8)</f>
        <v>20170705</v>
      </c>
      <c r="D230" s="49" t="str">
        <f>RIGHT(B230,10)</f>
        <v>0054378121</v>
      </c>
      <c r="E230" t="s">
        <v>98</v>
      </c>
      <c r="F230" s="23" t="s">
        <v>9063</v>
      </c>
      <c r="G230">
        <v>1458</v>
      </c>
      <c r="H230" s="48" t="str">
        <f>F230&amp;G230</f>
        <v>62220225100005586071458</v>
      </c>
      <c r="I230" s="48" t="e">
        <f>VLOOKUP(H230,银行退汇!H:K,4,FALSE)</f>
        <v>#N/A</v>
      </c>
      <c r="J230" s="48" t="e">
        <f>IF(I230&gt;0,1,"")</f>
        <v>#N/A</v>
      </c>
      <c r="K230" s="48" t="e">
        <f>VLOOKUP(H230,网银退汇!H:J,3,FALSE)</f>
        <v>#N/A</v>
      </c>
      <c r="L230" s="49" t="s">
        <v>10009</v>
      </c>
    </row>
    <row r="231" spans="1:12" hidden="1">
      <c r="A231" t="s">
        <v>9064</v>
      </c>
      <c r="B231" s="23" t="s">
        <v>10095</v>
      </c>
      <c r="C231" s="49" t="str">
        <f>LEFT(B231,8)</f>
        <v>20170705</v>
      </c>
      <c r="D231" s="49" t="str">
        <f>RIGHT(B231,10)</f>
        <v>0054386201</v>
      </c>
      <c r="E231" t="s">
        <v>98</v>
      </c>
      <c r="F231" s="23" t="s">
        <v>9066</v>
      </c>
      <c r="G231">
        <v>38</v>
      </c>
      <c r="H231" s="48" t="str">
        <f>F231&amp;G231</f>
        <v>622848086842304537638</v>
      </c>
      <c r="I231" s="48" t="e">
        <f>VLOOKUP(H231,银行退汇!H:K,4,FALSE)</f>
        <v>#N/A</v>
      </c>
      <c r="J231" s="48" t="e">
        <f>IF(I231&gt;0,1,"")</f>
        <v>#N/A</v>
      </c>
      <c r="K231" s="48" t="e">
        <f>VLOOKUP(H231,网银退汇!H:J,3,FALSE)</f>
        <v>#N/A</v>
      </c>
      <c r="L231" s="49" t="s">
        <v>10009</v>
      </c>
    </row>
    <row r="232" spans="1:12" hidden="1">
      <c r="A232" t="s">
        <v>9067</v>
      </c>
      <c r="B232" s="23" t="s">
        <v>10096</v>
      </c>
      <c r="C232" s="49" t="str">
        <f>LEFT(B232,8)</f>
        <v>20170705</v>
      </c>
      <c r="D232" s="49" t="str">
        <f>RIGHT(B232,10)</f>
        <v>0054388821</v>
      </c>
      <c r="E232" t="s">
        <v>98</v>
      </c>
      <c r="F232" s="23" t="s">
        <v>9069</v>
      </c>
      <c r="G232">
        <v>195</v>
      </c>
      <c r="H232" s="48" t="str">
        <f>F232&amp;G232</f>
        <v>6217562700003619979195</v>
      </c>
      <c r="I232" s="48" t="e">
        <f>VLOOKUP(H232,银行退汇!H:K,4,FALSE)</f>
        <v>#N/A</v>
      </c>
      <c r="J232" s="48" t="e">
        <f>IF(I232&gt;0,1,"")</f>
        <v>#N/A</v>
      </c>
      <c r="K232" s="48" t="e">
        <f>VLOOKUP(H232,网银退汇!H:J,3,FALSE)</f>
        <v>#N/A</v>
      </c>
      <c r="L232" s="49" t="s">
        <v>10009</v>
      </c>
    </row>
    <row r="233" spans="1:12" hidden="1">
      <c r="A233" t="s">
        <v>9070</v>
      </c>
      <c r="B233" s="23" t="s">
        <v>10097</v>
      </c>
      <c r="C233" s="49" t="str">
        <f>LEFT(B233,8)</f>
        <v>20170705</v>
      </c>
      <c r="D233" s="49" t="str">
        <f>RIGHT(B233,10)</f>
        <v>0054392830</v>
      </c>
      <c r="E233" t="s">
        <v>98</v>
      </c>
      <c r="F233" s="23" t="s">
        <v>9072</v>
      </c>
      <c r="G233">
        <v>5470</v>
      </c>
      <c r="H233" s="48" t="str">
        <f>F233&amp;G233</f>
        <v>62220225070042806595470</v>
      </c>
      <c r="I233" s="48" t="e">
        <f>VLOOKUP(H233,银行退汇!H:K,4,FALSE)</f>
        <v>#N/A</v>
      </c>
      <c r="J233" s="48" t="e">
        <f>IF(I233&gt;0,1,"")</f>
        <v>#N/A</v>
      </c>
      <c r="K233" s="48" t="e">
        <f>VLOOKUP(H233,网银退汇!H:J,3,FALSE)</f>
        <v>#N/A</v>
      </c>
      <c r="L233" s="49" t="s">
        <v>10009</v>
      </c>
    </row>
    <row r="234" spans="1:12" hidden="1">
      <c r="A234" s="19" t="s">
        <v>10098</v>
      </c>
      <c r="B234" s="23" t="s">
        <v>10099</v>
      </c>
      <c r="C234" s="49" t="str">
        <f>LEFT(B234,8)</f>
        <v>20170706</v>
      </c>
      <c r="D234" s="49" t="str">
        <f>RIGHT(B234,10)</f>
        <v>0054416176</v>
      </c>
      <c r="E234" t="s">
        <v>98</v>
      </c>
      <c r="F234" s="23" t="s">
        <v>6860</v>
      </c>
      <c r="G234">
        <v>56</v>
      </c>
      <c r="H234" s="48" t="str">
        <f>F234&amp;G234</f>
        <v>622848086865941167256</v>
      </c>
      <c r="I234" s="48">
        <f>VLOOKUP(H234,银行退汇!H:K,4,FALSE)</f>
        <v>56</v>
      </c>
      <c r="J234" s="48">
        <f>IF(I234&gt;0,1,"")</f>
        <v>1</v>
      </c>
      <c r="K234" s="48" t="str">
        <f>VLOOKUP(H234,网银退汇!H:J,3,FALSE)</f>
        <v>2017-07-06</v>
      </c>
      <c r="L234" s="49" t="s">
        <v>10100</v>
      </c>
    </row>
    <row r="235" spans="1:12" hidden="1">
      <c r="A235" t="s">
        <v>9075</v>
      </c>
      <c r="B235" s="23" t="s">
        <v>10101</v>
      </c>
      <c r="C235" s="49" t="str">
        <f>LEFT(B235,8)</f>
        <v>20170706</v>
      </c>
      <c r="D235" s="49" t="str">
        <f>RIGHT(B235,10)</f>
        <v>0054421059</v>
      </c>
      <c r="E235" t="s">
        <v>98</v>
      </c>
      <c r="F235" s="23" t="s">
        <v>9077</v>
      </c>
      <c r="G235">
        <v>84</v>
      </c>
      <c r="H235" s="48" t="str">
        <f>F235&amp;G235</f>
        <v>621723241000021548884</v>
      </c>
      <c r="I235" s="48" t="e">
        <f>VLOOKUP(H235,银行退汇!H:K,4,FALSE)</f>
        <v>#N/A</v>
      </c>
      <c r="J235" s="48" t="e">
        <f>IF(I235&gt;0,1,"")</f>
        <v>#N/A</v>
      </c>
      <c r="K235" s="48" t="e">
        <f>VLOOKUP(H235,网银退汇!H:J,3,FALSE)</f>
        <v>#N/A</v>
      </c>
      <c r="L235" s="49" t="s">
        <v>10100</v>
      </c>
    </row>
    <row r="236" spans="1:12" hidden="1">
      <c r="A236" t="s">
        <v>9078</v>
      </c>
      <c r="B236" s="23" t="s">
        <v>10102</v>
      </c>
      <c r="C236" s="49" t="str">
        <f>LEFT(B236,8)</f>
        <v>20170706</v>
      </c>
      <c r="D236" s="49" t="str">
        <f>RIGHT(B236,10)</f>
        <v>0054421098</v>
      </c>
      <c r="E236" t="s">
        <v>98</v>
      </c>
      <c r="F236" s="23" t="s">
        <v>9080</v>
      </c>
      <c r="G236">
        <v>1582</v>
      </c>
      <c r="H236" s="48" t="str">
        <f>F236&amp;G236</f>
        <v>62319000000028280081582</v>
      </c>
      <c r="I236" s="48" t="e">
        <f>VLOOKUP(H236,银行退汇!H:K,4,FALSE)</f>
        <v>#N/A</v>
      </c>
      <c r="J236" s="48" t="e">
        <f>IF(I236&gt;0,1,"")</f>
        <v>#N/A</v>
      </c>
      <c r="K236" s="48" t="e">
        <f>VLOOKUP(H236,网银退汇!H:J,3,FALSE)</f>
        <v>#N/A</v>
      </c>
      <c r="L236" s="49" t="s">
        <v>10100</v>
      </c>
    </row>
    <row r="237" spans="1:12" hidden="1">
      <c r="A237" t="s">
        <v>9081</v>
      </c>
      <c r="B237" s="23" t="s">
        <v>10103</v>
      </c>
      <c r="C237" s="49" t="str">
        <f>LEFT(B237,8)</f>
        <v>20170706</v>
      </c>
      <c r="D237" s="49" t="str">
        <f>RIGHT(B237,10)</f>
        <v>0054421810</v>
      </c>
      <c r="E237" t="s">
        <v>98</v>
      </c>
      <c r="F237" s="23" t="s">
        <v>9083</v>
      </c>
      <c r="G237">
        <v>292</v>
      </c>
      <c r="H237" s="48" t="str">
        <f>F237&amp;G237</f>
        <v>6217997300039271310292</v>
      </c>
      <c r="I237" s="48" t="e">
        <f>VLOOKUP(H237,银行退汇!H:K,4,FALSE)</f>
        <v>#N/A</v>
      </c>
      <c r="J237" s="48" t="e">
        <f>IF(I237&gt;0,1,"")</f>
        <v>#N/A</v>
      </c>
      <c r="K237" s="48" t="e">
        <f>VLOOKUP(H237,网银退汇!H:J,3,FALSE)</f>
        <v>#N/A</v>
      </c>
      <c r="L237" s="49" t="s">
        <v>10100</v>
      </c>
    </row>
    <row r="238" spans="1:12" hidden="1">
      <c r="A238" t="s">
        <v>9084</v>
      </c>
      <c r="B238" s="23" t="s">
        <v>10104</v>
      </c>
      <c r="C238" s="49" t="str">
        <f>LEFT(B238,8)</f>
        <v>20170706</v>
      </c>
      <c r="D238" s="49" t="str">
        <f>RIGHT(B238,10)</f>
        <v>0054425643</v>
      </c>
      <c r="E238" t="s">
        <v>98</v>
      </c>
      <c r="F238" s="23" t="s">
        <v>9086</v>
      </c>
      <c r="G238">
        <v>1345</v>
      </c>
      <c r="H238" s="48" t="str">
        <f>F238&amp;G238</f>
        <v>62170038600215245231345</v>
      </c>
      <c r="I238" s="48" t="e">
        <f>VLOOKUP(H238,银行退汇!H:K,4,FALSE)</f>
        <v>#N/A</v>
      </c>
      <c r="J238" s="48" t="e">
        <f>IF(I238&gt;0,1,"")</f>
        <v>#N/A</v>
      </c>
      <c r="K238" s="48" t="e">
        <f>VLOOKUP(H238,网银退汇!H:J,3,FALSE)</f>
        <v>#N/A</v>
      </c>
      <c r="L238" s="49" t="s">
        <v>10100</v>
      </c>
    </row>
    <row r="239" spans="1:12" hidden="1">
      <c r="A239" t="s">
        <v>9087</v>
      </c>
      <c r="B239" s="23" t="s">
        <v>10105</v>
      </c>
      <c r="C239" s="49" t="str">
        <f>LEFT(B239,8)</f>
        <v>20170706</v>
      </c>
      <c r="D239" s="49" t="str">
        <f>RIGHT(B239,10)</f>
        <v>0054425769</v>
      </c>
      <c r="E239" t="s">
        <v>98</v>
      </c>
      <c r="F239" s="23" t="s">
        <v>9089</v>
      </c>
      <c r="G239">
        <v>1492</v>
      </c>
      <c r="H239" s="48" t="str">
        <f>F239&amp;G239</f>
        <v>62284838681634394711492</v>
      </c>
      <c r="I239" s="48" t="e">
        <f>VLOOKUP(H239,银行退汇!H:K,4,FALSE)</f>
        <v>#N/A</v>
      </c>
      <c r="J239" s="48" t="e">
        <f>IF(I239&gt;0,1,"")</f>
        <v>#N/A</v>
      </c>
      <c r="K239" s="48" t="e">
        <f>VLOOKUP(H239,网银退汇!H:J,3,FALSE)</f>
        <v>#N/A</v>
      </c>
      <c r="L239" s="49" t="s">
        <v>10100</v>
      </c>
    </row>
    <row r="240" spans="1:12" hidden="1">
      <c r="A240" t="s">
        <v>9090</v>
      </c>
      <c r="B240" s="23" t="s">
        <v>10106</v>
      </c>
      <c r="C240" s="49" t="str">
        <f>LEFT(B240,8)</f>
        <v>20170706</v>
      </c>
      <c r="D240" s="49" t="str">
        <f>RIGHT(B240,10)</f>
        <v>0054429663</v>
      </c>
      <c r="E240" t="s">
        <v>98</v>
      </c>
      <c r="F240" s="23" t="s">
        <v>9092</v>
      </c>
      <c r="G240">
        <v>128</v>
      </c>
      <c r="H240" s="48" t="str">
        <f>F240&amp;G240</f>
        <v>6259656241906290128</v>
      </c>
      <c r="I240" s="48" t="e">
        <f>VLOOKUP(H240,银行退汇!H:K,4,FALSE)</f>
        <v>#N/A</v>
      </c>
      <c r="J240" s="48" t="e">
        <f>IF(I240&gt;0,1,"")</f>
        <v>#N/A</v>
      </c>
      <c r="K240" s="48" t="e">
        <f>VLOOKUP(H240,网银退汇!H:J,3,FALSE)</f>
        <v>#N/A</v>
      </c>
      <c r="L240" s="49" t="s">
        <v>10100</v>
      </c>
    </row>
    <row r="241" spans="1:12" hidden="1">
      <c r="A241" t="s">
        <v>9093</v>
      </c>
      <c r="B241" s="23" t="s">
        <v>10107</v>
      </c>
      <c r="C241" s="49" t="str">
        <f>LEFT(B241,8)</f>
        <v>20170706</v>
      </c>
      <c r="D241" s="49" t="str">
        <f>RIGHT(B241,10)</f>
        <v>0054431032</v>
      </c>
      <c r="E241" t="s">
        <v>98</v>
      </c>
      <c r="F241" s="23" t="s">
        <v>9095</v>
      </c>
      <c r="G241">
        <v>92</v>
      </c>
      <c r="H241" s="48" t="str">
        <f>F241&amp;G241</f>
        <v>409670398127919992</v>
      </c>
      <c r="I241" s="48" t="e">
        <f>VLOOKUP(H241,银行退汇!H:K,4,FALSE)</f>
        <v>#N/A</v>
      </c>
      <c r="J241" s="48" t="e">
        <f>IF(I241&gt;0,1,"")</f>
        <v>#N/A</v>
      </c>
      <c r="K241" s="48" t="e">
        <f>VLOOKUP(H241,网银退汇!H:J,3,FALSE)</f>
        <v>#N/A</v>
      </c>
      <c r="L241" s="49" t="s">
        <v>10100</v>
      </c>
    </row>
    <row r="242" spans="1:12" hidden="1">
      <c r="A242" t="s">
        <v>9096</v>
      </c>
      <c r="B242" s="23" t="s">
        <v>10108</v>
      </c>
      <c r="C242" s="49" t="str">
        <f>LEFT(B242,8)</f>
        <v>20170706</v>
      </c>
      <c r="D242" s="49" t="str">
        <f>RIGHT(B242,10)</f>
        <v>0054432775</v>
      </c>
      <c r="E242" t="s">
        <v>98</v>
      </c>
      <c r="F242" s="23" t="s">
        <v>7027</v>
      </c>
      <c r="G242">
        <v>46</v>
      </c>
      <c r="H242" s="48" t="str">
        <f>F242&amp;G242</f>
        <v>489592031214712646</v>
      </c>
      <c r="I242" s="48" t="e">
        <f>VLOOKUP(H242,银行退汇!H:K,4,FALSE)</f>
        <v>#N/A</v>
      </c>
      <c r="J242" s="48" t="e">
        <f>IF(I242&gt;0,1,"")</f>
        <v>#N/A</v>
      </c>
      <c r="K242" s="48" t="str">
        <f>VLOOKUP(H242,网银退汇!H:J,3,FALSE)</f>
        <v>2017-07-07</v>
      </c>
      <c r="L242" s="49" t="s">
        <v>10100</v>
      </c>
    </row>
    <row r="243" spans="1:12" hidden="1">
      <c r="A243" t="s">
        <v>9098</v>
      </c>
      <c r="B243" s="23" t="s">
        <v>10109</v>
      </c>
      <c r="C243" s="49" t="str">
        <f>LEFT(B243,8)</f>
        <v>20170706</v>
      </c>
      <c r="D243" s="49" t="str">
        <f>RIGHT(B243,10)</f>
        <v>0054433243</v>
      </c>
      <c r="E243" t="s">
        <v>98</v>
      </c>
      <c r="F243" s="23" t="s">
        <v>9100</v>
      </c>
      <c r="G243">
        <v>94</v>
      </c>
      <c r="H243" s="48" t="str">
        <f>F243&amp;G243</f>
        <v>436748009280121994</v>
      </c>
      <c r="I243" s="48" t="e">
        <f>VLOOKUP(H243,银行退汇!H:K,4,FALSE)</f>
        <v>#N/A</v>
      </c>
      <c r="J243" s="48" t="e">
        <f>IF(I243&gt;0,1,"")</f>
        <v>#N/A</v>
      </c>
      <c r="K243" s="48" t="e">
        <f>VLOOKUP(H243,网银退汇!H:J,3,FALSE)</f>
        <v>#N/A</v>
      </c>
      <c r="L243" s="49" t="s">
        <v>10100</v>
      </c>
    </row>
    <row r="244" spans="1:12" hidden="1">
      <c r="A244" t="s">
        <v>9101</v>
      </c>
      <c r="B244" s="23" t="s">
        <v>10110</v>
      </c>
      <c r="C244" s="49" t="str">
        <f>LEFT(B244,8)</f>
        <v>20170706</v>
      </c>
      <c r="D244" s="49" t="str">
        <f>RIGHT(B244,10)</f>
        <v>0054433297</v>
      </c>
      <c r="E244" t="s">
        <v>98</v>
      </c>
      <c r="F244" s="23" t="s">
        <v>9103</v>
      </c>
      <c r="G244">
        <v>307</v>
      </c>
      <c r="H244" s="48" t="str">
        <f>F244&amp;G244</f>
        <v>6228483868220496472307</v>
      </c>
      <c r="I244" s="48" t="e">
        <f>VLOOKUP(H244,银行退汇!H:K,4,FALSE)</f>
        <v>#N/A</v>
      </c>
      <c r="J244" s="48" t="e">
        <f>IF(I244&gt;0,1,"")</f>
        <v>#N/A</v>
      </c>
      <c r="K244" s="48" t="e">
        <f>VLOOKUP(H244,网银退汇!H:J,3,FALSE)</f>
        <v>#N/A</v>
      </c>
      <c r="L244" s="49" t="s">
        <v>10100</v>
      </c>
    </row>
    <row r="245" spans="1:12" hidden="1">
      <c r="A245" t="s">
        <v>9104</v>
      </c>
      <c r="B245" s="23" t="s">
        <v>10111</v>
      </c>
      <c r="C245" s="49" t="str">
        <f>LEFT(B245,8)</f>
        <v>20170706</v>
      </c>
      <c r="D245" s="49" t="str">
        <f>RIGHT(B245,10)</f>
        <v>0054433407</v>
      </c>
      <c r="E245" t="s">
        <v>98</v>
      </c>
      <c r="F245" s="23" t="s">
        <v>9106</v>
      </c>
      <c r="G245">
        <v>36</v>
      </c>
      <c r="H245" s="48" t="str">
        <f>F245&amp;G245</f>
        <v>622369144719632436</v>
      </c>
      <c r="I245" s="48" t="e">
        <f>VLOOKUP(H245,银行退汇!H:K,4,FALSE)</f>
        <v>#N/A</v>
      </c>
      <c r="J245" s="48" t="e">
        <f>IF(I245&gt;0,1,"")</f>
        <v>#N/A</v>
      </c>
      <c r="K245" s="48" t="e">
        <f>VLOOKUP(H245,网银退汇!H:J,3,FALSE)</f>
        <v>#N/A</v>
      </c>
      <c r="L245" s="49" t="s">
        <v>10100</v>
      </c>
    </row>
    <row r="246" spans="1:12" hidden="1">
      <c r="A246" t="s">
        <v>9107</v>
      </c>
      <c r="B246" s="23" t="s">
        <v>10112</v>
      </c>
      <c r="C246" s="49" t="str">
        <f>LEFT(B246,8)</f>
        <v>20170706</v>
      </c>
      <c r="D246" s="49" t="str">
        <f>RIGHT(B246,10)</f>
        <v>0054434099</v>
      </c>
      <c r="E246" t="s">
        <v>98</v>
      </c>
      <c r="F246" s="23" t="s">
        <v>9109</v>
      </c>
      <c r="G246">
        <v>62</v>
      </c>
      <c r="H246" s="48" t="str">
        <f>F246&amp;G246</f>
        <v>622208250400013428462</v>
      </c>
      <c r="I246" s="48" t="e">
        <f>VLOOKUP(H246,银行退汇!H:K,4,FALSE)</f>
        <v>#N/A</v>
      </c>
      <c r="J246" s="48" t="e">
        <f>IF(I246&gt;0,1,"")</f>
        <v>#N/A</v>
      </c>
      <c r="K246" s="48" t="e">
        <f>VLOOKUP(H246,网银退汇!H:J,3,FALSE)</f>
        <v>#N/A</v>
      </c>
      <c r="L246" s="49" t="s">
        <v>10100</v>
      </c>
    </row>
    <row r="247" spans="1:12" hidden="1">
      <c r="A247" t="s">
        <v>9110</v>
      </c>
      <c r="B247" s="23" t="s">
        <v>10113</v>
      </c>
      <c r="C247" s="49" t="str">
        <f>LEFT(B247,8)</f>
        <v>20170706</v>
      </c>
      <c r="D247" s="49" t="str">
        <f>RIGHT(B247,10)</f>
        <v>0054434279</v>
      </c>
      <c r="E247" t="s">
        <v>98</v>
      </c>
      <c r="F247" s="23" t="s">
        <v>9112</v>
      </c>
      <c r="G247">
        <v>1000</v>
      </c>
      <c r="H247" s="23" t="str">
        <f>F247&amp;G247</f>
        <v>62270039103201391651000</v>
      </c>
      <c r="I247" s="48" t="e">
        <f>VLOOKUP(H247,银行退汇!H:K,4,FALSE)</f>
        <v>#N/A</v>
      </c>
      <c r="J247" s="48" t="e">
        <f>IF(I247&gt;0,1,"")</f>
        <v>#N/A</v>
      </c>
      <c r="K247" s="48" t="e">
        <f>VLOOKUP(H247,网银退汇!H:J,3,FALSE)</f>
        <v>#N/A</v>
      </c>
      <c r="L247" s="49" t="s">
        <v>10100</v>
      </c>
    </row>
    <row r="248" spans="1:12" hidden="1">
      <c r="A248" t="s">
        <v>9113</v>
      </c>
      <c r="B248" s="23" t="s">
        <v>10114</v>
      </c>
      <c r="C248" s="49" t="str">
        <f>LEFT(B248,8)</f>
        <v>20170706</v>
      </c>
      <c r="D248" s="49" t="str">
        <f>RIGHT(B248,10)</f>
        <v>0054434440</v>
      </c>
      <c r="E248" t="s">
        <v>98</v>
      </c>
      <c r="F248" s="23" t="s">
        <v>9115</v>
      </c>
      <c r="G248">
        <v>194</v>
      </c>
      <c r="H248" s="23" t="str">
        <f>F248&amp;G248</f>
        <v>6217003980000713309194</v>
      </c>
      <c r="I248" s="48" t="e">
        <f>VLOOKUP(H248,银行退汇!H:K,4,FALSE)</f>
        <v>#N/A</v>
      </c>
      <c r="J248" s="48" t="e">
        <f>IF(I248&gt;0,1,"")</f>
        <v>#N/A</v>
      </c>
      <c r="K248" s="48" t="e">
        <f>VLOOKUP(H248,网银退汇!H:J,3,FALSE)</f>
        <v>#N/A</v>
      </c>
      <c r="L248" s="49" t="s">
        <v>10100</v>
      </c>
    </row>
    <row r="249" spans="1:12" hidden="1">
      <c r="A249" t="s">
        <v>9116</v>
      </c>
      <c r="B249" s="23" t="s">
        <v>10115</v>
      </c>
      <c r="C249" s="49" t="str">
        <f>LEFT(B249,8)</f>
        <v>20170706</v>
      </c>
      <c r="D249" s="49" t="str">
        <f>RIGHT(B249,10)</f>
        <v>0054434851</v>
      </c>
      <c r="E249" t="s">
        <v>98</v>
      </c>
      <c r="F249" s="23" t="s">
        <v>9118</v>
      </c>
      <c r="G249">
        <v>605</v>
      </c>
      <c r="H249" s="23" t="str">
        <f>F249&amp;G249</f>
        <v>6217003900001612417605</v>
      </c>
      <c r="I249" s="48" t="e">
        <f>VLOOKUP(H249,银行退汇!H:K,4,FALSE)</f>
        <v>#N/A</v>
      </c>
      <c r="J249" s="48" t="e">
        <f>IF(I249&gt;0,1,"")</f>
        <v>#N/A</v>
      </c>
      <c r="K249" s="48" t="e">
        <f>VLOOKUP(H249,网银退汇!H:J,3,FALSE)</f>
        <v>#N/A</v>
      </c>
      <c r="L249" s="49" t="s">
        <v>10100</v>
      </c>
    </row>
    <row r="250" spans="1:12" hidden="1">
      <c r="A250" t="s">
        <v>9119</v>
      </c>
      <c r="B250" s="23" t="s">
        <v>10116</v>
      </c>
      <c r="C250" s="49" t="str">
        <f>LEFT(B250,8)</f>
        <v>20170706</v>
      </c>
      <c r="D250" s="49" t="str">
        <f>RIGHT(B250,10)</f>
        <v>0054434980</v>
      </c>
      <c r="E250" t="s">
        <v>98</v>
      </c>
      <c r="F250" s="23" t="s">
        <v>9121</v>
      </c>
      <c r="G250">
        <v>170</v>
      </c>
      <c r="H250" s="23" t="str">
        <f>F250&amp;G250</f>
        <v>6217852700004960280170</v>
      </c>
      <c r="I250" s="48" t="e">
        <f>VLOOKUP(H250,银行退汇!H:K,4,FALSE)</f>
        <v>#N/A</v>
      </c>
      <c r="J250" s="48" t="e">
        <f>IF(I250&gt;0,1,"")</f>
        <v>#N/A</v>
      </c>
      <c r="K250" s="48" t="e">
        <f>VLOOKUP(H250,网银退汇!H:J,3,FALSE)</f>
        <v>#N/A</v>
      </c>
      <c r="L250" s="49" t="s">
        <v>10100</v>
      </c>
    </row>
    <row r="251" spans="1:12" hidden="1">
      <c r="A251" s="19" t="s">
        <v>10117</v>
      </c>
      <c r="B251" s="23" t="s">
        <v>10118</v>
      </c>
      <c r="C251" s="49" t="str">
        <f>LEFT(B251,8)</f>
        <v>20170706</v>
      </c>
      <c r="D251" s="49" t="str">
        <f>RIGHT(B251,10)</f>
        <v>0054435342</v>
      </c>
      <c r="E251" t="s">
        <v>98</v>
      </c>
      <c r="F251" s="23" t="s">
        <v>6856</v>
      </c>
      <c r="G251">
        <v>180</v>
      </c>
      <c r="H251" s="23" t="str">
        <f>F251&amp;G251</f>
        <v>6228481198598845577180</v>
      </c>
      <c r="I251" s="48">
        <f>VLOOKUP(H251,银行退汇!H:K,4,FALSE)</f>
        <v>180</v>
      </c>
      <c r="J251" s="48">
        <f>IF(I251&gt;0,1,"")</f>
        <v>1</v>
      </c>
      <c r="K251" s="48" t="str">
        <f>VLOOKUP(H251,网银退汇!H:J,3,FALSE)</f>
        <v>2017-07-06</v>
      </c>
      <c r="L251" s="49" t="s">
        <v>10100</v>
      </c>
    </row>
    <row r="252" spans="1:12" hidden="1">
      <c r="A252" t="s">
        <v>9124</v>
      </c>
      <c r="B252" s="23" t="s">
        <v>10119</v>
      </c>
      <c r="C252" s="49" t="str">
        <f>LEFT(B252,8)</f>
        <v>20170706</v>
      </c>
      <c r="D252" s="49" t="str">
        <f>RIGHT(B252,10)</f>
        <v>0054436070</v>
      </c>
      <c r="E252" t="s">
        <v>98</v>
      </c>
      <c r="F252" s="23" t="s">
        <v>9126</v>
      </c>
      <c r="G252">
        <v>161</v>
      </c>
      <c r="H252" s="23" t="str">
        <f>F252&amp;G252</f>
        <v>6228483358343721675161</v>
      </c>
      <c r="I252" s="48" t="e">
        <f>VLOOKUP(H252,银行退汇!H:K,4,FALSE)</f>
        <v>#N/A</v>
      </c>
      <c r="J252" s="48" t="e">
        <f>IF(I252&gt;0,1,"")</f>
        <v>#N/A</v>
      </c>
      <c r="K252" s="48" t="e">
        <f>VLOOKUP(H252,网银退汇!H:J,3,FALSE)</f>
        <v>#N/A</v>
      </c>
      <c r="L252" s="49" t="s">
        <v>10100</v>
      </c>
    </row>
    <row r="253" spans="1:12" hidden="1">
      <c r="A253" t="s">
        <v>9127</v>
      </c>
      <c r="B253" s="23" t="s">
        <v>10120</v>
      </c>
      <c r="C253" s="49" t="str">
        <f>LEFT(B253,8)</f>
        <v>20170706</v>
      </c>
      <c r="D253" s="49" t="str">
        <f>RIGHT(B253,10)</f>
        <v>0054436609</v>
      </c>
      <c r="E253" t="s">
        <v>98</v>
      </c>
      <c r="F253" s="23" t="s">
        <v>9129</v>
      </c>
      <c r="G253">
        <v>258</v>
      </c>
      <c r="H253" s="23" t="str">
        <f>F253&amp;G253</f>
        <v>6222520590307548258</v>
      </c>
      <c r="I253" s="48" t="e">
        <f>VLOOKUP(H253,银行退汇!H:K,4,FALSE)</f>
        <v>#N/A</v>
      </c>
      <c r="J253" s="48" t="e">
        <f>IF(I253&gt;0,1,"")</f>
        <v>#N/A</v>
      </c>
      <c r="K253" s="48" t="e">
        <f>VLOOKUP(H253,网银退汇!H:J,3,FALSE)</f>
        <v>#N/A</v>
      </c>
      <c r="L253" s="49" t="s">
        <v>10100</v>
      </c>
    </row>
    <row r="254" spans="1:12" hidden="1">
      <c r="A254" t="s">
        <v>9130</v>
      </c>
      <c r="B254" s="23" t="s">
        <v>10121</v>
      </c>
      <c r="C254" s="49" t="str">
        <f>LEFT(B254,8)</f>
        <v>20170706</v>
      </c>
      <c r="D254" s="49" t="str">
        <f>RIGHT(B254,10)</f>
        <v>0054438315</v>
      </c>
      <c r="E254" t="s">
        <v>98</v>
      </c>
      <c r="F254" s="23" t="s">
        <v>9132</v>
      </c>
      <c r="G254">
        <v>333</v>
      </c>
      <c r="H254" s="23" t="str">
        <f>F254&amp;G254</f>
        <v>6228480868605806975333</v>
      </c>
      <c r="I254" s="48" t="e">
        <f>VLOOKUP(H254,银行退汇!H:K,4,FALSE)</f>
        <v>#N/A</v>
      </c>
      <c r="J254" s="48" t="e">
        <f>IF(I254&gt;0,1,"")</f>
        <v>#N/A</v>
      </c>
      <c r="K254" s="48" t="e">
        <f>VLOOKUP(H254,网银退汇!H:J,3,FALSE)</f>
        <v>#N/A</v>
      </c>
      <c r="L254" s="49" t="s">
        <v>10100</v>
      </c>
    </row>
    <row r="255" spans="1:12" hidden="1">
      <c r="A255" t="s">
        <v>9133</v>
      </c>
      <c r="B255" s="23" t="s">
        <v>10122</v>
      </c>
      <c r="C255" s="49" t="str">
        <f>LEFT(B255,8)</f>
        <v>20170706</v>
      </c>
      <c r="D255" s="49" t="str">
        <f>RIGHT(B255,10)</f>
        <v>0054438458</v>
      </c>
      <c r="E255" t="s">
        <v>98</v>
      </c>
      <c r="F255" s="23" t="s">
        <v>9135</v>
      </c>
      <c r="G255">
        <v>252</v>
      </c>
      <c r="H255" s="23" t="str">
        <f>F255&amp;G255</f>
        <v>6228483310677611113252</v>
      </c>
      <c r="I255" s="48" t="e">
        <f>VLOOKUP(H255,银行退汇!H:K,4,FALSE)</f>
        <v>#N/A</v>
      </c>
      <c r="J255" s="48" t="e">
        <f>IF(I255&gt;0,1,"")</f>
        <v>#N/A</v>
      </c>
      <c r="K255" s="48" t="e">
        <f>VLOOKUP(H255,网银退汇!H:J,3,FALSE)</f>
        <v>#N/A</v>
      </c>
      <c r="L255" s="49" t="s">
        <v>10100</v>
      </c>
    </row>
    <row r="256" spans="1:12" hidden="1">
      <c r="A256" t="s">
        <v>9136</v>
      </c>
      <c r="B256" s="23" t="s">
        <v>10123</v>
      </c>
      <c r="C256" s="49" t="str">
        <f>LEFT(B256,8)</f>
        <v>20170706</v>
      </c>
      <c r="D256" s="49" t="str">
        <f>RIGHT(B256,10)</f>
        <v>0054438608</v>
      </c>
      <c r="E256" t="s">
        <v>98</v>
      </c>
      <c r="F256" s="23" t="s">
        <v>9138</v>
      </c>
      <c r="G256">
        <v>246</v>
      </c>
      <c r="H256" s="23" t="str">
        <f>F256&amp;G256</f>
        <v>6217232506000022129246</v>
      </c>
      <c r="I256" s="48" t="e">
        <f>VLOOKUP(H256,银行退汇!H:K,4,FALSE)</f>
        <v>#N/A</v>
      </c>
      <c r="J256" s="48" t="e">
        <f>IF(I256&gt;0,1,"")</f>
        <v>#N/A</v>
      </c>
      <c r="K256" s="48" t="e">
        <f>VLOOKUP(H256,网银退汇!H:J,3,FALSE)</f>
        <v>#N/A</v>
      </c>
      <c r="L256" s="49" t="s">
        <v>10100</v>
      </c>
    </row>
    <row r="257" spans="1:12" hidden="1">
      <c r="A257" t="s">
        <v>9139</v>
      </c>
      <c r="B257" s="23" t="s">
        <v>10124</v>
      </c>
      <c r="C257" s="49" t="str">
        <f>LEFT(B257,8)</f>
        <v>20170706</v>
      </c>
      <c r="D257" s="49" t="str">
        <f>RIGHT(B257,10)</f>
        <v>0054438909</v>
      </c>
      <c r="E257" t="s">
        <v>98</v>
      </c>
      <c r="F257" s="23" t="s">
        <v>9141</v>
      </c>
      <c r="G257">
        <v>144</v>
      </c>
      <c r="H257" s="23" t="str">
        <f>F257&amp;G257</f>
        <v>6217003860000473221144</v>
      </c>
      <c r="I257" s="48" t="e">
        <f>VLOOKUP(H257,银行退汇!H:K,4,FALSE)</f>
        <v>#N/A</v>
      </c>
      <c r="J257" s="48" t="e">
        <f>IF(I257&gt;0,1,"")</f>
        <v>#N/A</v>
      </c>
      <c r="K257" s="48" t="e">
        <f>VLOOKUP(H257,网银退汇!H:J,3,FALSE)</f>
        <v>#N/A</v>
      </c>
      <c r="L257" s="49" t="s">
        <v>10100</v>
      </c>
    </row>
    <row r="258" spans="1:12" hidden="1">
      <c r="A258" t="s">
        <v>9142</v>
      </c>
      <c r="B258" s="23" t="s">
        <v>10125</v>
      </c>
      <c r="C258" s="49" t="str">
        <f>LEFT(B258,8)</f>
        <v>20170706</v>
      </c>
      <c r="D258" s="49" t="str">
        <f>RIGHT(B258,10)</f>
        <v>0054439197</v>
      </c>
      <c r="E258" t="s">
        <v>98</v>
      </c>
      <c r="F258" s="23" t="s">
        <v>9144</v>
      </c>
      <c r="G258">
        <v>98</v>
      </c>
      <c r="H258" s="23" t="str">
        <f>F258&amp;G258</f>
        <v>621462323900015429698</v>
      </c>
      <c r="I258" s="48" t="e">
        <f>VLOOKUP(H258,银行退汇!H:K,4,FALSE)</f>
        <v>#N/A</v>
      </c>
      <c r="J258" s="48" t="e">
        <f>IF(I258&gt;0,1,"")</f>
        <v>#N/A</v>
      </c>
      <c r="K258" s="48" t="e">
        <f>VLOOKUP(H258,网银退汇!H:J,3,FALSE)</f>
        <v>#N/A</v>
      </c>
      <c r="L258" s="49" t="s">
        <v>10100</v>
      </c>
    </row>
    <row r="259" spans="1:12" hidden="1">
      <c r="A259" s="19" t="s">
        <v>10126</v>
      </c>
      <c r="B259" s="23" t="s">
        <v>10127</v>
      </c>
      <c r="C259" s="49" t="str">
        <f>LEFT(B259,8)</f>
        <v>20170706</v>
      </c>
      <c r="D259" s="49" t="str">
        <f>RIGHT(B259,10)</f>
        <v>0054440175</v>
      </c>
      <c r="E259" t="s">
        <v>98</v>
      </c>
      <c r="F259" s="23" t="s">
        <v>6852</v>
      </c>
      <c r="G259">
        <v>93</v>
      </c>
      <c r="H259" s="23" t="str">
        <f>F259&amp;G259</f>
        <v>621799707100367070093</v>
      </c>
      <c r="I259" s="48">
        <f>VLOOKUP(H259,银行退汇!H:K,4,FALSE)</f>
        <v>93</v>
      </c>
      <c r="J259" s="48">
        <f>IF(I259&gt;0,1,"")</f>
        <v>1</v>
      </c>
      <c r="K259" s="48" t="str">
        <f>VLOOKUP(H259,网银退汇!H:J,3,FALSE)</f>
        <v>2017-07-06</v>
      </c>
      <c r="L259" s="49" t="s">
        <v>10100</v>
      </c>
    </row>
    <row r="260" spans="1:12" hidden="1">
      <c r="A260" t="s">
        <v>9147</v>
      </c>
      <c r="B260" s="23" t="s">
        <v>10128</v>
      </c>
      <c r="C260" s="49" t="str">
        <f>LEFT(B260,8)</f>
        <v>20170706</v>
      </c>
      <c r="D260" s="49" t="str">
        <f>RIGHT(B260,10)</f>
        <v>0054440420</v>
      </c>
      <c r="E260" t="s">
        <v>98</v>
      </c>
      <c r="F260" s="23" t="s">
        <v>6814</v>
      </c>
      <c r="G260">
        <v>492</v>
      </c>
      <c r="H260" s="23" t="str">
        <f>F260&amp;G260</f>
        <v>6231900021000440885492</v>
      </c>
      <c r="I260" s="48" t="e">
        <f>VLOOKUP(H260,银行退汇!H:K,4,FALSE)</f>
        <v>#N/A</v>
      </c>
      <c r="J260" s="48" t="e">
        <f>IF(I260&gt;0,1,"")</f>
        <v>#N/A</v>
      </c>
      <c r="K260" s="48" t="e">
        <f>VLOOKUP(H260,网银退汇!H:J,3,FALSE)</f>
        <v>#N/A</v>
      </c>
      <c r="L260" s="49" t="s">
        <v>10100</v>
      </c>
    </row>
    <row r="261" spans="1:12" hidden="1">
      <c r="A261" s="19" t="s">
        <v>10129</v>
      </c>
      <c r="B261" s="23" t="s">
        <v>10130</v>
      </c>
      <c r="C261" s="49" t="str">
        <f>LEFT(B261,8)</f>
        <v>20170706</v>
      </c>
      <c r="D261" s="49" t="str">
        <f>RIGHT(B261,10)</f>
        <v>0054440576</v>
      </c>
      <c r="E261" t="s">
        <v>98</v>
      </c>
      <c r="F261" s="23" t="s">
        <v>6814</v>
      </c>
      <c r="G261">
        <v>342</v>
      </c>
      <c r="H261" s="23" t="str">
        <f>F261&amp;G261</f>
        <v>6231900021000440885342</v>
      </c>
      <c r="I261" s="48">
        <f>VLOOKUP(H261,银行退汇!H:K,4,FALSE)</f>
        <v>342</v>
      </c>
      <c r="J261" s="48">
        <f>IF(I261&gt;0,1,"")</f>
        <v>1</v>
      </c>
      <c r="K261" s="48" t="str">
        <f>VLOOKUP(H261,网银退汇!H:J,3,FALSE)</f>
        <v>2017-07-06</v>
      </c>
      <c r="L261" s="49" t="s">
        <v>10100</v>
      </c>
    </row>
    <row r="262" spans="1:12" hidden="1">
      <c r="A262" s="19" t="s">
        <v>10131</v>
      </c>
      <c r="B262" s="23" t="s">
        <v>10132</v>
      </c>
      <c r="C262" s="49" t="str">
        <f>LEFT(B262,8)</f>
        <v>20170706</v>
      </c>
      <c r="D262" s="49" t="str">
        <f>RIGHT(B262,10)</f>
        <v>0054441491</v>
      </c>
      <c r="E262" t="s">
        <v>98</v>
      </c>
      <c r="F262" s="23" t="s">
        <v>6844</v>
      </c>
      <c r="G262">
        <v>17</v>
      </c>
      <c r="H262" s="23" t="str">
        <f>F262&amp;G262</f>
        <v>621799730002354306217</v>
      </c>
      <c r="I262" s="48">
        <f>VLOOKUP(H262,银行退汇!H:K,4,FALSE)</f>
        <v>17</v>
      </c>
      <c r="J262" s="48">
        <f>IF(I262&gt;0,1,"")</f>
        <v>1</v>
      </c>
      <c r="K262" s="48" t="str">
        <f>VLOOKUP(H262,网银退汇!H:J,3,FALSE)</f>
        <v>2017-07-06</v>
      </c>
      <c r="L262" s="49" t="s">
        <v>10100</v>
      </c>
    </row>
    <row r="263" spans="1:12" hidden="1">
      <c r="A263" t="s">
        <v>9153</v>
      </c>
      <c r="B263" s="23" t="s">
        <v>10133</v>
      </c>
      <c r="C263" s="49" t="str">
        <f>LEFT(B263,8)</f>
        <v>20170706</v>
      </c>
      <c r="D263" s="49" t="str">
        <f>RIGHT(B263,10)</f>
        <v>0054442156</v>
      </c>
      <c r="E263" t="s">
        <v>98</v>
      </c>
      <c r="F263" s="23" t="s">
        <v>9155</v>
      </c>
      <c r="G263">
        <v>486</v>
      </c>
      <c r="H263" s="23" t="str">
        <f>F263&amp;G263</f>
        <v>6231900000118779475486</v>
      </c>
      <c r="I263" s="48" t="e">
        <f>VLOOKUP(H263,银行退汇!H:K,4,FALSE)</f>
        <v>#N/A</v>
      </c>
      <c r="J263" s="48" t="e">
        <f>IF(I263&gt;0,1,"")</f>
        <v>#N/A</v>
      </c>
      <c r="K263" s="48" t="e">
        <f>VLOOKUP(H263,网银退汇!H:J,3,FALSE)</f>
        <v>#N/A</v>
      </c>
      <c r="L263" s="49" t="s">
        <v>10100</v>
      </c>
    </row>
    <row r="264" spans="1:12" hidden="1">
      <c r="A264" s="19" t="s">
        <v>10134</v>
      </c>
      <c r="B264" s="23" t="s">
        <v>10135</v>
      </c>
      <c r="C264" s="49" t="str">
        <f>LEFT(B264,8)</f>
        <v>20170706</v>
      </c>
      <c r="D264" s="49" t="str">
        <f>RIGHT(B264,10)</f>
        <v>0054443829</v>
      </c>
      <c r="E264" t="s">
        <v>98</v>
      </c>
      <c r="F264" s="23" t="s">
        <v>6848</v>
      </c>
      <c r="G264">
        <v>349</v>
      </c>
      <c r="H264" s="23" t="str">
        <f>F264&amp;G264</f>
        <v>6217003860009539030349</v>
      </c>
      <c r="I264" s="48">
        <f>VLOOKUP(H264,银行退汇!H:K,4,FALSE)</f>
        <v>349</v>
      </c>
      <c r="J264" s="48">
        <f>IF(I264&gt;0,1,"")</f>
        <v>1</v>
      </c>
      <c r="K264" s="48" t="str">
        <f>VLOOKUP(H264,网银退汇!H:J,3,FALSE)</f>
        <v>2017-07-06</v>
      </c>
      <c r="L264" s="49" t="s">
        <v>10100</v>
      </c>
    </row>
    <row r="265" spans="1:12" hidden="1">
      <c r="A265" t="s">
        <v>9158</v>
      </c>
      <c r="B265" s="23" t="s">
        <v>10136</v>
      </c>
      <c r="C265" s="49" t="str">
        <f>LEFT(B265,8)</f>
        <v>20170706</v>
      </c>
      <c r="D265" s="49" t="str">
        <f>RIGHT(B265,10)</f>
        <v>0054445987</v>
      </c>
      <c r="E265" t="s">
        <v>98</v>
      </c>
      <c r="F265" s="23" t="s">
        <v>9160</v>
      </c>
      <c r="G265">
        <v>247</v>
      </c>
      <c r="H265" s="23" t="str">
        <f>F265&amp;G265</f>
        <v>6228480868592968275247</v>
      </c>
      <c r="I265" s="48" t="e">
        <f>VLOOKUP(H265,银行退汇!H:K,4,FALSE)</f>
        <v>#N/A</v>
      </c>
      <c r="J265" s="48" t="e">
        <f>IF(I265&gt;0,1,"")</f>
        <v>#N/A</v>
      </c>
      <c r="K265" s="48" t="e">
        <f>VLOOKUP(H265,网银退汇!H:J,3,FALSE)</f>
        <v>#N/A</v>
      </c>
      <c r="L265" s="49" t="s">
        <v>10100</v>
      </c>
    </row>
    <row r="266" spans="1:12" hidden="1">
      <c r="A266" t="s">
        <v>9161</v>
      </c>
      <c r="B266" s="23" t="s">
        <v>10137</v>
      </c>
      <c r="C266" s="49" t="str">
        <f>LEFT(B266,8)</f>
        <v>20170706</v>
      </c>
      <c r="D266" s="49" t="str">
        <f>RIGHT(B266,10)</f>
        <v>0054446513</v>
      </c>
      <c r="E266" t="s">
        <v>98</v>
      </c>
      <c r="F266" s="23" t="s">
        <v>9163</v>
      </c>
      <c r="G266">
        <v>200</v>
      </c>
      <c r="H266" s="23" t="str">
        <f>F266&amp;G266</f>
        <v>6225619800000010713200</v>
      </c>
      <c r="I266" s="48" t="e">
        <f>VLOOKUP(H266,银行退汇!H:K,4,FALSE)</f>
        <v>#N/A</v>
      </c>
      <c r="J266" s="48" t="e">
        <f>IF(I266&gt;0,1,"")</f>
        <v>#N/A</v>
      </c>
      <c r="K266" s="48" t="e">
        <f>VLOOKUP(H266,网银退汇!H:J,3,FALSE)</f>
        <v>#N/A</v>
      </c>
      <c r="L266" s="49" t="s">
        <v>10100</v>
      </c>
    </row>
    <row r="267" spans="1:12" hidden="1">
      <c r="A267" t="s">
        <v>9164</v>
      </c>
      <c r="B267" s="23" t="s">
        <v>10138</v>
      </c>
      <c r="C267" s="49" t="str">
        <f>LEFT(B267,8)</f>
        <v>20170706</v>
      </c>
      <c r="D267" s="49" t="str">
        <f>RIGHT(B267,10)</f>
        <v>0054448096</v>
      </c>
      <c r="E267" t="s">
        <v>98</v>
      </c>
      <c r="F267" s="23" t="s">
        <v>9166</v>
      </c>
      <c r="G267">
        <v>550</v>
      </c>
      <c r="H267" s="23" t="str">
        <f>F267&amp;G267</f>
        <v>6217852700014897282550</v>
      </c>
      <c r="I267" s="48" t="e">
        <f>VLOOKUP(H267,银行退汇!H:K,4,FALSE)</f>
        <v>#N/A</v>
      </c>
      <c r="J267" s="48" t="e">
        <f>IF(I267&gt;0,1,"")</f>
        <v>#N/A</v>
      </c>
      <c r="K267" s="48" t="e">
        <f>VLOOKUP(H267,网银退汇!H:J,3,FALSE)</f>
        <v>#N/A</v>
      </c>
      <c r="L267" s="49" t="s">
        <v>10100</v>
      </c>
    </row>
    <row r="268" spans="1:12" hidden="1">
      <c r="A268" t="s">
        <v>9167</v>
      </c>
      <c r="B268" s="23" t="s">
        <v>10139</v>
      </c>
      <c r="C268" s="49" t="str">
        <f>LEFT(B268,8)</f>
        <v>20170706</v>
      </c>
      <c r="D268" s="49" t="str">
        <f>RIGHT(B268,10)</f>
        <v>0054448962</v>
      </c>
      <c r="E268" t="s">
        <v>98</v>
      </c>
      <c r="F268" s="23" t="s">
        <v>9169</v>
      </c>
      <c r="G268">
        <v>15</v>
      </c>
      <c r="H268" s="23" t="str">
        <f>F268&amp;G268</f>
        <v>621700386002665913415</v>
      </c>
      <c r="I268" s="48" t="e">
        <f>VLOOKUP(H268,银行退汇!H:K,4,FALSE)</f>
        <v>#N/A</v>
      </c>
      <c r="J268" s="48" t="e">
        <f>IF(I268&gt;0,1,"")</f>
        <v>#N/A</v>
      </c>
      <c r="K268" s="48" t="e">
        <f>VLOOKUP(H268,网银退汇!H:J,3,FALSE)</f>
        <v>#N/A</v>
      </c>
      <c r="L268" s="49" t="s">
        <v>10100</v>
      </c>
    </row>
    <row r="269" spans="1:12" hidden="1">
      <c r="A269" t="s">
        <v>9170</v>
      </c>
      <c r="B269" s="23" t="s">
        <v>10140</v>
      </c>
      <c r="C269" s="49" t="str">
        <f>LEFT(B269,8)</f>
        <v>20170706</v>
      </c>
      <c r="D269" s="49" t="str">
        <f>RIGHT(B269,10)</f>
        <v>0054449277</v>
      </c>
      <c r="E269" t="s">
        <v>98</v>
      </c>
      <c r="F269" s="23" t="s">
        <v>9172</v>
      </c>
      <c r="G269">
        <v>1500</v>
      </c>
      <c r="H269" s="23" t="str">
        <f>F269&amp;G269</f>
        <v>62215503539091651500</v>
      </c>
      <c r="I269" s="48" t="e">
        <f>VLOOKUP(H269,银行退汇!H:K,4,FALSE)</f>
        <v>#N/A</v>
      </c>
      <c r="J269" s="48" t="e">
        <f>IF(I269&gt;0,1,"")</f>
        <v>#N/A</v>
      </c>
      <c r="K269" s="48" t="e">
        <f>VLOOKUP(H269,网银退汇!H:J,3,FALSE)</f>
        <v>#N/A</v>
      </c>
      <c r="L269" s="49" t="s">
        <v>10100</v>
      </c>
    </row>
    <row r="270" spans="1:12" hidden="1">
      <c r="A270" t="s">
        <v>9173</v>
      </c>
      <c r="B270" s="23" t="s">
        <v>10141</v>
      </c>
      <c r="C270" s="49" t="str">
        <f>LEFT(B270,8)</f>
        <v>20170706</v>
      </c>
      <c r="D270" s="49" t="str">
        <f>RIGHT(B270,10)</f>
        <v>0054449440</v>
      </c>
      <c r="E270" t="s">
        <v>98</v>
      </c>
      <c r="F270" s="23" t="s">
        <v>9172</v>
      </c>
      <c r="G270">
        <v>400</v>
      </c>
      <c r="H270" s="23" t="str">
        <f>F270&amp;G270</f>
        <v>6221550353909165400</v>
      </c>
      <c r="I270" s="48" t="e">
        <f>VLOOKUP(H270,银行退汇!H:K,4,FALSE)</f>
        <v>#N/A</v>
      </c>
      <c r="J270" s="48" t="e">
        <f>IF(I270&gt;0,1,"")</f>
        <v>#N/A</v>
      </c>
      <c r="K270" s="48" t="e">
        <f>VLOOKUP(H270,网银退汇!H:J,3,FALSE)</f>
        <v>#N/A</v>
      </c>
      <c r="L270" s="49" t="s">
        <v>10100</v>
      </c>
    </row>
    <row r="271" spans="1:12" hidden="1">
      <c r="A271" t="s">
        <v>9175</v>
      </c>
      <c r="B271" s="23" t="s">
        <v>10142</v>
      </c>
      <c r="C271" s="49" t="str">
        <f>LEFT(B271,8)</f>
        <v>20170706</v>
      </c>
      <c r="D271" s="49" t="str">
        <f>RIGHT(B271,10)</f>
        <v>0054449700</v>
      </c>
      <c r="E271" t="s">
        <v>98</v>
      </c>
      <c r="F271" s="23" t="s">
        <v>9177</v>
      </c>
      <c r="G271">
        <v>255</v>
      </c>
      <c r="H271" s="23" t="str">
        <f>F271&amp;G271</f>
        <v>4563512700113002561255</v>
      </c>
      <c r="I271" s="48" t="e">
        <f>VLOOKUP(H271,银行退汇!H:K,4,FALSE)</f>
        <v>#N/A</v>
      </c>
      <c r="J271" s="48" t="e">
        <f>IF(I271&gt;0,1,"")</f>
        <v>#N/A</v>
      </c>
      <c r="K271" s="48" t="e">
        <f>VLOOKUP(H271,网银退汇!H:J,3,FALSE)</f>
        <v>#N/A</v>
      </c>
      <c r="L271" s="49" t="s">
        <v>10100</v>
      </c>
    </row>
    <row r="272" spans="1:12" hidden="1">
      <c r="A272" t="s">
        <v>9178</v>
      </c>
      <c r="B272" s="23" t="s">
        <v>10143</v>
      </c>
      <c r="C272" s="49" t="str">
        <f>LEFT(B272,8)</f>
        <v>20170706</v>
      </c>
      <c r="D272" s="49" t="str">
        <f>RIGHT(B272,10)</f>
        <v>0054450393</v>
      </c>
      <c r="E272" t="s">
        <v>98</v>
      </c>
      <c r="F272" s="23" t="s">
        <v>196</v>
      </c>
      <c r="G272">
        <v>265</v>
      </c>
      <c r="H272" s="23" t="str">
        <f>F272&amp;G272</f>
        <v>6214663860342744265</v>
      </c>
      <c r="I272" s="48" t="e">
        <f>VLOOKUP(H272,银行退汇!H:K,4,FALSE)</f>
        <v>#N/A</v>
      </c>
      <c r="J272" s="48" t="e">
        <f>IF(I272&gt;0,1,"")</f>
        <v>#N/A</v>
      </c>
      <c r="K272" s="48" t="e">
        <f>VLOOKUP(H272,网银退汇!H:J,3,FALSE)</f>
        <v>#N/A</v>
      </c>
      <c r="L272" s="49" t="s">
        <v>10100</v>
      </c>
    </row>
    <row r="273" spans="1:12" hidden="1">
      <c r="A273" t="s">
        <v>9180</v>
      </c>
      <c r="B273" s="23" t="s">
        <v>10144</v>
      </c>
      <c r="C273" s="49" t="str">
        <f>LEFT(B273,8)</f>
        <v>20170706</v>
      </c>
      <c r="D273" s="49" t="str">
        <f>RIGHT(B273,10)</f>
        <v>0054451918</v>
      </c>
      <c r="E273" t="s">
        <v>98</v>
      </c>
      <c r="F273" s="23" t="s">
        <v>9182</v>
      </c>
      <c r="G273">
        <v>362</v>
      </c>
      <c r="H273" s="23" t="str">
        <f>F273&amp;G273</f>
        <v>6217003890002143464362</v>
      </c>
      <c r="I273" s="48" t="e">
        <f>VLOOKUP(H273,银行退汇!H:K,4,FALSE)</f>
        <v>#N/A</v>
      </c>
      <c r="J273" s="48" t="e">
        <f>IF(I273&gt;0,1,"")</f>
        <v>#N/A</v>
      </c>
      <c r="K273" s="48" t="e">
        <f>VLOOKUP(H273,网银退汇!H:J,3,FALSE)</f>
        <v>#N/A</v>
      </c>
      <c r="L273" s="49" t="s">
        <v>10100</v>
      </c>
    </row>
    <row r="274" spans="1:12" hidden="1">
      <c r="A274" t="s">
        <v>9183</v>
      </c>
      <c r="B274" s="23" t="s">
        <v>10145</v>
      </c>
      <c r="C274" s="49" t="str">
        <f>LEFT(B274,8)</f>
        <v>20170706</v>
      </c>
      <c r="D274" s="49" t="str">
        <f>RIGHT(B274,10)</f>
        <v>0054454221</v>
      </c>
      <c r="E274" t="s">
        <v>98</v>
      </c>
      <c r="F274" s="23" t="s">
        <v>9103</v>
      </c>
      <c r="G274">
        <v>1226</v>
      </c>
      <c r="H274" s="23" t="str">
        <f>F274&amp;G274</f>
        <v>62284838682204964721226</v>
      </c>
      <c r="I274" s="48" t="e">
        <f>VLOOKUP(H274,银行退汇!H:K,4,FALSE)</f>
        <v>#N/A</v>
      </c>
      <c r="J274" s="48" t="e">
        <f>IF(I274&gt;0,1,"")</f>
        <v>#N/A</v>
      </c>
      <c r="K274" s="48" t="e">
        <f>VLOOKUP(H274,网银退汇!H:J,3,FALSE)</f>
        <v>#N/A</v>
      </c>
      <c r="L274" s="49" t="s">
        <v>10100</v>
      </c>
    </row>
    <row r="275" spans="1:12" hidden="1">
      <c r="A275" t="s">
        <v>9185</v>
      </c>
      <c r="B275" s="23" t="s">
        <v>10146</v>
      </c>
      <c r="C275" s="49" t="str">
        <f>LEFT(B275,8)</f>
        <v>20170706</v>
      </c>
      <c r="D275" s="49" t="str">
        <f>RIGHT(B275,10)</f>
        <v>0054457227</v>
      </c>
      <c r="E275" t="s">
        <v>98</v>
      </c>
      <c r="F275" s="23" t="s">
        <v>9187</v>
      </c>
      <c r="G275">
        <v>94</v>
      </c>
      <c r="H275" s="23" t="str">
        <f>F275&amp;G275</f>
        <v>623135771150107051694</v>
      </c>
      <c r="I275" s="48" t="e">
        <f>VLOOKUP(H275,银行退汇!H:K,4,FALSE)</f>
        <v>#N/A</v>
      </c>
      <c r="J275" s="48" t="e">
        <f>IF(I275&gt;0,1,"")</f>
        <v>#N/A</v>
      </c>
      <c r="K275" s="48" t="e">
        <f>VLOOKUP(H275,网银退汇!H:J,3,FALSE)</f>
        <v>#N/A</v>
      </c>
      <c r="L275" s="49" t="s">
        <v>10100</v>
      </c>
    </row>
    <row r="276" spans="1:12" hidden="1">
      <c r="A276" s="19" t="s">
        <v>10147</v>
      </c>
      <c r="B276" s="23" t="s">
        <v>10148</v>
      </c>
      <c r="C276" s="49" t="str">
        <f>LEFT(B276,8)</f>
        <v>20170706</v>
      </c>
      <c r="D276" s="49" t="str">
        <f>RIGHT(B276,10)</f>
        <v>0054463980</v>
      </c>
      <c r="E276" t="s">
        <v>98</v>
      </c>
      <c r="F276" s="23" t="s">
        <v>194</v>
      </c>
      <c r="G276">
        <v>10</v>
      </c>
      <c r="H276" s="23" t="str">
        <f>F276&amp;G276</f>
        <v>628268001038289810</v>
      </c>
      <c r="I276" s="48">
        <f>VLOOKUP(H276,银行退汇!H:K,4,FALSE)</f>
        <v>10</v>
      </c>
      <c r="J276" s="48">
        <f>IF(I276&gt;0,1,"")</f>
        <v>1</v>
      </c>
      <c r="K276" s="48" t="str">
        <f>VLOOKUP(H276,网银退汇!H:J,3,FALSE)</f>
        <v>2017-07-06</v>
      </c>
      <c r="L276" s="49" t="s">
        <v>10100</v>
      </c>
    </row>
    <row r="277" spans="1:12" hidden="1">
      <c r="A277" t="s">
        <v>9193</v>
      </c>
      <c r="B277" s="23" t="s">
        <v>10149</v>
      </c>
      <c r="C277" s="49" t="str">
        <f>LEFT(B277,8)</f>
        <v>20170706</v>
      </c>
      <c r="D277" s="49" t="str">
        <f>RIGHT(B277,10)</f>
        <v>0054471190</v>
      </c>
      <c r="E277" t="s">
        <v>98</v>
      </c>
      <c r="F277" s="23" t="s">
        <v>9192</v>
      </c>
      <c r="G277">
        <v>131</v>
      </c>
      <c r="H277" s="23" t="str">
        <f>F277&amp;G277</f>
        <v>6217003890003995037131</v>
      </c>
      <c r="I277" s="48" t="e">
        <f>VLOOKUP(H277,银行退汇!H:K,4,FALSE)</f>
        <v>#N/A</v>
      </c>
      <c r="J277" s="48" t="e">
        <f>IF(I277&gt;0,1,"")</f>
        <v>#N/A</v>
      </c>
      <c r="K277" s="48" t="e">
        <f>VLOOKUP(H277,网银退汇!H:J,3,FALSE)</f>
        <v>#N/A</v>
      </c>
      <c r="L277" s="49" t="s">
        <v>10100</v>
      </c>
    </row>
    <row r="278" spans="1:12" hidden="1">
      <c r="A278" t="s">
        <v>9195</v>
      </c>
      <c r="B278" s="23" t="s">
        <v>10150</v>
      </c>
      <c r="C278" s="49" t="str">
        <f>LEFT(B278,8)</f>
        <v>20170706</v>
      </c>
      <c r="D278" s="49" t="str">
        <f>RIGHT(B278,10)</f>
        <v>0054477485</v>
      </c>
      <c r="E278" t="s">
        <v>98</v>
      </c>
      <c r="F278" s="23" t="s">
        <v>9197</v>
      </c>
      <c r="G278">
        <v>2007</v>
      </c>
      <c r="H278" s="23" t="str">
        <f>F278&amp;G278</f>
        <v>62122625040007999642007</v>
      </c>
      <c r="I278" s="48" t="e">
        <f>VLOOKUP(H278,银行退汇!H:K,4,FALSE)</f>
        <v>#N/A</v>
      </c>
      <c r="J278" s="48" t="e">
        <f>IF(I278&gt;0,1,"")</f>
        <v>#N/A</v>
      </c>
      <c r="K278" s="48" t="e">
        <f>VLOOKUP(H278,网银退汇!H:J,3,FALSE)</f>
        <v>#N/A</v>
      </c>
      <c r="L278" s="49" t="s">
        <v>10100</v>
      </c>
    </row>
    <row r="279" spans="1:12" hidden="1">
      <c r="A279" t="s">
        <v>9198</v>
      </c>
      <c r="B279" s="23" t="s">
        <v>10151</v>
      </c>
      <c r="C279" s="49" t="str">
        <f>LEFT(B279,8)</f>
        <v>20170706</v>
      </c>
      <c r="D279" s="49" t="str">
        <f>RIGHT(B279,10)</f>
        <v>0054481190</v>
      </c>
      <c r="E279" t="s">
        <v>98</v>
      </c>
      <c r="F279" s="23" t="s">
        <v>9200</v>
      </c>
      <c r="G279">
        <v>496</v>
      </c>
      <c r="H279" s="23" t="str">
        <f>F279&amp;G279</f>
        <v>6217003880000080453496</v>
      </c>
      <c r="I279" s="48" t="e">
        <f>VLOOKUP(H279,银行退汇!H:K,4,FALSE)</f>
        <v>#N/A</v>
      </c>
      <c r="J279" s="48" t="e">
        <f>IF(I279&gt;0,1,"")</f>
        <v>#N/A</v>
      </c>
      <c r="K279" s="48" t="e">
        <f>VLOOKUP(H279,网银退汇!H:J,3,FALSE)</f>
        <v>#N/A</v>
      </c>
      <c r="L279" s="49" t="s">
        <v>10100</v>
      </c>
    </row>
    <row r="280" spans="1:12" hidden="1">
      <c r="A280" t="s">
        <v>9201</v>
      </c>
      <c r="B280" s="23" t="s">
        <v>10152</v>
      </c>
      <c r="C280" s="49" t="str">
        <f>LEFT(B280,8)</f>
        <v>20170706</v>
      </c>
      <c r="D280" s="49" t="str">
        <f>RIGHT(B280,10)</f>
        <v>0054482580</v>
      </c>
      <c r="E280" t="s">
        <v>98</v>
      </c>
      <c r="F280" s="23" t="s">
        <v>9203</v>
      </c>
      <c r="G280">
        <v>489</v>
      </c>
      <c r="H280" s="23" t="str">
        <f>F280&amp;G280</f>
        <v>6231900000068019849489</v>
      </c>
      <c r="I280" s="48" t="e">
        <f>VLOOKUP(H280,银行退汇!H:K,4,FALSE)</f>
        <v>#N/A</v>
      </c>
      <c r="J280" s="48" t="e">
        <f>IF(I280&gt;0,1,"")</f>
        <v>#N/A</v>
      </c>
      <c r="K280" s="48" t="e">
        <f>VLOOKUP(H280,网银退汇!H:J,3,FALSE)</f>
        <v>#N/A</v>
      </c>
      <c r="L280" s="49" t="s">
        <v>10100</v>
      </c>
    </row>
    <row r="281" spans="1:12" hidden="1">
      <c r="A281" s="19" t="s">
        <v>10153</v>
      </c>
      <c r="B281" s="23" t="s">
        <v>10154</v>
      </c>
      <c r="C281" s="49" t="str">
        <f>LEFT(B281,8)</f>
        <v>20170706</v>
      </c>
      <c r="D281" s="49" t="str">
        <f>RIGHT(B281,10)</f>
        <v>0054483194</v>
      </c>
      <c r="E281" t="s">
        <v>98</v>
      </c>
      <c r="F281" s="23" t="s">
        <v>6837</v>
      </c>
      <c r="G281">
        <v>616</v>
      </c>
      <c r="H281" s="23" t="str">
        <f>F281&amp;G281</f>
        <v>6259960065245391616</v>
      </c>
      <c r="I281" s="48">
        <f>VLOOKUP(H281,银行退汇!H:K,4,FALSE)</f>
        <v>616</v>
      </c>
      <c r="J281" s="48">
        <f>IF(I281&gt;0,1,"")</f>
        <v>1</v>
      </c>
      <c r="K281" s="48" t="str">
        <f>VLOOKUP(H281,网银退汇!H:J,3,FALSE)</f>
        <v>2017-07-06</v>
      </c>
      <c r="L281" s="49" t="s">
        <v>10100</v>
      </c>
    </row>
    <row r="282" spans="1:12" hidden="1">
      <c r="A282" t="s">
        <v>9206</v>
      </c>
      <c r="B282" s="23" t="s">
        <v>10155</v>
      </c>
      <c r="C282" s="49" t="str">
        <f>LEFT(B282,8)</f>
        <v>20170706</v>
      </c>
      <c r="D282" s="49" t="str">
        <f>RIGHT(B282,10)</f>
        <v>0054486817</v>
      </c>
      <c r="E282" t="s">
        <v>98</v>
      </c>
      <c r="F282" s="23" t="s">
        <v>197</v>
      </c>
      <c r="G282">
        <v>500</v>
      </c>
      <c r="H282" s="23" t="str">
        <f>F282&amp;G282</f>
        <v>6258590044660351500</v>
      </c>
      <c r="I282" s="48" t="e">
        <f>VLOOKUP(H282,银行退汇!H:K,4,FALSE)</f>
        <v>#N/A</v>
      </c>
      <c r="J282" s="48" t="e">
        <f>IF(I282&gt;0,1,"")</f>
        <v>#N/A</v>
      </c>
      <c r="K282" s="48" t="e">
        <f>VLOOKUP(H282,网银退汇!H:J,3,FALSE)</f>
        <v>#N/A</v>
      </c>
      <c r="L282" s="49" t="s">
        <v>10100</v>
      </c>
    </row>
    <row r="283" spans="1:12" hidden="1">
      <c r="A283" t="s">
        <v>9208</v>
      </c>
      <c r="B283" s="23" t="s">
        <v>10156</v>
      </c>
      <c r="C283" s="49" t="str">
        <f>LEFT(B283,8)</f>
        <v>20170706</v>
      </c>
      <c r="D283" s="49" t="str">
        <f>RIGHT(B283,10)</f>
        <v>0054487034</v>
      </c>
      <c r="E283" t="s">
        <v>98</v>
      </c>
      <c r="F283" s="23" t="s">
        <v>197</v>
      </c>
      <c r="G283">
        <v>1000</v>
      </c>
      <c r="H283" s="23" t="str">
        <f>F283&amp;G283</f>
        <v>62585900446603511000</v>
      </c>
      <c r="I283" s="48" t="e">
        <f>VLOOKUP(H283,银行退汇!H:K,4,FALSE)</f>
        <v>#N/A</v>
      </c>
      <c r="J283" s="48" t="e">
        <f>IF(I283&gt;0,1,"")</f>
        <v>#N/A</v>
      </c>
      <c r="K283" s="48" t="e">
        <f>VLOOKUP(H283,网银退汇!H:J,3,FALSE)</f>
        <v>#N/A</v>
      </c>
      <c r="L283" s="49" t="s">
        <v>10100</v>
      </c>
    </row>
    <row r="284" spans="1:12" hidden="1">
      <c r="A284" t="s">
        <v>9210</v>
      </c>
      <c r="B284" s="23" t="s">
        <v>10157</v>
      </c>
      <c r="C284" s="49" t="str">
        <f>LEFT(B284,8)</f>
        <v>20170706</v>
      </c>
      <c r="D284" s="49" t="str">
        <f>RIGHT(B284,10)</f>
        <v>0054487140</v>
      </c>
      <c r="E284" t="s">
        <v>98</v>
      </c>
      <c r="F284" s="23" t="s">
        <v>197</v>
      </c>
      <c r="G284">
        <v>3000</v>
      </c>
      <c r="H284" s="23" t="str">
        <f>F284&amp;G284</f>
        <v>62585900446603513000</v>
      </c>
      <c r="I284" s="48" t="e">
        <f>VLOOKUP(H284,银行退汇!H:K,4,FALSE)</f>
        <v>#N/A</v>
      </c>
      <c r="J284" s="48" t="e">
        <f>IF(I284&gt;0,1,"")</f>
        <v>#N/A</v>
      </c>
      <c r="K284" s="48" t="e">
        <f>VLOOKUP(H284,网银退汇!H:J,3,FALSE)</f>
        <v>#N/A</v>
      </c>
      <c r="L284" s="49" t="s">
        <v>10100</v>
      </c>
    </row>
    <row r="285" spans="1:12" hidden="1">
      <c r="A285" t="s">
        <v>9212</v>
      </c>
      <c r="B285" s="23" t="s">
        <v>10158</v>
      </c>
      <c r="C285" s="49" t="str">
        <f>LEFT(B285,8)</f>
        <v>20170706</v>
      </c>
      <c r="D285" s="49" t="str">
        <f>RIGHT(B285,10)</f>
        <v>0054487289</v>
      </c>
      <c r="E285" t="s">
        <v>98</v>
      </c>
      <c r="F285" s="23" t="s">
        <v>9214</v>
      </c>
      <c r="G285">
        <v>800</v>
      </c>
      <c r="H285" s="23" t="str">
        <f>F285&amp;G285</f>
        <v>6228480868212662373800</v>
      </c>
      <c r="I285" s="48" t="e">
        <f>VLOOKUP(H285,银行退汇!H:K,4,FALSE)</f>
        <v>#N/A</v>
      </c>
      <c r="J285" s="48" t="e">
        <f>IF(I285&gt;0,1,"")</f>
        <v>#N/A</v>
      </c>
      <c r="K285" s="48" t="e">
        <f>VLOOKUP(H285,网银退汇!H:J,3,FALSE)</f>
        <v>#N/A</v>
      </c>
      <c r="L285" s="49" t="s">
        <v>10100</v>
      </c>
    </row>
    <row r="286" spans="1:12" hidden="1">
      <c r="A286" s="19" t="s">
        <v>10159</v>
      </c>
      <c r="B286" s="23" t="s">
        <v>10160</v>
      </c>
      <c r="C286" s="49" t="str">
        <f>LEFT(B286,8)</f>
        <v>20170706</v>
      </c>
      <c r="D286" s="49" t="str">
        <f>RIGHT(B286,10)</f>
        <v>0054487474</v>
      </c>
      <c r="E286" t="s">
        <v>98</v>
      </c>
      <c r="F286" s="23" t="s">
        <v>6810</v>
      </c>
      <c r="G286">
        <v>1000</v>
      </c>
      <c r="H286" s="23" t="str">
        <f>F286&amp;G286</f>
        <v>62319000000476687571000</v>
      </c>
      <c r="I286" s="48">
        <f>VLOOKUP(H286,银行退汇!H:K,4,FALSE)</f>
        <v>1000</v>
      </c>
      <c r="J286" s="48">
        <f>IF(I286&gt;0,1,"")</f>
        <v>1</v>
      </c>
      <c r="K286" s="48" t="str">
        <f>VLOOKUP(H286,网银退汇!H:J,3,FALSE)</f>
        <v>2017-07-07</v>
      </c>
      <c r="L286" s="49" t="s">
        <v>10100</v>
      </c>
    </row>
    <row r="287" spans="1:12" hidden="1">
      <c r="A287" t="s">
        <v>9217</v>
      </c>
      <c r="B287" s="23" t="s">
        <v>10161</v>
      </c>
      <c r="C287" s="49" t="str">
        <f>LEFT(B287,8)</f>
        <v>20170706</v>
      </c>
      <c r="D287" s="49" t="str">
        <f>RIGHT(B287,10)</f>
        <v>0054489635</v>
      </c>
      <c r="E287" t="s">
        <v>98</v>
      </c>
      <c r="F287" s="23" t="s">
        <v>9219</v>
      </c>
      <c r="G287">
        <v>150</v>
      </c>
      <c r="H287" s="23" t="str">
        <f>F287&amp;G287</f>
        <v>6236683860003997066150</v>
      </c>
      <c r="I287" s="48" t="e">
        <f>VLOOKUP(H287,银行退汇!H:K,4,FALSE)</f>
        <v>#N/A</v>
      </c>
      <c r="J287" s="48" t="e">
        <f>IF(I287&gt;0,1,"")</f>
        <v>#N/A</v>
      </c>
      <c r="K287" s="48" t="e">
        <f>VLOOKUP(H287,网银退汇!H:J,3,FALSE)</f>
        <v>#N/A</v>
      </c>
      <c r="L287" s="49" t="s">
        <v>10100</v>
      </c>
    </row>
    <row r="288" spans="1:12" hidden="1">
      <c r="A288" s="19" t="s">
        <v>10162</v>
      </c>
      <c r="B288" s="23" t="s">
        <v>10163</v>
      </c>
      <c r="C288" s="49" t="str">
        <f>LEFT(B288,8)</f>
        <v>20170706</v>
      </c>
      <c r="D288" s="49" t="str">
        <f>RIGHT(B288,10)</f>
        <v>0054490999</v>
      </c>
      <c r="E288" t="s">
        <v>98</v>
      </c>
      <c r="F288" s="23" t="s">
        <v>6833</v>
      </c>
      <c r="G288">
        <v>740</v>
      </c>
      <c r="H288" s="23" t="str">
        <f>F288&amp;G288</f>
        <v>6221550466836313740</v>
      </c>
      <c r="I288" s="48">
        <f>VLOOKUP(H288,银行退汇!H:K,4,FALSE)</f>
        <v>740</v>
      </c>
      <c r="J288" s="48">
        <f>IF(I288&gt;0,1,"")</f>
        <v>1</v>
      </c>
      <c r="K288" s="48" t="str">
        <f>VLOOKUP(H288,网银退汇!H:J,3,FALSE)</f>
        <v>2017-07-06</v>
      </c>
      <c r="L288" s="49" t="s">
        <v>10100</v>
      </c>
    </row>
    <row r="289" spans="1:12" hidden="1">
      <c r="A289" s="19" t="s">
        <v>10164</v>
      </c>
      <c r="B289" s="23" t="s">
        <v>10165</v>
      </c>
      <c r="C289" s="49" t="str">
        <f>LEFT(B289,8)</f>
        <v>20170706</v>
      </c>
      <c r="D289" s="49" t="str">
        <f>RIGHT(B289,10)</f>
        <v>0054492979</v>
      </c>
      <c r="E289" t="s">
        <v>98</v>
      </c>
      <c r="F289" s="23" t="s">
        <v>6829</v>
      </c>
      <c r="G289">
        <v>494</v>
      </c>
      <c r="H289" s="23" t="str">
        <f>F289&amp;G289</f>
        <v>6221887300043338845494</v>
      </c>
      <c r="I289" s="48">
        <f>VLOOKUP(H289,银行退汇!H:K,4,FALSE)</f>
        <v>494</v>
      </c>
      <c r="J289" s="48">
        <f>IF(I289&gt;0,1,"")</f>
        <v>1</v>
      </c>
      <c r="K289" s="48" t="str">
        <f>VLOOKUP(H289,网银退汇!H:J,3,FALSE)</f>
        <v>2017-07-06</v>
      </c>
      <c r="L289" s="49" t="s">
        <v>10100</v>
      </c>
    </row>
    <row r="290" spans="1:12" hidden="1">
      <c r="A290" s="19" t="s">
        <v>10166</v>
      </c>
      <c r="B290" s="23" t="s">
        <v>10167</v>
      </c>
      <c r="C290" s="49" t="str">
        <f>LEFT(B290,8)</f>
        <v>20170706</v>
      </c>
      <c r="D290" s="49" t="str">
        <f>RIGHT(B290,10)</f>
        <v>0054494038</v>
      </c>
      <c r="E290" t="s">
        <v>98</v>
      </c>
      <c r="F290" s="23" t="s">
        <v>6802</v>
      </c>
      <c r="G290">
        <v>1600</v>
      </c>
      <c r="H290" s="23" t="str">
        <f>F290&amp;G290</f>
        <v>62179973000333695161600</v>
      </c>
      <c r="I290" s="48">
        <f>VLOOKUP(H290,银行退汇!H:K,4,FALSE)</f>
        <v>1600</v>
      </c>
      <c r="J290" s="48">
        <f>IF(I290&gt;0,1,"")</f>
        <v>1</v>
      </c>
      <c r="K290" s="48" t="str">
        <f>VLOOKUP(H290,网银退汇!H:J,3,FALSE)</f>
        <v>2017-07-07</v>
      </c>
      <c r="L290" s="49" t="s">
        <v>10100</v>
      </c>
    </row>
    <row r="291" spans="1:12" hidden="1">
      <c r="A291" t="s">
        <v>9226</v>
      </c>
      <c r="B291" s="23" t="s">
        <v>10168</v>
      </c>
      <c r="C291" s="49" t="str">
        <f>LEFT(B291,8)</f>
        <v>20170706</v>
      </c>
      <c r="D291" s="49" t="str">
        <f>RIGHT(B291,10)</f>
        <v>0054494094</v>
      </c>
      <c r="E291" t="s">
        <v>98</v>
      </c>
      <c r="F291" s="23" t="s">
        <v>9228</v>
      </c>
      <c r="G291">
        <v>88</v>
      </c>
      <c r="H291" s="23" t="str">
        <f>F291&amp;G291</f>
        <v>621723250200002973588</v>
      </c>
      <c r="I291" s="48" t="e">
        <f>VLOOKUP(H291,银行退汇!H:K,4,FALSE)</f>
        <v>#N/A</v>
      </c>
      <c r="J291" s="48" t="e">
        <f>IF(I291&gt;0,1,"")</f>
        <v>#N/A</v>
      </c>
      <c r="K291" s="48" t="e">
        <f>VLOOKUP(H291,网银退汇!H:J,3,FALSE)</f>
        <v>#N/A</v>
      </c>
      <c r="L291" s="49" t="s">
        <v>10100</v>
      </c>
    </row>
    <row r="292" spans="1:12" hidden="1">
      <c r="A292" t="s">
        <v>9229</v>
      </c>
      <c r="B292" s="23" t="s">
        <v>10169</v>
      </c>
      <c r="C292" s="49" t="str">
        <f>LEFT(B292,8)</f>
        <v>20170706</v>
      </c>
      <c r="D292" s="49" t="str">
        <f>RIGHT(B292,10)</f>
        <v>0054499350</v>
      </c>
      <c r="E292" t="s">
        <v>98</v>
      </c>
      <c r="F292" s="23" t="s">
        <v>9231</v>
      </c>
      <c r="G292">
        <v>200</v>
      </c>
      <c r="H292" s="23" t="str">
        <f>F292&amp;G292</f>
        <v>6217003890000812128200</v>
      </c>
      <c r="I292" s="48" t="e">
        <f>VLOOKUP(H292,银行退汇!H:K,4,FALSE)</f>
        <v>#N/A</v>
      </c>
      <c r="J292" s="48" t="e">
        <f>IF(I292&gt;0,1,"")</f>
        <v>#N/A</v>
      </c>
      <c r="K292" s="48" t="e">
        <f>VLOOKUP(H292,网银退汇!H:J,3,FALSE)</f>
        <v>#N/A</v>
      </c>
      <c r="L292" s="49" t="s">
        <v>10100</v>
      </c>
    </row>
    <row r="293" spans="1:12" hidden="1">
      <c r="A293" t="s">
        <v>9232</v>
      </c>
      <c r="B293" s="23" t="s">
        <v>10170</v>
      </c>
      <c r="C293" s="49" t="str">
        <f>LEFT(B293,8)</f>
        <v>20170706</v>
      </c>
      <c r="D293" s="49" t="str">
        <f>RIGHT(B293,10)</f>
        <v>0054500330</v>
      </c>
      <c r="E293" t="s">
        <v>98</v>
      </c>
      <c r="F293" s="23" t="s">
        <v>9197</v>
      </c>
      <c r="G293">
        <v>997</v>
      </c>
      <c r="H293" s="23" t="str">
        <f>F293&amp;G293</f>
        <v>6212262504000799964997</v>
      </c>
      <c r="I293" s="48" t="e">
        <f>VLOOKUP(H293,银行退汇!H:K,4,FALSE)</f>
        <v>#N/A</v>
      </c>
      <c r="J293" s="48" t="e">
        <f>IF(I293&gt;0,1,"")</f>
        <v>#N/A</v>
      </c>
      <c r="K293" s="48" t="e">
        <f>VLOOKUP(H293,网银退汇!H:J,3,FALSE)</f>
        <v>#N/A</v>
      </c>
      <c r="L293" s="49" t="s">
        <v>10100</v>
      </c>
    </row>
    <row r="294" spans="1:12" hidden="1">
      <c r="A294" t="s">
        <v>9234</v>
      </c>
      <c r="B294" s="23" t="s">
        <v>10171</v>
      </c>
      <c r="C294" s="49" t="str">
        <f>LEFT(B294,8)</f>
        <v>20170706</v>
      </c>
      <c r="D294" s="49" t="str">
        <f>RIGHT(B294,10)</f>
        <v>0054501256</v>
      </c>
      <c r="E294" t="s">
        <v>98</v>
      </c>
      <c r="F294" s="23" t="s">
        <v>9236</v>
      </c>
      <c r="G294">
        <v>348</v>
      </c>
      <c r="H294" s="23" t="str">
        <f>F294&amp;G294</f>
        <v>6223691733803609348</v>
      </c>
      <c r="I294" s="48" t="e">
        <f>VLOOKUP(H294,银行退汇!H:K,4,FALSE)</f>
        <v>#N/A</v>
      </c>
      <c r="J294" s="48" t="e">
        <f>IF(I294&gt;0,1,"")</f>
        <v>#N/A</v>
      </c>
      <c r="K294" s="48" t="e">
        <f>VLOOKUP(H294,网银退汇!H:J,3,FALSE)</f>
        <v>#N/A</v>
      </c>
      <c r="L294" s="49" t="s">
        <v>10100</v>
      </c>
    </row>
    <row r="295" spans="1:12" hidden="1">
      <c r="A295" t="s">
        <v>9237</v>
      </c>
      <c r="B295" s="23" t="s">
        <v>10172</v>
      </c>
      <c r="C295" s="49" t="str">
        <f>LEFT(B295,8)</f>
        <v>20170706</v>
      </c>
      <c r="D295" s="49" t="str">
        <f>RIGHT(B295,10)</f>
        <v>0054502385</v>
      </c>
      <c r="E295" t="s">
        <v>98</v>
      </c>
      <c r="F295" s="23" t="s">
        <v>7000</v>
      </c>
      <c r="G295">
        <v>3415</v>
      </c>
      <c r="H295" s="23" t="str">
        <f>F295&amp;G295</f>
        <v>62319000000626821543415</v>
      </c>
      <c r="I295" s="48" t="e">
        <f>VLOOKUP(H295,银行退汇!H:K,4,FALSE)</f>
        <v>#N/A</v>
      </c>
      <c r="J295" s="48" t="e">
        <f>IF(I295&gt;0,1,"")</f>
        <v>#N/A</v>
      </c>
      <c r="K295" s="48" t="e">
        <f>VLOOKUP(H295,网银退汇!H:J,3,FALSE)</f>
        <v>#N/A</v>
      </c>
      <c r="L295" s="49" t="s">
        <v>10100</v>
      </c>
    </row>
    <row r="296" spans="1:12" hidden="1">
      <c r="A296" t="s">
        <v>9239</v>
      </c>
      <c r="B296" s="23" t="s">
        <v>10173</v>
      </c>
      <c r="C296" s="49" t="str">
        <f>LEFT(B296,8)</f>
        <v>20170706</v>
      </c>
      <c r="D296" s="49" t="str">
        <f>RIGHT(B296,10)</f>
        <v>0054503316</v>
      </c>
      <c r="E296" t="s">
        <v>98</v>
      </c>
      <c r="F296" s="23" t="s">
        <v>9241</v>
      </c>
      <c r="G296">
        <v>3</v>
      </c>
      <c r="H296" s="23" t="str">
        <f>F296&amp;G296</f>
        <v>62170038600113205023</v>
      </c>
      <c r="I296" s="48" t="e">
        <f>VLOOKUP(H296,银行退汇!H:K,4,FALSE)</f>
        <v>#N/A</v>
      </c>
      <c r="J296" s="48" t="e">
        <f>IF(I296&gt;0,1,"")</f>
        <v>#N/A</v>
      </c>
      <c r="K296" s="48" t="e">
        <f>VLOOKUP(H296,网银退汇!H:J,3,FALSE)</f>
        <v>#N/A</v>
      </c>
      <c r="L296" s="49" t="s">
        <v>10100</v>
      </c>
    </row>
    <row r="297" spans="1:12" hidden="1">
      <c r="A297" t="s">
        <v>9245</v>
      </c>
      <c r="B297" s="23" t="s">
        <v>10174</v>
      </c>
      <c r="C297" s="49" t="str">
        <f>LEFT(B297,8)</f>
        <v>20170706</v>
      </c>
      <c r="D297" s="49" t="str">
        <f>RIGHT(B297,10)</f>
        <v>0054508912</v>
      </c>
      <c r="E297" t="s">
        <v>98</v>
      </c>
      <c r="F297" s="23" t="s">
        <v>9247</v>
      </c>
      <c r="G297">
        <v>99</v>
      </c>
      <c r="H297" s="23" t="str">
        <f>F297&amp;G297</f>
        <v>622262059000442314599</v>
      </c>
      <c r="I297" s="48" t="e">
        <f>VLOOKUP(H297,银行退汇!H:K,4,FALSE)</f>
        <v>#N/A</v>
      </c>
      <c r="J297" s="48" t="e">
        <f>IF(I297&gt;0,1,"")</f>
        <v>#N/A</v>
      </c>
      <c r="K297" s="48" t="e">
        <f>VLOOKUP(H297,网银退汇!H:J,3,FALSE)</f>
        <v>#N/A</v>
      </c>
      <c r="L297" s="49" t="s">
        <v>10100</v>
      </c>
    </row>
    <row r="298" spans="1:12" hidden="1">
      <c r="A298" t="s">
        <v>9248</v>
      </c>
      <c r="B298" s="23" t="s">
        <v>10175</v>
      </c>
      <c r="C298" s="49" t="str">
        <f>LEFT(B298,8)</f>
        <v>20170706</v>
      </c>
      <c r="D298" s="49" t="str">
        <f>RIGHT(B298,10)</f>
        <v>0054513428</v>
      </c>
      <c r="E298" t="s">
        <v>98</v>
      </c>
      <c r="F298" s="23" t="s">
        <v>9250</v>
      </c>
      <c r="G298">
        <v>180</v>
      </c>
      <c r="H298" s="23" t="str">
        <f>F298&amp;G298</f>
        <v>6217003860032980920180</v>
      </c>
      <c r="I298" s="48" t="e">
        <f>VLOOKUP(H298,银行退汇!H:K,4,FALSE)</f>
        <v>#N/A</v>
      </c>
      <c r="J298" s="48" t="e">
        <f>IF(I298&gt;0,1,"")</f>
        <v>#N/A</v>
      </c>
      <c r="K298" s="48" t="e">
        <f>VLOOKUP(H298,网银退汇!H:J,3,FALSE)</f>
        <v>#N/A</v>
      </c>
      <c r="L298" s="49" t="s">
        <v>10100</v>
      </c>
    </row>
    <row r="299" spans="1:12" hidden="1">
      <c r="A299" t="s">
        <v>9251</v>
      </c>
      <c r="B299" s="23" t="s">
        <v>10176</v>
      </c>
      <c r="C299" s="49" t="str">
        <f>LEFT(B299,8)</f>
        <v>20170706</v>
      </c>
      <c r="D299" s="49" t="str">
        <f>RIGHT(B299,10)</f>
        <v>0054517821</v>
      </c>
      <c r="E299" t="s">
        <v>98</v>
      </c>
      <c r="F299" s="23" t="s">
        <v>9253</v>
      </c>
      <c r="G299">
        <v>493</v>
      </c>
      <c r="H299" s="23" t="str">
        <f>F299&amp;G299</f>
        <v>6228483866225041368493</v>
      </c>
      <c r="I299" s="48" t="e">
        <f>VLOOKUP(H299,银行退汇!H:K,4,FALSE)</f>
        <v>#N/A</v>
      </c>
      <c r="J299" s="48" t="e">
        <f>IF(I299&gt;0,1,"")</f>
        <v>#N/A</v>
      </c>
      <c r="K299" s="48" t="e">
        <f>VLOOKUP(H299,网银退汇!H:J,3,FALSE)</f>
        <v>#N/A</v>
      </c>
      <c r="L299" s="49" t="s">
        <v>10100</v>
      </c>
    </row>
    <row r="300" spans="1:12" hidden="1">
      <c r="A300" t="s">
        <v>9254</v>
      </c>
      <c r="B300" s="23" t="s">
        <v>10177</v>
      </c>
      <c r="C300" s="49" t="str">
        <f>LEFT(B300,8)</f>
        <v>20170706</v>
      </c>
      <c r="D300" s="49" t="str">
        <f>RIGHT(B300,10)</f>
        <v>0054517882</v>
      </c>
      <c r="E300" t="s">
        <v>98</v>
      </c>
      <c r="F300" s="23" t="s">
        <v>9256</v>
      </c>
      <c r="G300">
        <v>208</v>
      </c>
      <c r="H300" s="23" t="str">
        <f>F300&amp;G300</f>
        <v>6228483316208490265208</v>
      </c>
      <c r="I300" s="48" t="e">
        <f>VLOOKUP(H300,银行退汇!H:K,4,FALSE)</f>
        <v>#N/A</v>
      </c>
      <c r="J300" s="48" t="e">
        <f>IF(I300&gt;0,1,"")</f>
        <v>#N/A</v>
      </c>
      <c r="K300" s="48" t="e">
        <f>VLOOKUP(H300,网银退汇!H:J,3,FALSE)</f>
        <v>#N/A</v>
      </c>
      <c r="L300" s="49" t="s">
        <v>10100</v>
      </c>
    </row>
    <row r="301" spans="1:12" hidden="1">
      <c r="A301" t="s">
        <v>9257</v>
      </c>
      <c r="B301" s="23" t="s">
        <v>10178</v>
      </c>
      <c r="C301" s="49" t="str">
        <f>LEFT(B301,8)</f>
        <v>20170706</v>
      </c>
      <c r="D301" s="49" t="str">
        <f>RIGHT(B301,10)</f>
        <v>0054518220</v>
      </c>
      <c r="E301" t="s">
        <v>98</v>
      </c>
      <c r="F301" s="23" t="s">
        <v>9259</v>
      </c>
      <c r="G301">
        <v>600</v>
      </c>
      <c r="H301" s="23" t="str">
        <f>F301&amp;G301</f>
        <v>6217003890003203630600</v>
      </c>
      <c r="I301" s="48" t="e">
        <f>VLOOKUP(H301,银行退汇!H:K,4,FALSE)</f>
        <v>#N/A</v>
      </c>
      <c r="J301" s="48" t="e">
        <f>IF(I301&gt;0,1,"")</f>
        <v>#N/A</v>
      </c>
      <c r="K301" s="48" t="e">
        <f>VLOOKUP(H301,网银退汇!H:J,3,FALSE)</f>
        <v>#N/A</v>
      </c>
      <c r="L301" s="49" t="s">
        <v>10100</v>
      </c>
    </row>
    <row r="302" spans="1:12" hidden="1">
      <c r="A302" s="19" t="s">
        <v>10179</v>
      </c>
      <c r="B302" s="23" t="s">
        <v>10180</v>
      </c>
      <c r="C302" s="49" t="str">
        <f>LEFT(B302,8)</f>
        <v>20170706</v>
      </c>
      <c r="D302" s="49" t="str">
        <f>RIGHT(B302,10)</f>
        <v>0054518558</v>
      </c>
      <c r="E302" t="s">
        <v>98</v>
      </c>
      <c r="F302" s="23" t="s">
        <v>6825</v>
      </c>
      <c r="G302">
        <v>184</v>
      </c>
      <c r="H302" s="23" t="str">
        <f>F302&amp;G302</f>
        <v>6231900000030760157184</v>
      </c>
      <c r="I302" s="48">
        <f>VLOOKUP(H302,银行退汇!H:K,4,FALSE)</f>
        <v>184</v>
      </c>
      <c r="J302" s="48">
        <f>IF(I302&gt;0,1,"")</f>
        <v>1</v>
      </c>
      <c r="K302" s="48" t="str">
        <f>VLOOKUP(H302,网银退汇!H:J,3,FALSE)</f>
        <v>2017-07-06</v>
      </c>
      <c r="L302" s="49" t="s">
        <v>10100</v>
      </c>
    </row>
    <row r="303" spans="1:12" hidden="1">
      <c r="A303" t="s">
        <v>9262</v>
      </c>
      <c r="B303" s="23" t="s">
        <v>10181</v>
      </c>
      <c r="C303" s="49" t="str">
        <f>LEFT(B303,8)</f>
        <v>20170706</v>
      </c>
      <c r="D303" s="49" t="str">
        <f>RIGHT(B303,10)</f>
        <v>0054519075</v>
      </c>
      <c r="E303" t="s">
        <v>98</v>
      </c>
      <c r="F303" s="23" t="s">
        <v>9264</v>
      </c>
      <c r="G303">
        <v>12</v>
      </c>
      <c r="H303" s="23" t="str">
        <f>F303&amp;G303</f>
        <v>622700386078039868812</v>
      </c>
      <c r="I303" s="48" t="e">
        <f>VLOOKUP(H303,银行退汇!H:K,4,FALSE)</f>
        <v>#N/A</v>
      </c>
      <c r="J303" s="48" t="e">
        <f>IF(I303&gt;0,1,"")</f>
        <v>#N/A</v>
      </c>
      <c r="K303" s="48" t="e">
        <f>VLOOKUP(H303,网银退汇!H:J,3,FALSE)</f>
        <v>#N/A</v>
      </c>
      <c r="L303" s="49" t="s">
        <v>10100</v>
      </c>
    </row>
    <row r="304" spans="1:12" hidden="1">
      <c r="A304" s="19" t="s">
        <v>10182</v>
      </c>
      <c r="B304" s="23" t="s">
        <v>10183</v>
      </c>
      <c r="C304" s="49" t="str">
        <f>LEFT(B304,8)</f>
        <v>20170706</v>
      </c>
      <c r="D304" s="49" t="str">
        <f>RIGHT(B304,10)</f>
        <v>0054519295</v>
      </c>
      <c r="E304" t="s">
        <v>98</v>
      </c>
      <c r="F304" s="23" t="s">
        <v>6819</v>
      </c>
      <c r="G304">
        <v>70</v>
      </c>
      <c r="H304" s="23" t="str">
        <f>F304&amp;G304</f>
        <v>625996006181807670</v>
      </c>
      <c r="I304" s="48">
        <f>VLOOKUP(H304,银行退汇!H:K,4,FALSE)</f>
        <v>70</v>
      </c>
      <c r="J304" s="48">
        <f>IF(I304&gt;0,1,"")</f>
        <v>1</v>
      </c>
      <c r="K304" s="48" t="str">
        <f>VLOOKUP(H304,网银退汇!H:J,3,FALSE)</f>
        <v>2017-07-06</v>
      </c>
      <c r="L304" s="49" t="s">
        <v>10100</v>
      </c>
    </row>
    <row r="305" spans="1:12" hidden="1">
      <c r="A305" s="19" t="s">
        <v>10184</v>
      </c>
      <c r="B305" s="23" t="s">
        <v>10185</v>
      </c>
      <c r="C305" s="49" t="str">
        <f>LEFT(B305,8)</f>
        <v>20170706</v>
      </c>
      <c r="D305" s="49" t="str">
        <f>RIGHT(B305,10)</f>
        <v>0054519396</v>
      </c>
      <c r="E305" t="s">
        <v>98</v>
      </c>
      <c r="F305" s="23" t="s">
        <v>6819</v>
      </c>
      <c r="G305">
        <v>440</v>
      </c>
      <c r="H305" s="23" t="str">
        <f>F305&amp;G305</f>
        <v>6259960061818076440</v>
      </c>
      <c r="I305" s="48">
        <f>VLOOKUP(H305,银行退汇!H:K,4,FALSE)</f>
        <v>440</v>
      </c>
      <c r="J305" s="48">
        <f>IF(I305&gt;0,1,"")</f>
        <v>1</v>
      </c>
      <c r="K305" s="48" t="str">
        <f>VLOOKUP(H305,网银退汇!H:J,3,FALSE)</f>
        <v>2017-07-06</v>
      </c>
      <c r="L305" s="49" t="s">
        <v>10100</v>
      </c>
    </row>
    <row r="306" spans="1:12" hidden="1">
      <c r="A306" t="s">
        <v>9269</v>
      </c>
      <c r="B306" s="23" t="s">
        <v>10186</v>
      </c>
      <c r="C306" s="49" t="str">
        <f>LEFT(B306,8)</f>
        <v>20170706</v>
      </c>
      <c r="D306" s="49" t="str">
        <f>RIGHT(B306,10)</f>
        <v>0054522574</v>
      </c>
      <c r="E306" t="s">
        <v>98</v>
      </c>
      <c r="F306" s="23" t="s">
        <v>9271</v>
      </c>
      <c r="G306">
        <v>71</v>
      </c>
      <c r="H306" s="23" t="str">
        <f>F306&amp;G306</f>
        <v>622848119816456867871</v>
      </c>
      <c r="I306" s="48" t="e">
        <f>VLOOKUP(H306,银行退汇!H:K,4,FALSE)</f>
        <v>#N/A</v>
      </c>
      <c r="J306" s="48" t="e">
        <f>IF(I306&gt;0,1,"")</f>
        <v>#N/A</v>
      </c>
      <c r="K306" s="48" t="e">
        <f>VLOOKUP(H306,网银退汇!H:J,3,FALSE)</f>
        <v>#N/A</v>
      </c>
      <c r="L306" s="49" t="s">
        <v>10100</v>
      </c>
    </row>
    <row r="307" spans="1:12" hidden="1">
      <c r="A307" t="s">
        <v>9272</v>
      </c>
      <c r="B307" s="23" t="s">
        <v>10187</v>
      </c>
      <c r="C307" s="49" t="str">
        <f>LEFT(B307,8)</f>
        <v>20170706</v>
      </c>
      <c r="D307" s="49" t="str">
        <f>RIGHT(B307,10)</f>
        <v>0054522951</v>
      </c>
      <c r="E307" t="s">
        <v>98</v>
      </c>
      <c r="F307" s="23" t="s">
        <v>9274</v>
      </c>
      <c r="G307">
        <v>278</v>
      </c>
      <c r="H307" s="23" t="str">
        <f>F307&amp;G307</f>
        <v>6214600260000023403278</v>
      </c>
      <c r="I307" s="48" t="e">
        <f>VLOOKUP(H307,银行退汇!H:K,4,FALSE)</f>
        <v>#N/A</v>
      </c>
      <c r="J307" s="48" t="e">
        <f>IF(I307&gt;0,1,"")</f>
        <v>#N/A</v>
      </c>
      <c r="K307" s="48" t="e">
        <f>VLOOKUP(H307,网银退汇!H:J,3,FALSE)</f>
        <v>#N/A</v>
      </c>
      <c r="L307" s="49" t="s">
        <v>10100</v>
      </c>
    </row>
    <row r="308" spans="1:12" hidden="1">
      <c r="A308" t="s">
        <v>9275</v>
      </c>
      <c r="B308" s="23" t="s">
        <v>10188</v>
      </c>
      <c r="C308" s="49" t="str">
        <f>LEFT(B308,8)</f>
        <v>20170706</v>
      </c>
      <c r="D308" s="49" t="str">
        <f>RIGHT(B308,10)</f>
        <v>0054525305</v>
      </c>
      <c r="E308" t="s">
        <v>98</v>
      </c>
      <c r="F308" s="23" t="s">
        <v>9277</v>
      </c>
      <c r="G308">
        <v>115</v>
      </c>
      <c r="H308" s="23" t="str">
        <f>F308&amp;G308</f>
        <v>6223692353138086115</v>
      </c>
      <c r="I308" s="48" t="e">
        <f>VLOOKUP(H308,银行退汇!H:K,4,FALSE)</f>
        <v>#N/A</v>
      </c>
      <c r="J308" s="48" t="e">
        <f>IF(I308&gt;0,1,"")</f>
        <v>#N/A</v>
      </c>
      <c r="K308" s="48" t="e">
        <f>VLOOKUP(H308,网银退汇!H:J,3,FALSE)</f>
        <v>#N/A</v>
      </c>
      <c r="L308" s="49" t="s">
        <v>10100</v>
      </c>
    </row>
    <row r="309" spans="1:12" hidden="1">
      <c r="A309" t="s">
        <v>9278</v>
      </c>
      <c r="B309" s="23" t="s">
        <v>10189</v>
      </c>
      <c r="C309" s="49" t="str">
        <f>LEFT(B309,8)</f>
        <v>20170706</v>
      </c>
      <c r="D309" s="49" t="str">
        <f>RIGHT(B309,10)</f>
        <v>0054526905</v>
      </c>
      <c r="E309" t="s">
        <v>98</v>
      </c>
      <c r="F309" s="23" t="s">
        <v>9280</v>
      </c>
      <c r="G309">
        <v>1261</v>
      </c>
      <c r="H309" s="23" t="str">
        <f>F309&amp;G309</f>
        <v>62284833580012973721261</v>
      </c>
      <c r="I309" s="48" t="e">
        <f>VLOOKUP(H309,银行退汇!H:K,4,FALSE)</f>
        <v>#N/A</v>
      </c>
      <c r="J309" s="48" t="e">
        <f>IF(I309&gt;0,1,"")</f>
        <v>#N/A</v>
      </c>
      <c r="K309" s="48" t="e">
        <f>VLOOKUP(H309,网银退汇!H:J,3,FALSE)</f>
        <v>#N/A</v>
      </c>
      <c r="L309" s="49" t="s">
        <v>10100</v>
      </c>
    </row>
    <row r="310" spans="1:12" hidden="1">
      <c r="A310" t="s">
        <v>9281</v>
      </c>
      <c r="B310" s="23" t="s">
        <v>10190</v>
      </c>
      <c r="C310" s="49" t="str">
        <f>LEFT(B310,8)</f>
        <v>20170706</v>
      </c>
      <c r="D310" s="49" t="str">
        <f>RIGHT(B310,10)</f>
        <v>0054527577</v>
      </c>
      <c r="E310" t="s">
        <v>98</v>
      </c>
      <c r="F310" s="23" t="s">
        <v>9283</v>
      </c>
      <c r="G310">
        <v>50</v>
      </c>
      <c r="H310" s="23" t="str">
        <f>F310&amp;G310</f>
        <v>622848289835975527450</v>
      </c>
      <c r="I310" s="48" t="e">
        <f>VLOOKUP(H310,银行退汇!H:K,4,FALSE)</f>
        <v>#N/A</v>
      </c>
      <c r="J310" s="48" t="e">
        <f>IF(I310&gt;0,1,"")</f>
        <v>#N/A</v>
      </c>
      <c r="K310" s="48" t="e">
        <f>VLOOKUP(H310,网银退汇!H:J,3,FALSE)</f>
        <v>#N/A</v>
      </c>
      <c r="L310" s="49" t="s">
        <v>10100</v>
      </c>
    </row>
    <row r="311" spans="1:12" hidden="1">
      <c r="A311" t="s">
        <v>9284</v>
      </c>
      <c r="B311" s="23" t="s">
        <v>10191</v>
      </c>
      <c r="C311" s="49" t="str">
        <f>LEFT(B311,8)</f>
        <v>20170706</v>
      </c>
      <c r="D311" s="49" t="str">
        <f>RIGHT(B311,10)</f>
        <v>0054530722</v>
      </c>
      <c r="E311" t="s">
        <v>98</v>
      </c>
      <c r="F311" s="23" t="s">
        <v>9286</v>
      </c>
      <c r="G311">
        <v>92</v>
      </c>
      <c r="H311" s="23" t="str">
        <f>F311&amp;G311</f>
        <v>622202241000586102592</v>
      </c>
      <c r="I311" s="48" t="e">
        <f>VLOOKUP(H311,银行退汇!H:K,4,FALSE)</f>
        <v>#N/A</v>
      </c>
      <c r="J311" s="48" t="e">
        <f>IF(I311&gt;0,1,"")</f>
        <v>#N/A</v>
      </c>
      <c r="K311" s="48" t="e">
        <f>VLOOKUP(H311,网银退汇!H:J,3,FALSE)</f>
        <v>#N/A</v>
      </c>
      <c r="L311" s="49" t="s">
        <v>10100</v>
      </c>
    </row>
    <row r="312" spans="1:12" hidden="1">
      <c r="A312" t="s">
        <v>9287</v>
      </c>
      <c r="B312" s="23" t="s">
        <v>10192</v>
      </c>
      <c r="C312" s="49" t="str">
        <f>LEFT(B312,8)</f>
        <v>20170706</v>
      </c>
      <c r="D312" s="49" t="str">
        <f>RIGHT(B312,10)</f>
        <v>0054530942</v>
      </c>
      <c r="E312" t="s">
        <v>98</v>
      </c>
      <c r="F312" s="23" t="s">
        <v>9289</v>
      </c>
      <c r="G312">
        <v>96</v>
      </c>
      <c r="H312" s="23" t="str">
        <f>F312&amp;G312</f>
        <v>622696190114250396</v>
      </c>
      <c r="I312" s="48" t="e">
        <f>VLOOKUP(H312,银行退汇!H:K,4,FALSE)</f>
        <v>#N/A</v>
      </c>
      <c r="J312" s="48" t="e">
        <f>IF(I312&gt;0,1,"")</f>
        <v>#N/A</v>
      </c>
      <c r="K312" s="48" t="e">
        <f>VLOOKUP(H312,网银退汇!H:J,3,FALSE)</f>
        <v>#N/A</v>
      </c>
      <c r="L312" s="49" t="s">
        <v>10100</v>
      </c>
    </row>
    <row r="313" spans="1:12" hidden="1">
      <c r="A313" t="s">
        <v>9290</v>
      </c>
      <c r="B313" s="23" t="s">
        <v>10193</v>
      </c>
      <c r="C313" s="49" t="str">
        <f>LEFT(B313,8)</f>
        <v>20170706</v>
      </c>
      <c r="D313" s="49" t="str">
        <f>RIGHT(B313,10)</f>
        <v>0054536449</v>
      </c>
      <c r="E313" t="s">
        <v>98</v>
      </c>
      <c r="F313" s="23" t="s">
        <v>9292</v>
      </c>
      <c r="G313">
        <v>430</v>
      </c>
      <c r="H313" s="23" t="str">
        <f>F313&amp;G313</f>
        <v>6223690887553499430</v>
      </c>
      <c r="I313" s="48" t="e">
        <f>VLOOKUP(H313,银行退汇!H:K,4,FALSE)</f>
        <v>#N/A</v>
      </c>
      <c r="J313" s="48" t="e">
        <f>IF(I313&gt;0,1,"")</f>
        <v>#N/A</v>
      </c>
      <c r="K313" s="48" t="e">
        <f>VLOOKUP(H313,网银退汇!H:J,3,FALSE)</f>
        <v>#N/A</v>
      </c>
      <c r="L313" s="49" t="s">
        <v>10100</v>
      </c>
    </row>
    <row r="314" spans="1:12" hidden="1">
      <c r="A314" t="s">
        <v>9293</v>
      </c>
      <c r="B314" s="23" t="s">
        <v>10194</v>
      </c>
      <c r="C314" s="49" t="str">
        <f>LEFT(B314,8)</f>
        <v>20170706</v>
      </c>
      <c r="D314" s="49" t="str">
        <f>RIGHT(B314,10)</f>
        <v>0054536556</v>
      </c>
      <c r="E314" t="s">
        <v>98</v>
      </c>
      <c r="F314" s="23" t="s">
        <v>9292</v>
      </c>
      <c r="G314">
        <v>4</v>
      </c>
      <c r="H314" s="23" t="str">
        <f>F314&amp;G314</f>
        <v>62236908875534994</v>
      </c>
      <c r="I314" s="48" t="e">
        <f>VLOOKUP(H314,银行退汇!H:K,4,FALSE)</f>
        <v>#N/A</v>
      </c>
      <c r="J314" s="48" t="e">
        <f>IF(I314&gt;0,1,"")</f>
        <v>#N/A</v>
      </c>
      <c r="K314" s="48" t="e">
        <f>VLOOKUP(H314,网银退汇!H:J,3,FALSE)</f>
        <v>#N/A</v>
      </c>
      <c r="L314" s="49" t="s">
        <v>10100</v>
      </c>
    </row>
    <row r="315" spans="1:12" hidden="1">
      <c r="A315" t="s">
        <v>9295</v>
      </c>
      <c r="B315" s="23" t="s">
        <v>10195</v>
      </c>
      <c r="C315" s="49" t="str">
        <f>LEFT(B315,8)</f>
        <v>20170706</v>
      </c>
      <c r="D315" s="49" t="str">
        <f>RIGHT(B315,10)</f>
        <v>0054536690</v>
      </c>
      <c r="E315" t="s">
        <v>98</v>
      </c>
      <c r="F315" s="23" t="s">
        <v>9297</v>
      </c>
      <c r="G315">
        <v>500</v>
      </c>
      <c r="H315" s="23" t="str">
        <f>F315&amp;G315</f>
        <v>6217003860036107694500</v>
      </c>
      <c r="I315" s="48" t="e">
        <f>VLOOKUP(H315,银行退汇!H:K,4,FALSE)</f>
        <v>#N/A</v>
      </c>
      <c r="J315" s="48" t="e">
        <f>IF(I315&gt;0,1,"")</f>
        <v>#N/A</v>
      </c>
      <c r="K315" s="48" t="e">
        <f>VLOOKUP(H315,网银退汇!H:J,3,FALSE)</f>
        <v>#N/A</v>
      </c>
      <c r="L315" s="49" t="s">
        <v>10100</v>
      </c>
    </row>
    <row r="316" spans="1:12" hidden="1">
      <c r="A316" t="s">
        <v>9298</v>
      </c>
      <c r="B316" s="23" t="s">
        <v>10196</v>
      </c>
      <c r="C316" s="49" t="str">
        <f>LEFT(B316,8)</f>
        <v>20170706</v>
      </c>
      <c r="D316" s="49" t="str">
        <f>RIGHT(B316,10)</f>
        <v>0054538961</v>
      </c>
      <c r="E316" t="s">
        <v>98</v>
      </c>
      <c r="F316" s="23" t="s">
        <v>9300</v>
      </c>
      <c r="G316">
        <v>750</v>
      </c>
      <c r="H316" s="23" t="str">
        <f>F316&amp;G316</f>
        <v>6212882502000120439750</v>
      </c>
      <c r="I316" s="48" t="e">
        <f>VLOOKUP(H316,银行退汇!H:K,4,FALSE)</f>
        <v>#N/A</v>
      </c>
      <c r="J316" s="48" t="e">
        <f>IF(I316&gt;0,1,"")</f>
        <v>#N/A</v>
      </c>
      <c r="K316" s="48" t="e">
        <f>VLOOKUP(H316,网银退汇!H:J,3,FALSE)</f>
        <v>#N/A</v>
      </c>
      <c r="L316" s="49" t="s">
        <v>10100</v>
      </c>
    </row>
    <row r="317" spans="1:12" hidden="1">
      <c r="A317" t="s">
        <v>9301</v>
      </c>
      <c r="B317" s="23" t="s">
        <v>10197</v>
      </c>
      <c r="C317" s="49" t="str">
        <f>LEFT(B317,8)</f>
        <v>20170707</v>
      </c>
      <c r="D317" s="49" t="str">
        <f>RIGHT(B317,10)</f>
        <v>0054549188</v>
      </c>
      <c r="E317" t="s">
        <v>98</v>
      </c>
      <c r="F317" s="23" t="s">
        <v>9303</v>
      </c>
      <c r="G317">
        <v>149</v>
      </c>
      <c r="H317" s="23" t="str">
        <f>F317&amp;G317</f>
        <v>6217994930011058856149</v>
      </c>
      <c r="I317" s="48" t="e">
        <f>VLOOKUP(H317,银行退汇!H:K,4,FALSE)</f>
        <v>#N/A</v>
      </c>
      <c r="J317" s="48" t="e">
        <f>IF(I317&gt;0,1,"")</f>
        <v>#N/A</v>
      </c>
      <c r="K317" s="48" t="e">
        <f>VLOOKUP(H317,网银退汇!H:J,3,FALSE)</f>
        <v>#N/A</v>
      </c>
      <c r="L317" s="49" t="s">
        <v>10198</v>
      </c>
    </row>
    <row r="318" spans="1:12" hidden="1">
      <c r="A318" t="s">
        <v>9304</v>
      </c>
      <c r="B318" s="23" t="s">
        <v>10199</v>
      </c>
      <c r="C318" s="49" t="str">
        <f>LEFT(B318,8)</f>
        <v>20170707</v>
      </c>
      <c r="D318" s="49" t="str">
        <f>RIGHT(B318,10)</f>
        <v>0054551188</v>
      </c>
      <c r="E318" t="s">
        <v>98</v>
      </c>
      <c r="F318" s="23" t="s">
        <v>9306</v>
      </c>
      <c r="G318">
        <v>844</v>
      </c>
      <c r="H318" s="23" t="str">
        <f>F318&amp;G318</f>
        <v>6228480128389353771844</v>
      </c>
      <c r="I318" s="48" t="e">
        <f>VLOOKUP(H318,银行退汇!H:K,4,FALSE)</f>
        <v>#N/A</v>
      </c>
      <c r="J318" s="48" t="e">
        <f>IF(I318&gt;0,1,"")</f>
        <v>#N/A</v>
      </c>
      <c r="K318" s="48" t="e">
        <f>VLOOKUP(H318,网银退汇!H:J,3,FALSE)</f>
        <v>#N/A</v>
      </c>
      <c r="L318" s="49" t="s">
        <v>10198</v>
      </c>
    </row>
    <row r="319" spans="1:12" hidden="1">
      <c r="A319" t="s">
        <v>9307</v>
      </c>
      <c r="B319" s="23" t="s">
        <v>10200</v>
      </c>
      <c r="C319" s="49" t="str">
        <f>LEFT(B319,8)</f>
        <v>20170707</v>
      </c>
      <c r="D319" s="49" t="str">
        <f>RIGHT(B319,10)</f>
        <v>0054553036</v>
      </c>
      <c r="E319" t="s">
        <v>98</v>
      </c>
      <c r="F319" s="23" t="s">
        <v>9309</v>
      </c>
      <c r="G319">
        <v>800</v>
      </c>
      <c r="H319" s="23" t="str">
        <f>F319&amp;G319</f>
        <v>6217003860002802690800</v>
      </c>
      <c r="I319" s="48" t="e">
        <f>VLOOKUP(H319,银行退汇!H:K,4,FALSE)</f>
        <v>#N/A</v>
      </c>
      <c r="J319" s="48" t="e">
        <f>IF(I319&gt;0,1,"")</f>
        <v>#N/A</v>
      </c>
      <c r="K319" s="48" t="e">
        <f>VLOOKUP(H319,网银退汇!H:J,3,FALSE)</f>
        <v>#N/A</v>
      </c>
      <c r="L319" s="49" t="s">
        <v>10198</v>
      </c>
    </row>
    <row r="320" spans="1:12" hidden="1">
      <c r="A320" t="s">
        <v>9310</v>
      </c>
      <c r="B320" s="23" t="s">
        <v>10201</v>
      </c>
      <c r="C320" s="49" t="str">
        <f>LEFT(B320,8)</f>
        <v>20170707</v>
      </c>
      <c r="D320" s="49" t="str">
        <f>RIGHT(B320,10)</f>
        <v>0054554541</v>
      </c>
      <c r="E320" t="s">
        <v>98</v>
      </c>
      <c r="F320" s="23" t="s">
        <v>9312</v>
      </c>
      <c r="G320">
        <v>272</v>
      </c>
      <c r="H320" s="23" t="str">
        <f>F320&amp;G320</f>
        <v>6225683221000725823272</v>
      </c>
      <c r="I320" s="48" t="e">
        <f>VLOOKUP(H320,银行退汇!H:K,4,FALSE)</f>
        <v>#N/A</v>
      </c>
      <c r="J320" s="48" t="e">
        <f>IF(I320&gt;0,1,"")</f>
        <v>#N/A</v>
      </c>
      <c r="K320" s="48" t="e">
        <f>VLOOKUP(H320,网银退汇!H:J,3,FALSE)</f>
        <v>#N/A</v>
      </c>
      <c r="L320" s="49" t="s">
        <v>10198</v>
      </c>
    </row>
    <row r="321" spans="1:12" hidden="1">
      <c r="A321" t="s">
        <v>9313</v>
      </c>
      <c r="B321" s="23" t="s">
        <v>10202</v>
      </c>
      <c r="C321" s="49" t="str">
        <f>LEFT(B321,8)</f>
        <v>20170707</v>
      </c>
      <c r="D321" s="49" t="str">
        <f>RIGHT(B321,10)</f>
        <v>0054557079</v>
      </c>
      <c r="E321" t="s">
        <v>98</v>
      </c>
      <c r="F321" s="23" t="s">
        <v>9315</v>
      </c>
      <c r="G321">
        <v>474</v>
      </c>
      <c r="H321" s="23" t="str">
        <f>F321&amp;G321</f>
        <v>6212262511000157614474</v>
      </c>
      <c r="I321" s="48" t="e">
        <f>VLOOKUP(H321,银行退汇!H:K,4,FALSE)</f>
        <v>#N/A</v>
      </c>
      <c r="J321" s="48" t="e">
        <f>IF(I321&gt;0,1,"")</f>
        <v>#N/A</v>
      </c>
      <c r="K321" s="48" t="e">
        <f>VLOOKUP(H321,网银退汇!H:J,3,FALSE)</f>
        <v>#N/A</v>
      </c>
      <c r="L321" s="49" t="s">
        <v>10198</v>
      </c>
    </row>
    <row r="322" spans="1:12" hidden="1">
      <c r="A322" s="19" t="s">
        <v>10203</v>
      </c>
      <c r="B322" s="23" t="s">
        <v>10204</v>
      </c>
      <c r="C322" s="49" t="str">
        <f>LEFT(B322,8)</f>
        <v>20170707</v>
      </c>
      <c r="D322" s="49" t="str">
        <f>RIGHT(B322,10)</f>
        <v>0054558197</v>
      </c>
      <c r="E322" t="s">
        <v>98</v>
      </c>
      <c r="F322" s="23" t="s">
        <v>6798</v>
      </c>
      <c r="G322">
        <v>16</v>
      </c>
      <c r="H322" s="23" t="str">
        <f>F322&amp;G322</f>
        <v>622202240900278446116</v>
      </c>
      <c r="I322" s="48">
        <f>VLOOKUP(H322,银行退汇!H:K,4,FALSE)</f>
        <v>16</v>
      </c>
      <c r="J322" s="48">
        <f>IF(I322&gt;0,1,"")</f>
        <v>1</v>
      </c>
      <c r="K322" s="48" t="str">
        <f>VLOOKUP(H322,网银退汇!H:J,3,FALSE)</f>
        <v>2017-07-07</v>
      </c>
      <c r="L322" s="49" t="s">
        <v>10198</v>
      </c>
    </row>
    <row r="323" spans="1:12" hidden="1">
      <c r="A323" s="19" t="s">
        <v>10205</v>
      </c>
      <c r="B323" s="23" t="s">
        <v>10206</v>
      </c>
      <c r="C323" s="49" t="str">
        <f>LEFT(B323,8)</f>
        <v>20170707</v>
      </c>
      <c r="D323" s="49" t="str">
        <f>RIGHT(B323,10)</f>
        <v>0054559048</v>
      </c>
      <c r="E323" t="s">
        <v>98</v>
      </c>
      <c r="F323" s="23" t="s">
        <v>6806</v>
      </c>
      <c r="G323">
        <v>1254</v>
      </c>
      <c r="H323" s="23" t="str">
        <f>F323&amp;G323</f>
        <v>62284819385914782761254</v>
      </c>
      <c r="I323" s="48">
        <f>VLOOKUP(H323,银行退汇!H:K,4,FALSE)</f>
        <v>1254</v>
      </c>
      <c r="J323" s="48">
        <f>IF(I323&gt;0,1,"")</f>
        <v>1</v>
      </c>
      <c r="K323" s="48" t="str">
        <f>VLOOKUP(H323,网银退汇!H:J,3,FALSE)</f>
        <v>2017-07-07</v>
      </c>
      <c r="L323" s="49" t="s">
        <v>10198</v>
      </c>
    </row>
    <row r="324" spans="1:12" hidden="1">
      <c r="A324" t="s">
        <v>9320</v>
      </c>
      <c r="B324" s="23" t="s">
        <v>10207</v>
      </c>
      <c r="C324" s="49" t="str">
        <f>LEFT(B324,8)</f>
        <v>20170707</v>
      </c>
      <c r="D324" s="49" t="str">
        <f>RIGHT(B324,10)</f>
        <v>0054559701</v>
      </c>
      <c r="E324" t="s">
        <v>98</v>
      </c>
      <c r="F324" s="23" t="s">
        <v>199</v>
      </c>
      <c r="G324">
        <v>600</v>
      </c>
      <c r="H324" s="23" t="str">
        <f>F324&amp;G324</f>
        <v>6259656241853294600</v>
      </c>
      <c r="I324" s="48" t="e">
        <f>VLOOKUP(H324,银行退汇!H:K,4,FALSE)</f>
        <v>#N/A</v>
      </c>
      <c r="J324" s="48" t="e">
        <f>IF(I324&gt;0,1,"")</f>
        <v>#N/A</v>
      </c>
      <c r="K324" s="48" t="e">
        <f>VLOOKUP(H324,网银退汇!H:J,3,FALSE)</f>
        <v>#N/A</v>
      </c>
      <c r="L324" s="49" t="s">
        <v>10198</v>
      </c>
    </row>
    <row r="325" spans="1:12" hidden="1">
      <c r="A325" t="s">
        <v>9322</v>
      </c>
      <c r="B325" s="23" t="s">
        <v>10208</v>
      </c>
      <c r="C325" s="49" t="str">
        <f>LEFT(B325,8)</f>
        <v>20170707</v>
      </c>
      <c r="D325" s="49" t="str">
        <f>RIGHT(B325,10)</f>
        <v>0054562551</v>
      </c>
      <c r="E325" t="s">
        <v>98</v>
      </c>
      <c r="F325" s="23" t="s">
        <v>8989</v>
      </c>
      <c r="G325">
        <v>1349</v>
      </c>
      <c r="H325" s="23" t="str">
        <f>F325&amp;G325</f>
        <v>62170038600061727931349</v>
      </c>
      <c r="I325" s="48" t="e">
        <f>VLOOKUP(H325,银行退汇!H:K,4,FALSE)</f>
        <v>#N/A</v>
      </c>
      <c r="J325" s="48" t="e">
        <f>IF(I325&gt;0,1,"")</f>
        <v>#N/A</v>
      </c>
      <c r="K325" s="48" t="e">
        <f>VLOOKUP(H325,网银退汇!H:J,3,FALSE)</f>
        <v>#N/A</v>
      </c>
      <c r="L325" s="49" t="s">
        <v>10198</v>
      </c>
    </row>
    <row r="326" spans="1:12" hidden="1">
      <c r="A326" t="s">
        <v>9324</v>
      </c>
      <c r="B326" s="23" t="s">
        <v>10209</v>
      </c>
      <c r="C326" s="49" t="str">
        <f>LEFT(B326,8)</f>
        <v>20170707</v>
      </c>
      <c r="D326" s="49" t="str">
        <f>RIGHT(B326,10)</f>
        <v>0054563141</v>
      </c>
      <c r="E326" t="s">
        <v>98</v>
      </c>
      <c r="F326" s="23" t="s">
        <v>9326</v>
      </c>
      <c r="G326">
        <v>615</v>
      </c>
      <c r="H326" s="23" t="str">
        <f>F326&amp;G326</f>
        <v>5240943860236009615</v>
      </c>
      <c r="I326" s="48" t="e">
        <f>VLOOKUP(H326,银行退汇!H:K,4,FALSE)</f>
        <v>#N/A</v>
      </c>
      <c r="J326" s="48" t="e">
        <f>IF(I326&gt;0,1,"")</f>
        <v>#N/A</v>
      </c>
      <c r="K326" s="48" t="e">
        <f>VLOOKUP(H326,网银退汇!H:J,3,FALSE)</f>
        <v>#N/A</v>
      </c>
      <c r="L326" s="49" t="s">
        <v>10198</v>
      </c>
    </row>
    <row r="327" spans="1:12" hidden="1">
      <c r="A327" t="s">
        <v>9327</v>
      </c>
      <c r="B327" s="23" t="s">
        <v>10210</v>
      </c>
      <c r="C327" s="49" t="str">
        <f>LEFT(B327,8)</f>
        <v>20170707</v>
      </c>
      <c r="D327" s="49" t="str">
        <f>RIGHT(B327,10)</f>
        <v>0054563190</v>
      </c>
      <c r="E327" t="s">
        <v>98</v>
      </c>
      <c r="F327" s="23" t="s">
        <v>9329</v>
      </c>
      <c r="G327">
        <v>192</v>
      </c>
      <c r="H327" s="23" t="str">
        <f>F327&amp;G327</f>
        <v>6228480868099990772192</v>
      </c>
      <c r="I327" s="48" t="e">
        <f>VLOOKUP(H327,银行退汇!H:K,4,FALSE)</f>
        <v>#N/A</v>
      </c>
      <c r="J327" s="48" t="e">
        <f>IF(I327&gt;0,1,"")</f>
        <v>#N/A</v>
      </c>
      <c r="K327" s="48" t="e">
        <f>VLOOKUP(H327,网银退汇!H:J,3,FALSE)</f>
        <v>#N/A</v>
      </c>
      <c r="L327" s="49" t="s">
        <v>10198</v>
      </c>
    </row>
    <row r="328" spans="1:12" hidden="1">
      <c r="A328" t="s">
        <v>9330</v>
      </c>
      <c r="B328" s="23" t="s">
        <v>10211</v>
      </c>
      <c r="C328" s="49" t="str">
        <f>LEFT(B328,8)</f>
        <v>20170707</v>
      </c>
      <c r="D328" s="49" t="str">
        <f>RIGHT(B328,10)</f>
        <v>0054563199</v>
      </c>
      <c r="E328" t="s">
        <v>98</v>
      </c>
      <c r="F328" s="23" t="s">
        <v>9332</v>
      </c>
      <c r="G328">
        <v>358</v>
      </c>
      <c r="H328" s="23" t="str">
        <f>F328&amp;G328</f>
        <v>6223691087488106358</v>
      </c>
      <c r="I328" s="48" t="e">
        <f>VLOOKUP(H328,银行退汇!H:K,4,FALSE)</f>
        <v>#N/A</v>
      </c>
      <c r="J328" s="48" t="e">
        <f>IF(I328&gt;0,1,"")</f>
        <v>#N/A</v>
      </c>
      <c r="K328" s="48" t="e">
        <f>VLOOKUP(H328,网银退汇!H:J,3,FALSE)</f>
        <v>#N/A</v>
      </c>
      <c r="L328" s="49" t="s">
        <v>10198</v>
      </c>
    </row>
    <row r="329" spans="1:12" hidden="1">
      <c r="A329" t="s">
        <v>9333</v>
      </c>
      <c r="B329" s="23" t="s">
        <v>10212</v>
      </c>
      <c r="C329" s="49" t="str">
        <f>LEFT(B329,8)</f>
        <v>20170707</v>
      </c>
      <c r="D329" s="49" t="str">
        <f>RIGHT(B329,10)</f>
        <v>0054563411</v>
      </c>
      <c r="E329" t="s">
        <v>98</v>
      </c>
      <c r="F329" s="23" t="s">
        <v>9335</v>
      </c>
      <c r="G329">
        <v>1994</v>
      </c>
      <c r="H329" s="23" t="str">
        <f>F329&amp;G329</f>
        <v>62319000000400843661994</v>
      </c>
      <c r="I329" s="48" t="e">
        <f>VLOOKUP(H329,银行退汇!H:K,4,FALSE)</f>
        <v>#N/A</v>
      </c>
      <c r="J329" s="48" t="e">
        <f>IF(I329&gt;0,1,"")</f>
        <v>#N/A</v>
      </c>
      <c r="K329" s="48" t="e">
        <f>VLOOKUP(H329,网银退汇!H:J,3,FALSE)</f>
        <v>#N/A</v>
      </c>
      <c r="L329" s="49" t="s">
        <v>10198</v>
      </c>
    </row>
    <row r="330" spans="1:12" hidden="1">
      <c r="A330" t="s">
        <v>9336</v>
      </c>
      <c r="B330" s="23" t="s">
        <v>10213</v>
      </c>
      <c r="C330" s="49" t="str">
        <f>LEFT(B330,8)</f>
        <v>20170707</v>
      </c>
      <c r="D330" s="49" t="str">
        <f>RIGHT(B330,10)</f>
        <v>0054566233</v>
      </c>
      <c r="E330" t="s">
        <v>98</v>
      </c>
      <c r="F330" s="23" t="s">
        <v>9338</v>
      </c>
      <c r="G330">
        <v>94</v>
      </c>
      <c r="H330" s="23" t="str">
        <f>F330&amp;G330</f>
        <v>403392002390495894</v>
      </c>
      <c r="I330" s="48" t="e">
        <f>VLOOKUP(H330,银行退汇!H:K,4,FALSE)</f>
        <v>#N/A</v>
      </c>
      <c r="J330" s="48" t="e">
        <f>IF(I330&gt;0,1,"")</f>
        <v>#N/A</v>
      </c>
      <c r="K330" s="48" t="e">
        <f>VLOOKUP(H330,网银退汇!H:J,3,FALSE)</f>
        <v>#N/A</v>
      </c>
      <c r="L330" s="49" t="s">
        <v>10198</v>
      </c>
    </row>
    <row r="331" spans="1:12" hidden="1">
      <c r="A331" t="s">
        <v>9339</v>
      </c>
      <c r="B331" s="23" t="s">
        <v>10214</v>
      </c>
      <c r="C331" s="49" t="str">
        <f>LEFT(B331,8)</f>
        <v>20170707</v>
      </c>
      <c r="D331" s="49" t="str">
        <f>RIGHT(B331,10)</f>
        <v>0054571479</v>
      </c>
      <c r="E331" t="s">
        <v>98</v>
      </c>
      <c r="F331" s="23" t="s">
        <v>9341</v>
      </c>
      <c r="G331">
        <v>300</v>
      </c>
      <c r="H331" s="23" t="str">
        <f>F331&amp;G331</f>
        <v>6217003860034508828300</v>
      </c>
      <c r="I331" s="48" t="e">
        <f>VLOOKUP(H331,银行退汇!H:K,4,FALSE)</f>
        <v>#N/A</v>
      </c>
      <c r="J331" s="48" t="e">
        <f>IF(I331&gt;0,1,"")</f>
        <v>#N/A</v>
      </c>
      <c r="K331" s="48" t="e">
        <f>VLOOKUP(H331,网银退汇!H:J,3,FALSE)</f>
        <v>#N/A</v>
      </c>
      <c r="L331" s="49" t="s">
        <v>10198</v>
      </c>
    </row>
    <row r="332" spans="1:12" hidden="1">
      <c r="A332" t="s">
        <v>9342</v>
      </c>
      <c r="B332" s="23" t="s">
        <v>10215</v>
      </c>
      <c r="C332" s="49" t="str">
        <f>LEFT(B332,8)</f>
        <v>20170707</v>
      </c>
      <c r="D332" s="49" t="str">
        <f>RIGHT(B332,10)</f>
        <v>0054573452</v>
      </c>
      <c r="E332" t="s">
        <v>98</v>
      </c>
      <c r="F332" s="23" t="s">
        <v>9341</v>
      </c>
      <c r="G332">
        <v>300</v>
      </c>
      <c r="H332" s="23" t="str">
        <f>F332&amp;G332</f>
        <v>6217003860034508828300</v>
      </c>
      <c r="I332" s="48" t="e">
        <f>VLOOKUP(H332,银行退汇!H:K,4,FALSE)</f>
        <v>#N/A</v>
      </c>
      <c r="J332" s="48" t="e">
        <f>IF(I332&gt;0,1,"")</f>
        <v>#N/A</v>
      </c>
      <c r="K332" s="48" t="e">
        <f>VLOOKUP(H332,网银退汇!H:J,3,FALSE)</f>
        <v>#N/A</v>
      </c>
      <c r="L332" s="49" t="s">
        <v>10198</v>
      </c>
    </row>
    <row r="333" spans="1:12" hidden="1">
      <c r="A333" s="19" t="s">
        <v>10216</v>
      </c>
      <c r="B333" s="23" t="s">
        <v>10217</v>
      </c>
      <c r="C333" s="49" t="str">
        <f>LEFT(B333,8)</f>
        <v>20170707</v>
      </c>
      <c r="D333" s="49" t="str">
        <f>RIGHT(B333,10)</f>
        <v>0054601373</v>
      </c>
      <c r="E333" t="s">
        <v>98</v>
      </c>
      <c r="F333" s="23" t="s">
        <v>6788</v>
      </c>
      <c r="G333">
        <v>1330</v>
      </c>
      <c r="H333" s="23" t="str">
        <f>F333&amp;G333</f>
        <v>62225205979963351330</v>
      </c>
      <c r="I333" s="48">
        <f>VLOOKUP(H333,银行退汇!H:K,4,FALSE)</f>
        <v>1330</v>
      </c>
      <c r="J333" s="48">
        <f>IF(I333&gt;0,1,"")</f>
        <v>1</v>
      </c>
      <c r="K333" s="48" t="str">
        <f>VLOOKUP(H333,网银退汇!H:J,3,FALSE)</f>
        <v>2017-07-07</v>
      </c>
      <c r="L333" s="49" t="s">
        <v>10198</v>
      </c>
    </row>
    <row r="334" spans="1:12" hidden="1">
      <c r="A334" t="s">
        <v>9346</v>
      </c>
      <c r="B334" s="23" t="s">
        <v>10218</v>
      </c>
      <c r="C334" s="49" t="str">
        <f>LEFT(B334,8)</f>
        <v>20170707</v>
      </c>
      <c r="D334" s="49" t="str">
        <f>RIGHT(B334,10)</f>
        <v>0054605264</v>
      </c>
      <c r="E334" t="s">
        <v>98</v>
      </c>
      <c r="F334" s="23" t="s">
        <v>6793</v>
      </c>
      <c r="G334">
        <v>50</v>
      </c>
      <c r="H334" s="23" t="str">
        <f>F334&amp;G334</f>
        <v>622369171906030750</v>
      </c>
      <c r="I334" s="48">
        <f>VLOOKUP(H334,银行退汇!H:K,4,FALSE)</f>
        <v>50</v>
      </c>
      <c r="J334" s="48">
        <f>IF(I334&gt;0,1,"")</f>
        <v>1</v>
      </c>
      <c r="K334" s="48" t="str">
        <f>VLOOKUP(H334,网银退汇!H:J,3,FALSE)</f>
        <v>2017-07-07</v>
      </c>
      <c r="L334" s="49" t="s">
        <v>10198</v>
      </c>
    </row>
    <row r="335" spans="1:12" hidden="1">
      <c r="A335" t="s">
        <v>9348</v>
      </c>
      <c r="B335" s="23" t="s">
        <v>10219</v>
      </c>
      <c r="C335" s="49" t="str">
        <f>LEFT(B335,8)</f>
        <v>20170707</v>
      </c>
      <c r="D335" s="49" t="str">
        <f>RIGHT(B335,10)</f>
        <v>0054608958</v>
      </c>
      <c r="E335" t="s">
        <v>98</v>
      </c>
      <c r="F335" s="23" t="s">
        <v>9350</v>
      </c>
      <c r="G335">
        <v>862</v>
      </c>
      <c r="H335" s="23" t="str">
        <f>F335&amp;G335</f>
        <v>6231900000060300486862</v>
      </c>
      <c r="I335" s="48" t="e">
        <f>VLOOKUP(H335,银行退汇!H:K,4,FALSE)</f>
        <v>#N/A</v>
      </c>
      <c r="J335" s="48" t="e">
        <f>IF(I335&gt;0,1,"")</f>
        <v>#N/A</v>
      </c>
      <c r="K335" s="48" t="e">
        <f>VLOOKUP(H335,网银退汇!H:J,3,FALSE)</f>
        <v>#N/A</v>
      </c>
      <c r="L335" s="49" t="s">
        <v>10198</v>
      </c>
    </row>
    <row r="336" spans="1:12" hidden="1">
      <c r="A336" t="s">
        <v>9351</v>
      </c>
      <c r="B336" s="23" t="s">
        <v>10220</v>
      </c>
      <c r="C336" s="49" t="str">
        <f>LEFT(B336,8)</f>
        <v>20170707</v>
      </c>
      <c r="D336" s="49" t="str">
        <f>RIGHT(B336,10)</f>
        <v>0054609299</v>
      </c>
      <c r="E336" t="s">
        <v>98</v>
      </c>
      <c r="F336" s="23" t="s">
        <v>200</v>
      </c>
      <c r="G336">
        <v>100</v>
      </c>
      <c r="H336" s="23" t="str">
        <f>F336&amp;G336</f>
        <v>6251641061007211100</v>
      </c>
      <c r="I336" s="48">
        <f>VLOOKUP(H336,银行退汇!H:K,4,FALSE)</f>
        <v>100</v>
      </c>
      <c r="J336" s="48">
        <f>IF(I336&gt;0,1,"")</f>
        <v>1</v>
      </c>
      <c r="K336" s="48" t="str">
        <f>VLOOKUP(H336,网银退汇!H:J,3,FALSE)</f>
        <v>2017-07-19</v>
      </c>
      <c r="L336" s="49" t="s">
        <v>10198</v>
      </c>
    </row>
    <row r="337" spans="1:12" hidden="1">
      <c r="A337" s="19" t="s">
        <v>10221</v>
      </c>
      <c r="B337" s="23" t="s">
        <v>10222</v>
      </c>
      <c r="C337" s="49" t="str">
        <f>LEFT(B337,8)</f>
        <v>20170707</v>
      </c>
      <c r="D337" s="49" t="str">
        <f>RIGHT(B337,10)</f>
        <v>0054609770</v>
      </c>
      <c r="E337" t="s">
        <v>98</v>
      </c>
      <c r="F337" s="23" t="s">
        <v>6783</v>
      </c>
      <c r="G337">
        <v>600</v>
      </c>
      <c r="H337" s="23" t="str">
        <f>F337&amp;G337</f>
        <v>6231900000121556779600</v>
      </c>
      <c r="I337" s="48">
        <f>VLOOKUP(H337,银行退汇!H:K,4,FALSE)</f>
        <v>600</v>
      </c>
      <c r="J337" s="48">
        <f>IF(I337&gt;0,1,"")</f>
        <v>1</v>
      </c>
      <c r="K337" s="48" t="str">
        <f>VLOOKUP(H337,网银退汇!H:J,3,FALSE)</f>
        <v>2017-07-07</v>
      </c>
      <c r="L337" s="49" t="s">
        <v>10198</v>
      </c>
    </row>
    <row r="338" spans="1:12" hidden="1">
      <c r="A338" t="s">
        <v>9355</v>
      </c>
      <c r="B338" s="23" t="s">
        <v>10223</v>
      </c>
      <c r="C338" s="49" t="str">
        <f>LEFT(B338,8)</f>
        <v>20170707</v>
      </c>
      <c r="D338" s="49" t="str">
        <f>RIGHT(B338,10)</f>
        <v>0054611993</v>
      </c>
      <c r="E338" t="s">
        <v>98</v>
      </c>
      <c r="F338" s="23" t="s">
        <v>9357</v>
      </c>
      <c r="G338">
        <v>1872</v>
      </c>
      <c r="H338" s="23" t="str">
        <f>F338&amp;G338</f>
        <v>62170071700052912061872</v>
      </c>
      <c r="I338" s="48" t="e">
        <f>VLOOKUP(H338,银行退汇!H:K,4,FALSE)</f>
        <v>#N/A</v>
      </c>
      <c r="J338" s="48" t="e">
        <f>IF(I338&gt;0,1,"")</f>
        <v>#N/A</v>
      </c>
      <c r="K338" s="48" t="e">
        <f>VLOOKUP(H338,网银退汇!H:J,3,FALSE)</f>
        <v>#N/A</v>
      </c>
      <c r="L338" s="49" t="s">
        <v>10198</v>
      </c>
    </row>
    <row r="339" spans="1:12" hidden="1">
      <c r="A339" t="s">
        <v>9358</v>
      </c>
      <c r="B339" s="23" t="s">
        <v>10224</v>
      </c>
      <c r="C339" s="49" t="str">
        <f>LEFT(B339,8)</f>
        <v>20170707</v>
      </c>
      <c r="D339" s="49" t="str">
        <f>RIGHT(B339,10)</f>
        <v>0054612340</v>
      </c>
      <c r="E339" t="s">
        <v>98</v>
      </c>
      <c r="F339" s="23" t="s">
        <v>201</v>
      </c>
      <c r="G339">
        <v>200</v>
      </c>
      <c r="H339" s="23" t="str">
        <f>F339&amp;G339</f>
        <v>6222082502002832038200</v>
      </c>
      <c r="I339" s="48" t="e">
        <f>VLOOKUP(H339,银行退汇!H:K,4,FALSE)</f>
        <v>#N/A</v>
      </c>
      <c r="J339" s="48" t="e">
        <f>IF(I339&gt;0,1,"")</f>
        <v>#N/A</v>
      </c>
      <c r="K339" s="48" t="e">
        <f>VLOOKUP(H339,网银退汇!H:J,3,FALSE)</f>
        <v>#N/A</v>
      </c>
      <c r="L339" s="49" t="s">
        <v>10198</v>
      </c>
    </row>
    <row r="340" spans="1:12" hidden="1">
      <c r="A340" t="s">
        <v>9360</v>
      </c>
      <c r="B340" s="23" t="s">
        <v>10225</v>
      </c>
      <c r="C340" s="49" t="str">
        <f>LEFT(B340,8)</f>
        <v>20170707</v>
      </c>
      <c r="D340" s="49" t="str">
        <f>RIGHT(B340,10)</f>
        <v>0054612903</v>
      </c>
      <c r="E340" t="s">
        <v>98</v>
      </c>
      <c r="F340" s="23" t="s">
        <v>9362</v>
      </c>
      <c r="G340">
        <v>1000</v>
      </c>
      <c r="H340" s="23" t="str">
        <f>F340&amp;G340</f>
        <v>62175627000030288331000</v>
      </c>
      <c r="I340" s="48" t="e">
        <f>VLOOKUP(H340,银行退汇!H:K,4,FALSE)</f>
        <v>#N/A</v>
      </c>
      <c r="J340" s="48" t="e">
        <f>IF(I340&gt;0,1,"")</f>
        <v>#N/A</v>
      </c>
      <c r="K340" s="48" t="e">
        <f>VLOOKUP(H340,网银退汇!H:J,3,FALSE)</f>
        <v>#N/A</v>
      </c>
      <c r="L340" s="49" t="s">
        <v>10198</v>
      </c>
    </row>
    <row r="341" spans="1:12" hidden="1">
      <c r="A341" t="s">
        <v>9363</v>
      </c>
      <c r="B341" s="23" t="s">
        <v>10226</v>
      </c>
      <c r="C341" s="49" t="str">
        <f>LEFT(B341,8)</f>
        <v>20170707</v>
      </c>
      <c r="D341" s="49" t="str">
        <f>RIGHT(B341,10)</f>
        <v>0054613594</v>
      </c>
      <c r="E341" t="s">
        <v>98</v>
      </c>
      <c r="F341" s="23" t="s">
        <v>9365</v>
      </c>
      <c r="G341">
        <v>2015</v>
      </c>
      <c r="H341" s="23" t="str">
        <f>F341&amp;G341</f>
        <v>55021300261012432015</v>
      </c>
      <c r="I341" s="48" t="e">
        <f>VLOOKUP(H341,银行退汇!H:K,4,FALSE)</f>
        <v>#N/A</v>
      </c>
      <c r="J341" s="48" t="e">
        <f>IF(I341&gt;0,1,"")</f>
        <v>#N/A</v>
      </c>
      <c r="K341" s="48" t="e">
        <f>VLOOKUP(H341,网银退汇!H:J,3,FALSE)</f>
        <v>#N/A</v>
      </c>
      <c r="L341" s="49" t="s">
        <v>10198</v>
      </c>
    </row>
    <row r="342" spans="1:12" hidden="1">
      <c r="A342" t="s">
        <v>9366</v>
      </c>
      <c r="B342" s="23" t="s">
        <v>10227</v>
      </c>
      <c r="C342" s="49" t="str">
        <f>LEFT(B342,8)</f>
        <v>20170707</v>
      </c>
      <c r="D342" s="49" t="str">
        <f>RIGHT(B342,10)</f>
        <v>0054613906</v>
      </c>
      <c r="E342" t="s">
        <v>98</v>
      </c>
      <c r="F342" s="23" t="s">
        <v>9368</v>
      </c>
      <c r="G342">
        <v>61</v>
      </c>
      <c r="H342" s="23" t="str">
        <f>F342&amp;G342</f>
        <v>622848086605293336761</v>
      </c>
      <c r="I342" s="48" t="e">
        <f>VLOOKUP(H342,银行退汇!H:K,4,FALSE)</f>
        <v>#N/A</v>
      </c>
      <c r="J342" s="48" t="e">
        <f>IF(I342&gt;0,1,"")</f>
        <v>#N/A</v>
      </c>
      <c r="K342" s="48" t="e">
        <f>VLOOKUP(H342,网银退汇!H:J,3,FALSE)</f>
        <v>#N/A</v>
      </c>
      <c r="L342" s="49" t="s">
        <v>10198</v>
      </c>
    </row>
    <row r="343" spans="1:12" hidden="1">
      <c r="A343" t="s">
        <v>9369</v>
      </c>
      <c r="B343" s="23" t="s">
        <v>10228</v>
      </c>
      <c r="C343" s="49" t="str">
        <f>LEFT(B343,8)</f>
        <v>20170707</v>
      </c>
      <c r="D343" s="49" t="str">
        <f>RIGHT(B343,10)</f>
        <v>0054615320</v>
      </c>
      <c r="E343" t="s">
        <v>98</v>
      </c>
      <c r="F343" s="23" t="s">
        <v>9371</v>
      </c>
      <c r="G343">
        <v>200</v>
      </c>
      <c r="H343" s="23" t="str">
        <f>F343&amp;G343</f>
        <v>4581240598182757200</v>
      </c>
      <c r="I343" s="48" t="e">
        <f>VLOOKUP(H343,银行退汇!H:K,4,FALSE)</f>
        <v>#N/A</v>
      </c>
      <c r="J343" s="48" t="e">
        <f>IF(I343&gt;0,1,"")</f>
        <v>#N/A</v>
      </c>
      <c r="K343" s="48" t="e">
        <f>VLOOKUP(H343,网银退汇!H:J,3,FALSE)</f>
        <v>#N/A</v>
      </c>
      <c r="L343" s="49" t="s">
        <v>10198</v>
      </c>
    </row>
    <row r="344" spans="1:12" hidden="1">
      <c r="A344" t="s">
        <v>9372</v>
      </c>
      <c r="B344" s="23" t="s">
        <v>10229</v>
      </c>
      <c r="C344" s="49" t="str">
        <f>LEFT(B344,8)</f>
        <v>20170707</v>
      </c>
      <c r="D344" s="49" t="str">
        <f>RIGHT(B344,10)</f>
        <v>0054618104</v>
      </c>
      <c r="E344" t="s">
        <v>98</v>
      </c>
      <c r="F344" s="23" t="s">
        <v>9374</v>
      </c>
      <c r="G344">
        <v>14</v>
      </c>
      <c r="H344" s="23" t="str">
        <f>F344&amp;G344</f>
        <v>622893000105119613114</v>
      </c>
      <c r="I344" s="48" t="e">
        <f>VLOOKUP(H344,银行退汇!H:K,4,FALSE)</f>
        <v>#N/A</v>
      </c>
      <c r="J344" s="48" t="e">
        <f>IF(I344&gt;0,1,"")</f>
        <v>#N/A</v>
      </c>
      <c r="K344" s="48" t="e">
        <f>VLOOKUP(H344,网银退汇!H:J,3,FALSE)</f>
        <v>#N/A</v>
      </c>
      <c r="L344" s="49" t="s">
        <v>10198</v>
      </c>
    </row>
    <row r="345" spans="1:12" hidden="1">
      <c r="A345" t="s">
        <v>9375</v>
      </c>
      <c r="B345" s="23" t="s">
        <v>10230</v>
      </c>
      <c r="C345" s="49" t="str">
        <f>LEFT(B345,8)</f>
        <v>20170707</v>
      </c>
      <c r="D345" s="49" t="str">
        <f>RIGHT(B345,10)</f>
        <v>0054620166</v>
      </c>
      <c r="E345" t="s">
        <v>98</v>
      </c>
      <c r="F345" s="23" t="s">
        <v>9377</v>
      </c>
      <c r="G345">
        <v>500</v>
      </c>
      <c r="H345" s="23" t="str">
        <f>F345&amp;G345</f>
        <v>6228484148597206377500</v>
      </c>
      <c r="I345" s="48" t="e">
        <f>VLOOKUP(H345,银行退汇!H:K,4,FALSE)</f>
        <v>#N/A</v>
      </c>
      <c r="J345" s="48" t="e">
        <f>IF(I345&gt;0,1,"")</f>
        <v>#N/A</v>
      </c>
      <c r="K345" s="48" t="e">
        <f>VLOOKUP(H345,网银退汇!H:J,3,FALSE)</f>
        <v>#N/A</v>
      </c>
      <c r="L345" s="49" t="s">
        <v>10198</v>
      </c>
    </row>
    <row r="346" spans="1:12" hidden="1">
      <c r="A346" s="19" t="s">
        <v>10231</v>
      </c>
      <c r="B346" s="23" t="s">
        <v>10232</v>
      </c>
      <c r="C346" s="49" t="str">
        <f>LEFT(B346,8)</f>
        <v>20170707</v>
      </c>
      <c r="D346" s="49" t="str">
        <f>RIGHT(B346,10)</f>
        <v>0054627889</v>
      </c>
      <c r="E346" t="s">
        <v>98</v>
      </c>
      <c r="F346" s="23" t="s">
        <v>6767</v>
      </c>
      <c r="G346">
        <v>6</v>
      </c>
      <c r="H346" s="23" t="str">
        <f>F346&amp;G346</f>
        <v>622308270064487226</v>
      </c>
      <c r="I346" s="48">
        <f>VLOOKUP(H346,银行退汇!H:K,4,FALSE)</f>
        <v>6</v>
      </c>
      <c r="J346" s="48">
        <f>IF(I346&gt;0,1,"")</f>
        <v>1</v>
      </c>
      <c r="K346" s="48" t="str">
        <f>VLOOKUP(H346,网银退汇!H:J,3,FALSE)</f>
        <v>2017-07-10</v>
      </c>
      <c r="L346" s="49" t="s">
        <v>10198</v>
      </c>
    </row>
    <row r="347" spans="1:12" hidden="1">
      <c r="A347" t="s">
        <v>9380</v>
      </c>
      <c r="B347" s="23" t="s">
        <v>10233</v>
      </c>
      <c r="C347" s="49" t="str">
        <f>LEFT(B347,8)</f>
        <v>20170707</v>
      </c>
      <c r="D347" s="49" t="str">
        <f>RIGHT(B347,10)</f>
        <v>0054638313</v>
      </c>
      <c r="E347" t="s">
        <v>98</v>
      </c>
      <c r="F347" s="23" t="s">
        <v>9382</v>
      </c>
      <c r="G347">
        <v>900</v>
      </c>
      <c r="H347" s="23" t="str">
        <f>F347&amp;G347</f>
        <v>6217003860031739103900</v>
      </c>
      <c r="I347" s="48" t="e">
        <f>VLOOKUP(H347,银行退汇!H:K,4,FALSE)</f>
        <v>#N/A</v>
      </c>
      <c r="J347" s="48" t="e">
        <f>IF(I347&gt;0,1,"")</f>
        <v>#N/A</v>
      </c>
      <c r="K347" s="48" t="e">
        <f>VLOOKUP(H347,网银退汇!H:J,3,FALSE)</f>
        <v>#N/A</v>
      </c>
      <c r="L347" s="49" t="s">
        <v>10198</v>
      </c>
    </row>
    <row r="348" spans="1:12" hidden="1">
      <c r="A348" t="s">
        <v>9383</v>
      </c>
      <c r="B348" s="23" t="s">
        <v>10234</v>
      </c>
      <c r="C348" s="49" t="str">
        <f>LEFT(B348,8)</f>
        <v>20170707</v>
      </c>
      <c r="D348" s="49" t="str">
        <f>RIGHT(B348,10)</f>
        <v>0054646361</v>
      </c>
      <c r="E348" t="s">
        <v>98</v>
      </c>
      <c r="F348" s="23" t="s">
        <v>9385</v>
      </c>
      <c r="G348">
        <v>374</v>
      </c>
      <c r="H348" s="23" t="str">
        <f>F348&amp;G348</f>
        <v>6222620590005173608374</v>
      </c>
      <c r="I348" s="48" t="e">
        <f>VLOOKUP(H348,银行退汇!H:K,4,FALSE)</f>
        <v>#N/A</v>
      </c>
      <c r="J348" s="48" t="e">
        <f>IF(I348&gt;0,1,"")</f>
        <v>#N/A</v>
      </c>
      <c r="K348" s="48" t="e">
        <f>VLOOKUP(H348,网银退汇!H:J,3,FALSE)</f>
        <v>#N/A</v>
      </c>
      <c r="L348" s="49" t="s">
        <v>10198</v>
      </c>
    </row>
    <row r="349" spans="1:12" hidden="1">
      <c r="A349" t="s">
        <v>9386</v>
      </c>
      <c r="B349" s="23" t="s">
        <v>10235</v>
      </c>
      <c r="C349" s="49" t="str">
        <f>LEFT(B349,8)</f>
        <v>20170707</v>
      </c>
      <c r="D349" s="49" t="str">
        <f>RIGHT(B349,10)</f>
        <v>0054646667</v>
      </c>
      <c r="E349" t="s">
        <v>98</v>
      </c>
      <c r="F349" s="23" t="s">
        <v>9388</v>
      </c>
      <c r="G349">
        <v>2000</v>
      </c>
      <c r="H349" s="23" t="str">
        <f>F349&amp;G349</f>
        <v>62596154456301062000</v>
      </c>
      <c r="I349" s="48" t="e">
        <f>VLOOKUP(H349,银行退汇!H:K,4,FALSE)</f>
        <v>#N/A</v>
      </c>
      <c r="J349" s="48" t="e">
        <f>IF(I349&gt;0,1,"")</f>
        <v>#N/A</v>
      </c>
      <c r="K349" s="48" t="e">
        <f>VLOOKUP(H349,网银退汇!H:J,3,FALSE)</f>
        <v>#N/A</v>
      </c>
      <c r="L349" s="49" t="s">
        <v>10198</v>
      </c>
    </row>
    <row r="350" spans="1:12" hidden="1">
      <c r="A350" t="s">
        <v>9389</v>
      </c>
      <c r="B350" s="23" t="s">
        <v>10236</v>
      </c>
      <c r="C350" s="49" t="str">
        <f>LEFT(B350,8)</f>
        <v>20170707</v>
      </c>
      <c r="D350" s="49" t="str">
        <f>RIGHT(B350,10)</f>
        <v>0054646715</v>
      </c>
      <c r="E350" t="s">
        <v>98</v>
      </c>
      <c r="F350" s="23" t="s">
        <v>9391</v>
      </c>
      <c r="G350">
        <v>600</v>
      </c>
      <c r="H350" s="23" t="str">
        <f>F350&amp;G350</f>
        <v>6226230189041039600</v>
      </c>
      <c r="I350" s="48" t="e">
        <f>VLOOKUP(H350,银行退汇!H:K,4,FALSE)</f>
        <v>#N/A</v>
      </c>
      <c r="J350" s="48" t="e">
        <f>IF(I350&gt;0,1,"")</f>
        <v>#N/A</v>
      </c>
      <c r="K350" s="48" t="e">
        <f>VLOOKUP(H350,网银退汇!H:J,3,FALSE)</f>
        <v>#N/A</v>
      </c>
      <c r="L350" s="49" t="s">
        <v>10198</v>
      </c>
    </row>
    <row r="351" spans="1:12" hidden="1">
      <c r="A351" t="s">
        <v>9392</v>
      </c>
      <c r="B351" s="23" t="s">
        <v>10237</v>
      </c>
      <c r="C351" s="49" t="str">
        <f>LEFT(B351,8)</f>
        <v>20170707</v>
      </c>
      <c r="D351" s="49" t="str">
        <f>RIGHT(B351,10)</f>
        <v>0054648821</v>
      </c>
      <c r="E351" t="s">
        <v>98</v>
      </c>
      <c r="F351" s="23" t="s">
        <v>9394</v>
      </c>
      <c r="G351">
        <v>1000</v>
      </c>
      <c r="H351" s="23" t="str">
        <f>F351&amp;G351</f>
        <v>62596542313827621000</v>
      </c>
      <c r="I351" s="48" t="e">
        <f>VLOOKUP(H351,银行退汇!H:K,4,FALSE)</f>
        <v>#N/A</v>
      </c>
      <c r="J351" s="48" t="e">
        <f>IF(I351&gt;0,1,"")</f>
        <v>#N/A</v>
      </c>
      <c r="K351" s="48" t="e">
        <f>VLOOKUP(H351,网银退汇!H:J,3,FALSE)</f>
        <v>#N/A</v>
      </c>
      <c r="L351" s="49" t="s">
        <v>10198</v>
      </c>
    </row>
    <row r="352" spans="1:12" hidden="1">
      <c r="A352" t="s">
        <v>9395</v>
      </c>
      <c r="B352" s="23" t="s">
        <v>10238</v>
      </c>
      <c r="C352" s="49" t="str">
        <f>LEFT(B352,8)</f>
        <v>20170707</v>
      </c>
      <c r="D352" s="49" t="str">
        <f>RIGHT(B352,10)</f>
        <v>0054654716</v>
      </c>
      <c r="E352" t="s">
        <v>98</v>
      </c>
      <c r="F352" s="23" t="s">
        <v>9397</v>
      </c>
      <c r="G352">
        <v>20</v>
      </c>
      <c r="H352" s="23" t="str">
        <f>F352&amp;G352</f>
        <v>523959100376858720</v>
      </c>
      <c r="I352" s="48" t="e">
        <f>VLOOKUP(H352,银行退汇!H:K,4,FALSE)</f>
        <v>#N/A</v>
      </c>
      <c r="J352" s="48" t="e">
        <f>IF(I352&gt;0,1,"")</f>
        <v>#N/A</v>
      </c>
      <c r="K352" s="48" t="e">
        <f>VLOOKUP(H352,网银退汇!H:J,3,FALSE)</f>
        <v>#N/A</v>
      </c>
      <c r="L352" s="49" t="s">
        <v>10198</v>
      </c>
    </row>
    <row r="353" spans="1:12" hidden="1">
      <c r="A353" t="s">
        <v>9398</v>
      </c>
      <c r="B353" s="23" t="s">
        <v>10239</v>
      </c>
      <c r="C353" s="49" t="str">
        <f>LEFT(B353,8)</f>
        <v>20170707</v>
      </c>
      <c r="D353" s="49" t="str">
        <f>RIGHT(B353,10)</f>
        <v>0054655133</v>
      </c>
      <c r="E353" t="s">
        <v>98</v>
      </c>
      <c r="F353" s="23" t="s">
        <v>9400</v>
      </c>
      <c r="G353">
        <v>5000</v>
      </c>
      <c r="H353" s="23" t="str">
        <f>F353&amp;G353</f>
        <v>62216829010504975000</v>
      </c>
      <c r="I353" s="48" t="e">
        <f>VLOOKUP(H353,银行退汇!H:K,4,FALSE)</f>
        <v>#N/A</v>
      </c>
      <c r="J353" s="48" t="e">
        <f>IF(I353&gt;0,1,"")</f>
        <v>#N/A</v>
      </c>
      <c r="K353" s="48" t="e">
        <f>VLOOKUP(H353,网银退汇!H:J,3,FALSE)</f>
        <v>#N/A</v>
      </c>
      <c r="L353" s="49" t="s">
        <v>10198</v>
      </c>
    </row>
    <row r="354" spans="1:12" hidden="1">
      <c r="A354" t="s">
        <v>9401</v>
      </c>
      <c r="B354" s="23" t="s">
        <v>10240</v>
      </c>
      <c r="C354" s="49" t="str">
        <f>LEFT(B354,8)</f>
        <v>20170707</v>
      </c>
      <c r="D354" s="49" t="str">
        <f>RIGHT(B354,10)</f>
        <v>0054656328</v>
      </c>
      <c r="E354" t="s">
        <v>98</v>
      </c>
      <c r="F354" s="23" t="s">
        <v>9403</v>
      </c>
      <c r="G354">
        <v>146</v>
      </c>
      <c r="H354" s="23" t="str">
        <f>F354&amp;G354</f>
        <v>6221887300033421916146</v>
      </c>
      <c r="I354" s="48" t="e">
        <f>VLOOKUP(H354,银行退汇!H:K,4,FALSE)</f>
        <v>#N/A</v>
      </c>
      <c r="J354" s="48" t="e">
        <f>IF(I354&gt;0,1,"")</f>
        <v>#N/A</v>
      </c>
      <c r="K354" s="48" t="e">
        <f>VLOOKUP(H354,网银退汇!H:J,3,FALSE)</f>
        <v>#N/A</v>
      </c>
      <c r="L354" s="49" t="s">
        <v>10198</v>
      </c>
    </row>
    <row r="355" spans="1:12" hidden="1">
      <c r="A355" t="s">
        <v>9404</v>
      </c>
      <c r="B355" s="23" t="s">
        <v>10241</v>
      </c>
      <c r="C355" s="49" t="str">
        <f>LEFT(B355,8)</f>
        <v>20170707</v>
      </c>
      <c r="D355" s="49" t="str">
        <f>RIGHT(B355,10)</f>
        <v>0054656365</v>
      </c>
      <c r="E355" t="s">
        <v>98</v>
      </c>
      <c r="F355" s="23" t="s">
        <v>9406</v>
      </c>
      <c r="G355">
        <v>500</v>
      </c>
      <c r="H355" s="23" t="str">
        <f>F355&amp;G355</f>
        <v>6222600590009393800500</v>
      </c>
      <c r="I355" s="48" t="e">
        <f>VLOOKUP(H355,银行退汇!H:K,4,FALSE)</f>
        <v>#N/A</v>
      </c>
      <c r="J355" s="48" t="e">
        <f>IF(I355&gt;0,1,"")</f>
        <v>#N/A</v>
      </c>
      <c r="K355" s="48" t="e">
        <f>VLOOKUP(H355,网银退汇!H:J,3,FALSE)</f>
        <v>#N/A</v>
      </c>
      <c r="L355" s="49" t="s">
        <v>10198</v>
      </c>
    </row>
    <row r="356" spans="1:12" hidden="1">
      <c r="A356" t="s">
        <v>9407</v>
      </c>
      <c r="B356" s="23" t="s">
        <v>10242</v>
      </c>
      <c r="C356" s="49" t="str">
        <f>LEFT(B356,8)</f>
        <v>20170707</v>
      </c>
      <c r="D356" s="49" t="str">
        <f>RIGHT(B356,10)</f>
        <v>0054656681</v>
      </c>
      <c r="E356" t="s">
        <v>98</v>
      </c>
      <c r="F356" s="23" t="s">
        <v>9409</v>
      </c>
      <c r="G356">
        <v>1947</v>
      </c>
      <c r="H356" s="23" t="str">
        <f>F356&amp;G356</f>
        <v>62284836106301337111947</v>
      </c>
      <c r="I356" s="48" t="e">
        <f>VLOOKUP(H356,银行退汇!H:K,4,FALSE)</f>
        <v>#N/A</v>
      </c>
      <c r="J356" s="48" t="e">
        <f>IF(I356&gt;0,1,"")</f>
        <v>#N/A</v>
      </c>
      <c r="K356" s="48" t="e">
        <f>VLOOKUP(H356,网银退汇!H:J,3,FALSE)</f>
        <v>#N/A</v>
      </c>
      <c r="L356" s="49" t="s">
        <v>10198</v>
      </c>
    </row>
    <row r="357" spans="1:12" hidden="1">
      <c r="A357" t="s">
        <v>9410</v>
      </c>
      <c r="B357" s="23" t="s">
        <v>10243</v>
      </c>
      <c r="C357" s="49" t="str">
        <f>LEFT(B357,8)</f>
        <v>20170707</v>
      </c>
      <c r="D357" s="49" t="str">
        <f>RIGHT(B357,10)</f>
        <v>0054657135</v>
      </c>
      <c r="E357" t="s">
        <v>98</v>
      </c>
      <c r="F357" s="23" t="s">
        <v>9412</v>
      </c>
      <c r="G357">
        <v>3024</v>
      </c>
      <c r="H357" s="23" t="str">
        <f>F357&amp;G357</f>
        <v>62179973000159609853024</v>
      </c>
      <c r="I357" s="48" t="e">
        <f>VLOOKUP(H357,银行退汇!H:K,4,FALSE)</f>
        <v>#N/A</v>
      </c>
      <c r="J357" s="48" t="e">
        <f>IF(I357&gt;0,1,"")</f>
        <v>#N/A</v>
      </c>
      <c r="K357" s="48" t="e">
        <f>VLOOKUP(H357,网银退汇!H:J,3,FALSE)</f>
        <v>#N/A</v>
      </c>
      <c r="L357" s="49" t="s">
        <v>10198</v>
      </c>
    </row>
    <row r="358" spans="1:12" hidden="1">
      <c r="A358" t="s">
        <v>9413</v>
      </c>
      <c r="B358" s="23" t="s">
        <v>10244</v>
      </c>
      <c r="C358" s="49" t="str">
        <f>LEFT(B358,8)</f>
        <v>20170707</v>
      </c>
      <c r="D358" s="49" t="str">
        <f>RIGHT(B358,10)</f>
        <v>0054657233</v>
      </c>
      <c r="E358" t="s">
        <v>98</v>
      </c>
      <c r="F358" s="23" t="s">
        <v>9415</v>
      </c>
      <c r="G358">
        <v>208</v>
      </c>
      <c r="H358" s="23" t="str">
        <f>F358&amp;G358</f>
        <v>4367455167375349208</v>
      </c>
      <c r="I358" s="48" t="e">
        <f>VLOOKUP(H358,银行退汇!H:K,4,FALSE)</f>
        <v>#N/A</v>
      </c>
      <c r="J358" s="48" t="e">
        <f>IF(I358&gt;0,1,"")</f>
        <v>#N/A</v>
      </c>
      <c r="K358" s="48" t="e">
        <f>VLOOKUP(H358,网银退汇!H:J,3,FALSE)</f>
        <v>#N/A</v>
      </c>
      <c r="L358" s="49" t="s">
        <v>10198</v>
      </c>
    </row>
    <row r="359" spans="1:12" hidden="1">
      <c r="A359" t="s">
        <v>9416</v>
      </c>
      <c r="B359" s="23" t="s">
        <v>10245</v>
      </c>
      <c r="C359" s="49" t="str">
        <f>LEFT(B359,8)</f>
        <v>20170707</v>
      </c>
      <c r="D359" s="49" t="str">
        <f>RIGHT(B359,10)</f>
        <v>0054657268</v>
      </c>
      <c r="E359" t="s">
        <v>98</v>
      </c>
      <c r="F359" s="23" t="s">
        <v>9418</v>
      </c>
      <c r="G359">
        <v>1000</v>
      </c>
      <c r="H359" s="23" t="str">
        <f>F359&amp;G359</f>
        <v>62596562418787961000</v>
      </c>
      <c r="I359" s="48" t="e">
        <f>VLOOKUP(H359,银行退汇!H:K,4,FALSE)</f>
        <v>#N/A</v>
      </c>
      <c r="J359" s="48" t="e">
        <f>IF(I359&gt;0,1,"")</f>
        <v>#N/A</v>
      </c>
      <c r="K359" s="48" t="e">
        <f>VLOOKUP(H359,网银退汇!H:J,3,FALSE)</f>
        <v>#N/A</v>
      </c>
      <c r="L359" s="49" t="s">
        <v>10198</v>
      </c>
    </row>
    <row r="360" spans="1:12" hidden="1">
      <c r="A360" s="19" t="s">
        <v>10246</v>
      </c>
      <c r="B360" s="23" t="s">
        <v>10247</v>
      </c>
      <c r="C360" s="49" t="str">
        <f>LEFT(B360,8)</f>
        <v>20170707</v>
      </c>
      <c r="D360" s="49" t="str">
        <f>RIGHT(B360,10)</f>
        <v>0054666335</v>
      </c>
      <c r="E360" t="s">
        <v>98</v>
      </c>
      <c r="F360" s="23" t="s">
        <v>6777</v>
      </c>
      <c r="G360">
        <v>500</v>
      </c>
      <c r="H360" s="23" t="str">
        <f>F360&amp;G360</f>
        <v>6228271191223708173500</v>
      </c>
      <c r="I360" s="48">
        <f>VLOOKUP(H360,银行退汇!H:K,4,FALSE)</f>
        <v>500</v>
      </c>
      <c r="J360" s="48">
        <f>IF(I360&gt;0,1,"")</f>
        <v>1</v>
      </c>
      <c r="K360" s="48" t="str">
        <f>VLOOKUP(H360,网银退汇!H:J,3,FALSE)</f>
        <v>2017-07-10</v>
      </c>
      <c r="L360" s="49" t="s">
        <v>10198</v>
      </c>
    </row>
    <row r="361" spans="1:12" hidden="1">
      <c r="A361" t="s">
        <v>9421</v>
      </c>
      <c r="B361" s="23" t="s">
        <v>10248</v>
      </c>
      <c r="C361" s="49" t="str">
        <f>LEFT(B361,8)</f>
        <v>20170707</v>
      </c>
      <c r="D361" s="49" t="str">
        <f>RIGHT(B361,10)</f>
        <v>0054674066</v>
      </c>
      <c r="E361" t="s">
        <v>98</v>
      </c>
      <c r="F361" s="23" t="s">
        <v>9423</v>
      </c>
      <c r="G361">
        <v>496</v>
      </c>
      <c r="H361" s="23" t="str">
        <f>F361&amp;G361</f>
        <v>6228480868172335077496</v>
      </c>
      <c r="I361" s="48" t="e">
        <f>VLOOKUP(H361,银行退汇!H:K,4,FALSE)</f>
        <v>#N/A</v>
      </c>
      <c r="J361" s="48" t="e">
        <f>IF(I361&gt;0,1,"")</f>
        <v>#N/A</v>
      </c>
      <c r="K361" s="48" t="e">
        <f>VLOOKUP(H361,网银退汇!H:J,3,FALSE)</f>
        <v>#N/A</v>
      </c>
      <c r="L361" s="49" t="s">
        <v>10198</v>
      </c>
    </row>
    <row r="362" spans="1:12" hidden="1">
      <c r="A362" t="s">
        <v>9424</v>
      </c>
      <c r="B362" s="23" t="s">
        <v>10249</v>
      </c>
      <c r="C362" s="49" t="str">
        <f>LEFT(B362,8)</f>
        <v>20170707</v>
      </c>
      <c r="D362" s="49" t="str">
        <f>RIGHT(B362,10)</f>
        <v>0054680090</v>
      </c>
      <c r="E362" t="s">
        <v>98</v>
      </c>
      <c r="F362" s="23" t="s">
        <v>9426</v>
      </c>
      <c r="G362">
        <v>300</v>
      </c>
      <c r="H362" s="23" t="str">
        <f>F362&amp;G362</f>
        <v>6226210015180516300</v>
      </c>
      <c r="I362" s="48" t="e">
        <f>VLOOKUP(H362,银行退汇!H:K,4,FALSE)</f>
        <v>#N/A</v>
      </c>
      <c r="J362" s="48" t="e">
        <f>IF(I362&gt;0,1,"")</f>
        <v>#N/A</v>
      </c>
      <c r="K362" s="48" t="e">
        <f>VLOOKUP(H362,网银退汇!H:J,3,FALSE)</f>
        <v>#N/A</v>
      </c>
      <c r="L362" s="49" t="s">
        <v>10198</v>
      </c>
    </row>
    <row r="363" spans="1:12" hidden="1">
      <c r="A363" t="s">
        <v>9427</v>
      </c>
      <c r="B363" s="23" t="s">
        <v>10250</v>
      </c>
      <c r="C363" s="49" t="str">
        <f>LEFT(B363,8)</f>
        <v>20170707</v>
      </c>
      <c r="D363" s="49" t="str">
        <f>RIGHT(B363,10)</f>
        <v>0054681940</v>
      </c>
      <c r="E363" t="s">
        <v>98</v>
      </c>
      <c r="F363" s="23" t="s">
        <v>9426</v>
      </c>
      <c r="G363">
        <v>896</v>
      </c>
      <c r="H363" s="23" t="str">
        <f>F363&amp;G363</f>
        <v>6226210015180516896</v>
      </c>
      <c r="I363" s="48" t="e">
        <f>VLOOKUP(H363,银行退汇!H:K,4,FALSE)</f>
        <v>#N/A</v>
      </c>
      <c r="J363" s="48" t="e">
        <f>IF(I363&gt;0,1,"")</f>
        <v>#N/A</v>
      </c>
      <c r="K363" s="48" t="e">
        <f>VLOOKUP(H363,网银退汇!H:J,3,FALSE)</f>
        <v>#N/A</v>
      </c>
      <c r="L363" s="49" t="s">
        <v>10198</v>
      </c>
    </row>
    <row r="364" spans="1:12" hidden="1">
      <c r="A364" t="s">
        <v>9429</v>
      </c>
      <c r="B364" s="23" t="s">
        <v>10251</v>
      </c>
      <c r="C364" s="49" t="str">
        <f>LEFT(B364,8)</f>
        <v>20170707</v>
      </c>
      <c r="D364" s="49" t="str">
        <f>RIGHT(B364,10)</f>
        <v>0054684746</v>
      </c>
      <c r="E364" t="s">
        <v>98</v>
      </c>
      <c r="F364" s="23" t="s">
        <v>9431</v>
      </c>
      <c r="G364">
        <v>116</v>
      </c>
      <c r="H364" s="23" t="str">
        <f>F364&amp;G364</f>
        <v>4367423960297041322116</v>
      </c>
      <c r="I364" s="48" t="e">
        <f>VLOOKUP(H364,银行退汇!H:K,4,FALSE)</f>
        <v>#N/A</v>
      </c>
      <c r="J364" s="48" t="e">
        <f>IF(I364&gt;0,1,"")</f>
        <v>#N/A</v>
      </c>
      <c r="K364" s="48" t="e">
        <f>VLOOKUP(H364,网银退汇!H:J,3,FALSE)</f>
        <v>#N/A</v>
      </c>
      <c r="L364" s="49" t="s">
        <v>10198</v>
      </c>
    </row>
    <row r="365" spans="1:12" hidden="1">
      <c r="A365" t="s">
        <v>9432</v>
      </c>
      <c r="B365" s="23" t="s">
        <v>10252</v>
      </c>
      <c r="C365" s="49" t="str">
        <f>LEFT(B365,8)</f>
        <v>20170707</v>
      </c>
      <c r="D365" s="49" t="str">
        <f>RIGHT(B365,10)</f>
        <v>0054685225</v>
      </c>
      <c r="E365" t="s">
        <v>98</v>
      </c>
      <c r="F365" s="23" t="s">
        <v>9434</v>
      </c>
      <c r="G365">
        <v>150</v>
      </c>
      <c r="H365" s="23" t="str">
        <f>F365&amp;G365</f>
        <v>6222520593357672150</v>
      </c>
      <c r="I365" s="48" t="e">
        <f>VLOOKUP(H365,银行退汇!H:K,4,FALSE)</f>
        <v>#N/A</v>
      </c>
      <c r="J365" s="48" t="e">
        <f>IF(I365&gt;0,1,"")</f>
        <v>#N/A</v>
      </c>
      <c r="K365" s="48" t="e">
        <f>VLOOKUP(H365,网银退汇!H:J,3,FALSE)</f>
        <v>#N/A</v>
      </c>
      <c r="L365" s="49" t="s">
        <v>10198</v>
      </c>
    </row>
    <row r="366" spans="1:12" hidden="1">
      <c r="A366" t="s">
        <v>9435</v>
      </c>
      <c r="B366" s="23" t="s">
        <v>10253</v>
      </c>
      <c r="C366" s="49" t="str">
        <f>LEFT(B366,8)</f>
        <v>20170707</v>
      </c>
      <c r="D366" s="49" t="str">
        <f>RIGHT(B366,10)</f>
        <v>0054686538</v>
      </c>
      <c r="E366" t="s">
        <v>98</v>
      </c>
      <c r="F366" s="23" t="s">
        <v>9437</v>
      </c>
      <c r="G366">
        <v>9</v>
      </c>
      <c r="H366" s="23" t="str">
        <f>F366&amp;G366</f>
        <v>62268080102911949</v>
      </c>
      <c r="I366" s="48" t="e">
        <f>VLOOKUP(H366,银行退汇!H:K,4,FALSE)</f>
        <v>#N/A</v>
      </c>
      <c r="J366" s="48" t="e">
        <f>IF(I366&gt;0,1,"")</f>
        <v>#N/A</v>
      </c>
      <c r="K366" s="48" t="e">
        <f>VLOOKUP(H366,网银退汇!H:J,3,FALSE)</f>
        <v>#N/A</v>
      </c>
      <c r="L366" s="49" t="s">
        <v>10198</v>
      </c>
    </row>
    <row r="367" spans="1:12" hidden="1">
      <c r="A367" t="s">
        <v>9438</v>
      </c>
      <c r="B367" s="23" t="s">
        <v>10254</v>
      </c>
      <c r="C367" s="49" t="str">
        <f>LEFT(B367,8)</f>
        <v>20170707</v>
      </c>
      <c r="D367" s="49" t="str">
        <f>RIGHT(B367,10)</f>
        <v>0054690103</v>
      </c>
      <c r="E367" t="s">
        <v>98</v>
      </c>
      <c r="F367" s="23" t="s">
        <v>9440</v>
      </c>
      <c r="G367">
        <v>878</v>
      </c>
      <c r="H367" s="23" t="str">
        <f>F367&amp;G367</f>
        <v>6217004010000169291878</v>
      </c>
      <c r="I367" s="48" t="e">
        <f>VLOOKUP(H367,银行退汇!H:K,4,FALSE)</f>
        <v>#N/A</v>
      </c>
      <c r="J367" s="48" t="e">
        <f>IF(I367&gt;0,1,"")</f>
        <v>#N/A</v>
      </c>
      <c r="K367" s="48" t="e">
        <f>VLOOKUP(H367,网银退汇!H:J,3,FALSE)</f>
        <v>#N/A</v>
      </c>
      <c r="L367" s="49" t="s">
        <v>10198</v>
      </c>
    </row>
    <row r="368" spans="1:12" hidden="1">
      <c r="A368" t="s">
        <v>9441</v>
      </c>
      <c r="B368" s="23" t="s">
        <v>10255</v>
      </c>
      <c r="C368" s="49" t="str">
        <f>LEFT(B368,8)</f>
        <v>20170707</v>
      </c>
      <c r="D368" s="49" t="str">
        <f>RIGHT(B368,10)</f>
        <v>0054690225</v>
      </c>
      <c r="E368" t="s">
        <v>98</v>
      </c>
      <c r="F368" s="23" t="s">
        <v>9443</v>
      </c>
      <c r="G368">
        <v>900</v>
      </c>
      <c r="H368" s="23" t="str">
        <f>F368&amp;G368</f>
        <v>5264103861689190900</v>
      </c>
      <c r="I368" s="48" t="e">
        <f>VLOOKUP(H368,银行退汇!H:K,4,FALSE)</f>
        <v>#N/A</v>
      </c>
      <c r="J368" s="48" t="e">
        <f>IF(I368&gt;0,1,"")</f>
        <v>#N/A</v>
      </c>
      <c r="K368" s="48" t="e">
        <f>VLOOKUP(H368,网银退汇!H:J,3,FALSE)</f>
        <v>#N/A</v>
      </c>
      <c r="L368" s="49" t="s">
        <v>10198</v>
      </c>
    </row>
    <row r="369" spans="1:12" hidden="1">
      <c r="A369" t="s">
        <v>9444</v>
      </c>
      <c r="B369" s="23" t="s">
        <v>10256</v>
      </c>
      <c r="C369" s="49" t="str">
        <f>LEFT(B369,8)</f>
        <v>20170707</v>
      </c>
      <c r="D369" s="49" t="str">
        <f>RIGHT(B369,10)</f>
        <v>0054690717</v>
      </c>
      <c r="E369" t="s">
        <v>98</v>
      </c>
      <c r="F369" s="23" t="s">
        <v>202</v>
      </c>
      <c r="G369">
        <v>260</v>
      </c>
      <c r="H369" s="23" t="str">
        <f>F369&amp;G369</f>
        <v>6217790001080401181260</v>
      </c>
      <c r="I369" s="48">
        <f>VLOOKUP(H369,银行退汇!H:K,4,FALSE)</f>
        <v>260</v>
      </c>
      <c r="J369" s="48">
        <f>IF(I369&gt;0,1,"")</f>
        <v>1</v>
      </c>
      <c r="K369" s="48" t="str">
        <f>VLOOKUP(H369,网银退汇!H:J,3,FALSE)</f>
        <v>2017-07-11</v>
      </c>
      <c r="L369" s="49" t="s">
        <v>10198</v>
      </c>
    </row>
    <row r="370" spans="1:12" hidden="1">
      <c r="A370" t="s">
        <v>9446</v>
      </c>
      <c r="B370" s="23" t="s">
        <v>10257</v>
      </c>
      <c r="C370" s="49" t="str">
        <f>LEFT(B370,8)</f>
        <v>20170707</v>
      </c>
      <c r="D370" s="49" t="str">
        <f>RIGHT(B370,10)</f>
        <v>0054691333</v>
      </c>
      <c r="E370" t="s">
        <v>98</v>
      </c>
      <c r="F370" s="23" t="s">
        <v>9448</v>
      </c>
      <c r="G370">
        <v>294</v>
      </c>
      <c r="H370" s="23" t="str">
        <f>F370&amp;G370</f>
        <v>6270670301956298294</v>
      </c>
      <c r="I370" s="48" t="e">
        <f>VLOOKUP(H370,银行退汇!H:K,4,FALSE)</f>
        <v>#N/A</v>
      </c>
      <c r="J370" s="48" t="e">
        <f>IF(I370&gt;0,1,"")</f>
        <v>#N/A</v>
      </c>
      <c r="K370" s="48" t="e">
        <f>VLOOKUP(H370,网银退汇!H:J,3,FALSE)</f>
        <v>#N/A</v>
      </c>
      <c r="L370" s="49" t="s">
        <v>10198</v>
      </c>
    </row>
    <row r="371" spans="1:12" hidden="1">
      <c r="A371" s="19" t="s">
        <v>10258</v>
      </c>
      <c r="B371" s="23" t="s">
        <v>10259</v>
      </c>
      <c r="C371" s="49" t="str">
        <f>LEFT(B371,8)</f>
        <v>20170707</v>
      </c>
      <c r="D371" s="49" t="str">
        <f>RIGHT(B371,10)</f>
        <v>0054692014</v>
      </c>
      <c r="E371" t="s">
        <v>98</v>
      </c>
      <c r="F371" s="23" t="s">
        <v>6771</v>
      </c>
      <c r="G371">
        <v>500</v>
      </c>
      <c r="H371" s="23" t="str">
        <f>F371&amp;G371</f>
        <v>6282680024545373500</v>
      </c>
      <c r="I371" s="48">
        <f>VLOOKUP(H371,银行退汇!H:K,4,FALSE)</f>
        <v>500</v>
      </c>
      <c r="J371" s="48">
        <f>IF(I371&gt;0,1,"")</f>
        <v>1</v>
      </c>
      <c r="K371" s="48" t="str">
        <f>VLOOKUP(H371,网银退汇!H:J,3,FALSE)</f>
        <v>2017-07-10</v>
      </c>
      <c r="L371" s="49" t="s">
        <v>10198</v>
      </c>
    </row>
    <row r="372" spans="1:12" hidden="1">
      <c r="A372" s="19" t="s">
        <v>10260</v>
      </c>
      <c r="B372" s="23" t="s">
        <v>10261</v>
      </c>
      <c r="C372" s="49" t="str">
        <f>LEFT(B372,8)</f>
        <v>20170707</v>
      </c>
      <c r="D372" s="49" t="str">
        <f>RIGHT(B372,10)</f>
        <v>0054692064</v>
      </c>
      <c r="E372" t="s">
        <v>98</v>
      </c>
      <c r="F372" s="23" t="s">
        <v>6771</v>
      </c>
      <c r="G372">
        <v>400</v>
      </c>
      <c r="H372" s="23" t="str">
        <f>F372&amp;G372</f>
        <v>6282680024545373400</v>
      </c>
      <c r="I372" s="48">
        <f>VLOOKUP(H372,银行退汇!H:K,4,FALSE)</f>
        <v>400</v>
      </c>
      <c r="J372" s="48">
        <f>IF(I372&gt;0,1,"")</f>
        <v>1</v>
      </c>
      <c r="K372" s="48" t="str">
        <f>VLOOKUP(H372,网银退汇!H:J,3,FALSE)</f>
        <v>2017-07-10</v>
      </c>
      <c r="L372" s="49" t="s">
        <v>10198</v>
      </c>
    </row>
    <row r="373" spans="1:12" hidden="1">
      <c r="A373" t="s">
        <v>9453</v>
      </c>
      <c r="B373" s="23" t="s">
        <v>10262</v>
      </c>
      <c r="C373" s="49" t="str">
        <f>LEFT(B373,8)</f>
        <v>20170707</v>
      </c>
      <c r="D373" s="49" t="str">
        <f>RIGHT(B373,10)</f>
        <v>0054692516</v>
      </c>
      <c r="E373" t="s">
        <v>98</v>
      </c>
      <c r="F373" s="23" t="s">
        <v>9155</v>
      </c>
      <c r="G373">
        <v>312</v>
      </c>
      <c r="H373" s="23" t="str">
        <f>F373&amp;G373</f>
        <v>6231900000118779475312</v>
      </c>
      <c r="I373" s="48" t="e">
        <f>VLOOKUP(H373,银行退汇!H:K,4,FALSE)</f>
        <v>#N/A</v>
      </c>
      <c r="J373" s="48" t="e">
        <f>IF(I373&gt;0,1,"")</f>
        <v>#N/A</v>
      </c>
      <c r="K373" s="48" t="e">
        <f>VLOOKUP(H373,网银退汇!H:J,3,FALSE)</f>
        <v>#N/A</v>
      </c>
      <c r="L373" s="49" t="s">
        <v>10198</v>
      </c>
    </row>
    <row r="374" spans="1:12" hidden="1">
      <c r="A374" t="s">
        <v>9455</v>
      </c>
      <c r="B374" s="23" t="s">
        <v>10263</v>
      </c>
      <c r="C374" s="49" t="str">
        <f>LEFT(B374,8)</f>
        <v>20170707</v>
      </c>
      <c r="D374" s="49" t="str">
        <f>RIGHT(B374,10)</f>
        <v>0054694192</v>
      </c>
      <c r="E374" t="s">
        <v>98</v>
      </c>
      <c r="F374" s="23" t="s">
        <v>9457</v>
      </c>
      <c r="G374">
        <v>24</v>
      </c>
      <c r="H374" s="23" t="str">
        <f>F374&amp;G374</f>
        <v>622369137248981924</v>
      </c>
      <c r="I374" s="48" t="e">
        <f>VLOOKUP(H374,银行退汇!H:K,4,FALSE)</f>
        <v>#N/A</v>
      </c>
      <c r="J374" s="48" t="e">
        <f>IF(I374&gt;0,1,"")</f>
        <v>#N/A</v>
      </c>
      <c r="K374" s="48" t="e">
        <f>VLOOKUP(H374,网银退汇!H:J,3,FALSE)</f>
        <v>#N/A</v>
      </c>
      <c r="L374" s="49" t="s">
        <v>10198</v>
      </c>
    </row>
    <row r="375" spans="1:12" hidden="1">
      <c r="A375" t="s">
        <v>9458</v>
      </c>
      <c r="B375" s="23" t="s">
        <v>10264</v>
      </c>
      <c r="C375" s="49" t="str">
        <f>LEFT(B375,8)</f>
        <v>20170707</v>
      </c>
      <c r="D375" s="49" t="str">
        <f>RIGHT(B375,10)</f>
        <v>0054694203</v>
      </c>
      <c r="E375" t="s">
        <v>98</v>
      </c>
      <c r="F375" s="23" t="s">
        <v>9460</v>
      </c>
      <c r="G375">
        <v>289</v>
      </c>
      <c r="H375" s="23" t="str">
        <f>F375&amp;G375</f>
        <v>6217852700015385444289</v>
      </c>
      <c r="I375" s="48" t="e">
        <f>VLOOKUP(H375,银行退汇!H:K,4,FALSE)</f>
        <v>#N/A</v>
      </c>
      <c r="J375" s="48" t="e">
        <f>IF(I375&gt;0,1,"")</f>
        <v>#N/A</v>
      </c>
      <c r="K375" s="48" t="e">
        <f>VLOOKUP(H375,网银退汇!H:J,3,FALSE)</f>
        <v>#N/A</v>
      </c>
      <c r="L375" s="49" t="s">
        <v>10198</v>
      </c>
    </row>
    <row r="376" spans="1:12" hidden="1">
      <c r="A376" t="s">
        <v>9461</v>
      </c>
      <c r="B376" s="23" t="s">
        <v>10265</v>
      </c>
      <c r="C376" s="49" t="str">
        <f>LEFT(B376,8)</f>
        <v>20170707</v>
      </c>
      <c r="D376" s="49" t="str">
        <f>RIGHT(B376,10)</f>
        <v>0054694495</v>
      </c>
      <c r="E376" t="s">
        <v>98</v>
      </c>
      <c r="F376" s="23" t="s">
        <v>9460</v>
      </c>
      <c r="G376">
        <v>289</v>
      </c>
      <c r="H376" s="23" t="str">
        <f>F376&amp;G376</f>
        <v>6217852700015385444289</v>
      </c>
      <c r="I376" s="48" t="e">
        <f>VLOOKUP(H376,银行退汇!H:K,4,FALSE)</f>
        <v>#N/A</v>
      </c>
      <c r="J376" s="48" t="e">
        <f>IF(I376&gt;0,1,"")</f>
        <v>#N/A</v>
      </c>
      <c r="K376" s="48" t="e">
        <f>VLOOKUP(H376,网银退汇!H:J,3,FALSE)</f>
        <v>#N/A</v>
      </c>
      <c r="L376" s="49" t="s">
        <v>10198</v>
      </c>
    </row>
    <row r="377" spans="1:12" hidden="1">
      <c r="A377" t="s">
        <v>9463</v>
      </c>
      <c r="B377" s="23" t="s">
        <v>10266</v>
      </c>
      <c r="C377" s="49" t="str">
        <f>LEFT(B377,8)</f>
        <v>20170707</v>
      </c>
      <c r="D377" s="49" t="str">
        <f>RIGHT(B377,10)</f>
        <v>0054695912</v>
      </c>
      <c r="E377" t="s">
        <v>98</v>
      </c>
      <c r="F377" s="23" t="s">
        <v>9465</v>
      </c>
      <c r="G377">
        <v>450</v>
      </c>
      <c r="H377" s="23" t="str">
        <f>F377&amp;G377</f>
        <v>6217862700001402854450</v>
      </c>
      <c r="I377" s="48" t="e">
        <f>VLOOKUP(H377,银行退汇!H:K,4,FALSE)</f>
        <v>#N/A</v>
      </c>
      <c r="J377" s="48" t="e">
        <f>IF(I377&gt;0,1,"")</f>
        <v>#N/A</v>
      </c>
      <c r="K377" s="48" t="e">
        <f>VLOOKUP(H377,网银退汇!H:J,3,FALSE)</f>
        <v>#N/A</v>
      </c>
      <c r="L377" s="49" t="s">
        <v>10198</v>
      </c>
    </row>
    <row r="378" spans="1:12" hidden="1">
      <c r="A378" t="s">
        <v>9466</v>
      </c>
      <c r="B378" s="23" t="s">
        <v>10267</v>
      </c>
      <c r="C378" s="49" t="str">
        <f>LEFT(B378,8)</f>
        <v>20170707</v>
      </c>
      <c r="D378" s="49" t="str">
        <f>RIGHT(B378,10)</f>
        <v>0054697094</v>
      </c>
      <c r="E378" t="s">
        <v>98</v>
      </c>
      <c r="F378" s="23" t="s">
        <v>9468</v>
      </c>
      <c r="G378">
        <v>331</v>
      </c>
      <c r="H378" s="23" t="str">
        <f>F378&amp;G378</f>
        <v>6228483358197782674331</v>
      </c>
      <c r="I378" s="48" t="e">
        <f>VLOOKUP(H378,银行退汇!H:K,4,FALSE)</f>
        <v>#N/A</v>
      </c>
      <c r="J378" s="48" t="e">
        <f>IF(I378&gt;0,1,"")</f>
        <v>#N/A</v>
      </c>
      <c r="K378" s="48" t="e">
        <f>VLOOKUP(H378,网银退汇!H:J,3,FALSE)</f>
        <v>#N/A</v>
      </c>
      <c r="L378" s="49" t="s">
        <v>10198</v>
      </c>
    </row>
    <row r="379" spans="1:12" hidden="1">
      <c r="A379" t="s">
        <v>9469</v>
      </c>
      <c r="B379" s="23" t="s">
        <v>10268</v>
      </c>
      <c r="C379" s="49" t="str">
        <f>LEFT(B379,8)</f>
        <v>20170707</v>
      </c>
      <c r="D379" s="49" t="str">
        <f>RIGHT(B379,10)</f>
        <v>0054698061</v>
      </c>
      <c r="E379" t="s">
        <v>98</v>
      </c>
      <c r="F379" s="23" t="s">
        <v>9471</v>
      </c>
      <c r="G379">
        <v>20</v>
      </c>
      <c r="H379" s="23" t="str">
        <f>F379&amp;G379</f>
        <v>623668394000039909220</v>
      </c>
      <c r="I379" s="48" t="e">
        <f>VLOOKUP(H379,银行退汇!H:K,4,FALSE)</f>
        <v>#N/A</v>
      </c>
      <c r="J379" s="48" t="e">
        <f>IF(I379&gt;0,1,"")</f>
        <v>#N/A</v>
      </c>
      <c r="K379" s="48" t="e">
        <f>VLOOKUP(H379,网银退汇!H:J,3,FALSE)</f>
        <v>#N/A</v>
      </c>
      <c r="L379" s="49" t="s">
        <v>10198</v>
      </c>
    </row>
    <row r="380" spans="1:12" hidden="1">
      <c r="A380" t="s">
        <v>9472</v>
      </c>
      <c r="B380" s="23" t="s">
        <v>10269</v>
      </c>
      <c r="C380" s="49" t="str">
        <f>LEFT(B380,8)</f>
        <v>20170707</v>
      </c>
      <c r="D380" s="49" t="str">
        <f>RIGHT(B380,10)</f>
        <v>0054698622</v>
      </c>
      <c r="E380" t="s">
        <v>98</v>
      </c>
      <c r="F380" s="23" t="s">
        <v>9474</v>
      </c>
      <c r="G380">
        <v>401</v>
      </c>
      <c r="H380" s="23" t="str">
        <f>F380&amp;G380</f>
        <v>6228480868624722179401</v>
      </c>
      <c r="I380" s="48" t="e">
        <f>VLOOKUP(H380,银行退汇!H:K,4,FALSE)</f>
        <v>#N/A</v>
      </c>
      <c r="J380" s="48" t="e">
        <f>IF(I380&gt;0,1,"")</f>
        <v>#N/A</v>
      </c>
      <c r="K380" s="48" t="e">
        <f>VLOOKUP(H380,网银退汇!H:J,3,FALSE)</f>
        <v>#N/A</v>
      </c>
      <c r="L380" s="49" t="s">
        <v>10198</v>
      </c>
    </row>
    <row r="381" spans="1:12" hidden="1">
      <c r="A381" t="s">
        <v>9475</v>
      </c>
      <c r="B381" s="23" t="s">
        <v>10270</v>
      </c>
      <c r="C381" s="49" t="str">
        <f>LEFT(B381,8)</f>
        <v>20170707</v>
      </c>
      <c r="D381" s="49" t="str">
        <f>RIGHT(B381,10)</f>
        <v>0054703240</v>
      </c>
      <c r="E381" t="s">
        <v>98</v>
      </c>
      <c r="F381" s="23" t="s">
        <v>9477</v>
      </c>
      <c r="G381">
        <v>3000</v>
      </c>
      <c r="H381" s="23" t="str">
        <f>F381&amp;G381</f>
        <v>62284808609056802183000</v>
      </c>
      <c r="I381" s="48" t="e">
        <f>VLOOKUP(H381,银行退汇!H:K,4,FALSE)</f>
        <v>#N/A</v>
      </c>
      <c r="J381" s="48" t="e">
        <f>IF(I381&gt;0,1,"")</f>
        <v>#N/A</v>
      </c>
      <c r="K381" s="48" t="e">
        <f>VLOOKUP(H381,网银退汇!H:J,3,FALSE)</f>
        <v>#N/A</v>
      </c>
      <c r="L381" s="49" t="s">
        <v>10198</v>
      </c>
    </row>
    <row r="382" spans="1:12" hidden="1">
      <c r="A382" t="s">
        <v>9478</v>
      </c>
      <c r="B382" s="23" t="s">
        <v>10271</v>
      </c>
      <c r="C382" s="49" t="str">
        <f>LEFT(B382,8)</f>
        <v>20170707</v>
      </c>
      <c r="D382" s="49" t="str">
        <f>RIGHT(B382,10)</f>
        <v>0054709386</v>
      </c>
      <c r="E382" t="s">
        <v>98</v>
      </c>
      <c r="F382" s="23" t="s">
        <v>9480</v>
      </c>
      <c r="G382">
        <v>2</v>
      </c>
      <c r="H382" s="23" t="str">
        <f>F382&amp;G382</f>
        <v>52893116412676552</v>
      </c>
      <c r="I382" s="48" t="e">
        <f>VLOOKUP(H382,银行退汇!H:K,4,FALSE)</f>
        <v>#N/A</v>
      </c>
      <c r="J382" s="48" t="e">
        <f>IF(I382&gt;0,1,"")</f>
        <v>#N/A</v>
      </c>
      <c r="K382" s="48" t="e">
        <f>VLOOKUP(H382,网银退汇!H:J,3,FALSE)</f>
        <v>#N/A</v>
      </c>
      <c r="L382" s="49" t="s">
        <v>10198</v>
      </c>
    </row>
    <row r="383" spans="1:12" hidden="1">
      <c r="A383" t="s">
        <v>9481</v>
      </c>
      <c r="B383" s="23" t="s">
        <v>10272</v>
      </c>
      <c r="C383" s="49" t="str">
        <f>LEFT(B383,8)</f>
        <v>20170707</v>
      </c>
      <c r="D383" s="49" t="str">
        <f>RIGHT(B383,10)</f>
        <v>0054709445</v>
      </c>
      <c r="E383" t="s">
        <v>98</v>
      </c>
      <c r="F383" s="23" t="s">
        <v>9480</v>
      </c>
      <c r="G383">
        <v>98</v>
      </c>
      <c r="H383" s="23" t="str">
        <f>F383&amp;G383</f>
        <v>528931164126765598</v>
      </c>
      <c r="I383" s="48" t="e">
        <f>VLOOKUP(H383,银行退汇!H:K,4,FALSE)</f>
        <v>#N/A</v>
      </c>
      <c r="J383" s="48" t="e">
        <f>IF(I383&gt;0,1,"")</f>
        <v>#N/A</v>
      </c>
      <c r="K383" s="48" t="e">
        <f>VLOOKUP(H383,网银退汇!H:J,3,FALSE)</f>
        <v>#N/A</v>
      </c>
      <c r="L383" s="49" t="s">
        <v>10198</v>
      </c>
    </row>
    <row r="384" spans="1:12" hidden="1">
      <c r="A384" t="s">
        <v>9483</v>
      </c>
      <c r="B384" s="23" t="s">
        <v>10273</v>
      </c>
      <c r="C384" s="49" t="str">
        <f>LEFT(B384,8)</f>
        <v>20170707</v>
      </c>
      <c r="D384" s="49" t="str">
        <f>RIGHT(B384,10)</f>
        <v>0054709486</v>
      </c>
      <c r="E384" t="s">
        <v>98</v>
      </c>
      <c r="F384" s="23" t="s">
        <v>203</v>
      </c>
      <c r="G384">
        <v>1</v>
      </c>
      <c r="H384" s="23" t="str">
        <f>F384&amp;G384</f>
        <v>62103000300952331</v>
      </c>
      <c r="I384" s="48" t="e">
        <f>VLOOKUP(H384,银行退汇!H:K,4,FALSE)</f>
        <v>#N/A</v>
      </c>
      <c r="J384" s="48" t="e">
        <f>IF(I384&gt;0,1,"")</f>
        <v>#N/A</v>
      </c>
      <c r="K384" s="48" t="e">
        <f>VLOOKUP(H384,网银退汇!H:J,3,FALSE)</f>
        <v>#N/A</v>
      </c>
      <c r="L384" s="49" t="s">
        <v>10198</v>
      </c>
    </row>
    <row r="385" spans="1:12" hidden="1">
      <c r="A385" t="s">
        <v>9485</v>
      </c>
      <c r="B385" s="23" t="s">
        <v>10274</v>
      </c>
      <c r="C385" s="49" t="str">
        <f>LEFT(B385,8)</f>
        <v>20170707</v>
      </c>
      <c r="D385" s="49" t="str">
        <f>RIGHT(B385,10)</f>
        <v>0054709767</v>
      </c>
      <c r="E385" t="s">
        <v>98</v>
      </c>
      <c r="F385" s="23" t="s">
        <v>9487</v>
      </c>
      <c r="G385">
        <v>2000</v>
      </c>
      <c r="H385" s="23" t="str">
        <f>F385&amp;G385</f>
        <v>40967018780800432000</v>
      </c>
      <c r="I385" s="48" t="e">
        <f>VLOOKUP(H385,银行退汇!H:K,4,FALSE)</f>
        <v>#N/A</v>
      </c>
      <c r="J385" s="48" t="e">
        <f>IF(I385&gt;0,1,"")</f>
        <v>#N/A</v>
      </c>
      <c r="K385" s="48" t="e">
        <f>VLOOKUP(H385,网银退汇!H:J,3,FALSE)</f>
        <v>#N/A</v>
      </c>
      <c r="L385" s="49" t="s">
        <v>10198</v>
      </c>
    </row>
    <row r="386" spans="1:12" hidden="1">
      <c r="A386" t="s">
        <v>9488</v>
      </c>
      <c r="B386" s="23" t="s">
        <v>10275</v>
      </c>
      <c r="C386" s="49" t="str">
        <f>LEFT(B386,8)</f>
        <v>20170707</v>
      </c>
      <c r="D386" s="49" t="str">
        <f>RIGHT(B386,10)</f>
        <v>0054709787</v>
      </c>
      <c r="E386" t="s">
        <v>98</v>
      </c>
      <c r="F386" s="23" t="s">
        <v>9490</v>
      </c>
      <c r="G386">
        <v>50</v>
      </c>
      <c r="H386" s="23" t="str">
        <f>F386&amp;G386</f>
        <v>622568322100003502550</v>
      </c>
      <c r="I386" s="48" t="e">
        <f>VLOOKUP(H386,银行退汇!H:K,4,FALSE)</f>
        <v>#N/A</v>
      </c>
      <c r="J386" s="48" t="e">
        <f>IF(I386&gt;0,1,"")</f>
        <v>#N/A</v>
      </c>
      <c r="K386" s="48" t="e">
        <f>VLOOKUP(H386,网银退汇!H:J,3,FALSE)</f>
        <v>#N/A</v>
      </c>
      <c r="L386" s="49" t="s">
        <v>10198</v>
      </c>
    </row>
    <row r="387" spans="1:12" hidden="1">
      <c r="A387" t="s">
        <v>9491</v>
      </c>
      <c r="B387" s="23" t="s">
        <v>10276</v>
      </c>
      <c r="C387" s="49" t="str">
        <f>LEFT(B387,8)</f>
        <v>20170707</v>
      </c>
      <c r="D387" s="49" t="str">
        <f>RIGHT(B387,10)</f>
        <v>0054713295</v>
      </c>
      <c r="E387" t="s">
        <v>98</v>
      </c>
      <c r="F387" s="23" t="s">
        <v>9487</v>
      </c>
      <c r="G387">
        <v>3000</v>
      </c>
      <c r="H387" s="23" t="str">
        <f>F387&amp;G387</f>
        <v>40967018780800433000</v>
      </c>
      <c r="I387" s="48" t="e">
        <f>VLOOKUP(H387,银行退汇!H:K,4,FALSE)</f>
        <v>#N/A</v>
      </c>
      <c r="J387" s="48" t="e">
        <f>IF(I387&gt;0,1,"")</f>
        <v>#N/A</v>
      </c>
      <c r="K387" s="48" t="e">
        <f>VLOOKUP(H387,网银退汇!H:J,3,FALSE)</f>
        <v>#N/A</v>
      </c>
      <c r="L387" s="49" t="s">
        <v>10198</v>
      </c>
    </row>
    <row r="388" spans="1:12" hidden="1">
      <c r="A388" t="s">
        <v>9493</v>
      </c>
      <c r="B388" s="23" t="s">
        <v>10277</v>
      </c>
      <c r="C388" s="49" t="str">
        <f>LEFT(B388,8)</f>
        <v>20170707</v>
      </c>
      <c r="D388" s="49" t="str">
        <f>RIGHT(B388,10)</f>
        <v>0054713306</v>
      </c>
      <c r="E388" t="s">
        <v>98</v>
      </c>
      <c r="F388" s="23" t="s">
        <v>9490</v>
      </c>
      <c r="G388">
        <v>50</v>
      </c>
      <c r="H388" s="23" t="str">
        <f>F388&amp;G388</f>
        <v>622568322100003502550</v>
      </c>
      <c r="I388" s="48" t="e">
        <f>VLOOKUP(H388,银行退汇!H:K,4,FALSE)</f>
        <v>#N/A</v>
      </c>
      <c r="J388" s="48" t="e">
        <f>IF(I388&gt;0,1,"")</f>
        <v>#N/A</v>
      </c>
      <c r="K388" s="48" t="e">
        <f>VLOOKUP(H388,网银退汇!H:J,3,FALSE)</f>
        <v>#N/A</v>
      </c>
      <c r="L388" s="49" t="s">
        <v>10198</v>
      </c>
    </row>
    <row r="389" spans="1:12" hidden="1">
      <c r="A389" t="s">
        <v>9495</v>
      </c>
      <c r="B389" s="23" t="s">
        <v>10278</v>
      </c>
      <c r="C389" s="49" t="str">
        <f>LEFT(B389,8)</f>
        <v>20170707</v>
      </c>
      <c r="D389" s="49" t="str">
        <f>RIGHT(B389,10)</f>
        <v>0054713331</v>
      </c>
      <c r="E389" t="s">
        <v>98</v>
      </c>
      <c r="F389" s="23" t="s">
        <v>9480</v>
      </c>
      <c r="G389">
        <v>20000</v>
      </c>
      <c r="H389" s="23" t="str">
        <f>F389&amp;G389</f>
        <v>528931164126765520000</v>
      </c>
      <c r="I389" s="48" t="e">
        <f>VLOOKUP(H389,银行退汇!H:K,4,FALSE)</f>
        <v>#N/A</v>
      </c>
      <c r="J389" s="48" t="e">
        <f>IF(I389&gt;0,1,"")</f>
        <v>#N/A</v>
      </c>
      <c r="K389" s="48" t="e">
        <f>VLOOKUP(H389,网银退汇!H:J,3,FALSE)</f>
        <v>#N/A</v>
      </c>
      <c r="L389" s="49" t="s">
        <v>10198</v>
      </c>
    </row>
    <row r="390" spans="1:12" hidden="1">
      <c r="A390" t="s">
        <v>9497</v>
      </c>
      <c r="B390" s="23" t="s">
        <v>10279</v>
      </c>
      <c r="C390" s="49" t="str">
        <f>LEFT(B390,8)</f>
        <v>20170708</v>
      </c>
      <c r="D390" s="49" t="str">
        <f>RIGHT(B390,10)</f>
        <v>0054724931</v>
      </c>
      <c r="E390" t="s">
        <v>98</v>
      </c>
      <c r="F390" s="23" t="s">
        <v>9499</v>
      </c>
      <c r="G390">
        <v>1000</v>
      </c>
      <c r="H390" s="23" t="str">
        <f>F390&amp;G390</f>
        <v>62122625140000211781000</v>
      </c>
      <c r="I390" s="48" t="e">
        <f>VLOOKUP(H390,银行退汇!H:K,4,FALSE)</f>
        <v>#N/A</v>
      </c>
      <c r="J390" s="48" t="e">
        <f>IF(I390&gt;0,1,"")</f>
        <v>#N/A</v>
      </c>
      <c r="K390" s="48" t="e">
        <f>VLOOKUP(H390,网银退汇!H:J,3,FALSE)</f>
        <v>#N/A</v>
      </c>
      <c r="L390" s="49" t="s">
        <v>10280</v>
      </c>
    </row>
    <row r="391" spans="1:12" hidden="1">
      <c r="A391" t="s">
        <v>9500</v>
      </c>
      <c r="B391" s="23" t="s">
        <v>10281</v>
      </c>
      <c r="C391" s="49" t="str">
        <f>LEFT(B391,8)</f>
        <v>20170708</v>
      </c>
      <c r="D391" s="49" t="str">
        <f>RIGHT(B391,10)</f>
        <v>0054725720</v>
      </c>
      <c r="E391" t="s">
        <v>98</v>
      </c>
      <c r="F391" s="23" t="s">
        <v>9502</v>
      </c>
      <c r="G391">
        <v>200</v>
      </c>
      <c r="H391" s="23" t="str">
        <f>F391&amp;G391</f>
        <v>6231900000065744894200</v>
      </c>
      <c r="I391" s="48" t="e">
        <f>VLOOKUP(H391,银行退汇!H:K,4,FALSE)</f>
        <v>#N/A</v>
      </c>
      <c r="J391" s="48" t="e">
        <f>IF(I391&gt;0,1,"")</f>
        <v>#N/A</v>
      </c>
      <c r="K391" s="48" t="e">
        <f>VLOOKUP(H391,网银退汇!H:J,3,FALSE)</f>
        <v>#N/A</v>
      </c>
      <c r="L391" s="49" t="s">
        <v>10280</v>
      </c>
    </row>
    <row r="392" spans="1:12" hidden="1">
      <c r="A392" t="s">
        <v>9503</v>
      </c>
      <c r="B392" s="23" t="s">
        <v>10282</v>
      </c>
      <c r="C392" s="49" t="str">
        <f>LEFT(B392,8)</f>
        <v>20170708</v>
      </c>
      <c r="D392" s="49" t="str">
        <f>RIGHT(B392,10)</f>
        <v>0054726749</v>
      </c>
      <c r="E392" t="s">
        <v>98</v>
      </c>
      <c r="F392" s="23" t="s">
        <v>7026</v>
      </c>
      <c r="G392">
        <v>400</v>
      </c>
      <c r="H392" s="23" t="str">
        <f>F392&amp;G392</f>
        <v>6259654240478759400</v>
      </c>
      <c r="I392" s="48" t="e">
        <f>VLOOKUP(H392,银行退汇!H:K,4,FALSE)</f>
        <v>#N/A</v>
      </c>
      <c r="J392" s="48" t="e">
        <f>IF(I392&gt;0,1,"")</f>
        <v>#N/A</v>
      </c>
      <c r="K392" s="48" t="str">
        <f>VLOOKUP(H392,网银退汇!H:J,3,FALSE)</f>
        <v>2017-07-10</v>
      </c>
      <c r="L392" s="49" t="s">
        <v>10280</v>
      </c>
    </row>
    <row r="393" spans="1:12" hidden="1">
      <c r="A393" t="s">
        <v>9505</v>
      </c>
      <c r="B393" s="23" t="s">
        <v>10283</v>
      </c>
      <c r="C393" s="49" t="str">
        <f>LEFT(B393,8)</f>
        <v>20170708</v>
      </c>
      <c r="D393" s="49" t="str">
        <f>RIGHT(B393,10)</f>
        <v>0054732313</v>
      </c>
      <c r="E393" t="s">
        <v>98</v>
      </c>
      <c r="F393" s="23" t="s">
        <v>9507</v>
      </c>
      <c r="G393">
        <v>1000</v>
      </c>
      <c r="H393" s="23" t="str">
        <f>F393&amp;G393</f>
        <v>62170012100787967271000</v>
      </c>
      <c r="I393" s="48" t="e">
        <f>VLOOKUP(H393,银行退汇!H:K,4,FALSE)</f>
        <v>#N/A</v>
      </c>
      <c r="J393" s="48" t="e">
        <f>IF(I393&gt;0,1,"")</f>
        <v>#N/A</v>
      </c>
      <c r="K393" s="48" t="e">
        <f>VLOOKUP(H393,网银退汇!H:J,3,FALSE)</f>
        <v>#N/A</v>
      </c>
      <c r="L393" s="49" t="s">
        <v>10280</v>
      </c>
    </row>
    <row r="394" spans="1:12" hidden="1">
      <c r="A394" t="s">
        <v>9508</v>
      </c>
      <c r="B394" s="23" t="s">
        <v>10284</v>
      </c>
      <c r="C394" s="49" t="str">
        <f>LEFT(B394,8)</f>
        <v>20170708</v>
      </c>
      <c r="D394" s="49" t="str">
        <f>RIGHT(B394,10)</f>
        <v>0054732925</v>
      </c>
      <c r="E394" t="s">
        <v>98</v>
      </c>
      <c r="F394" s="23" t="s">
        <v>9510</v>
      </c>
      <c r="G394">
        <v>488</v>
      </c>
      <c r="H394" s="23" t="str">
        <f>F394&amp;G394</f>
        <v>6228483868588708377488</v>
      </c>
      <c r="I394" s="48" t="e">
        <f>VLOOKUP(H394,银行退汇!H:K,4,FALSE)</f>
        <v>#N/A</v>
      </c>
      <c r="J394" s="48" t="e">
        <f>IF(I394&gt;0,1,"")</f>
        <v>#N/A</v>
      </c>
      <c r="K394" s="48" t="e">
        <f>VLOOKUP(H394,网银退汇!H:J,3,FALSE)</f>
        <v>#N/A</v>
      </c>
      <c r="L394" s="49" t="s">
        <v>10280</v>
      </c>
    </row>
    <row r="395" spans="1:12" hidden="1">
      <c r="A395" t="s">
        <v>9511</v>
      </c>
      <c r="B395" s="23" t="s">
        <v>10285</v>
      </c>
      <c r="C395" s="49" t="str">
        <f>LEFT(B395,8)</f>
        <v>20170708</v>
      </c>
      <c r="D395" s="49" t="str">
        <f>RIGHT(B395,10)</f>
        <v>0054733062</v>
      </c>
      <c r="E395" t="s">
        <v>98</v>
      </c>
      <c r="F395" s="23" t="s">
        <v>9513</v>
      </c>
      <c r="G395">
        <v>215</v>
      </c>
      <c r="H395" s="23" t="str">
        <f>F395&amp;G395</f>
        <v>6212262516000204613215</v>
      </c>
      <c r="I395" s="48" t="e">
        <f>VLOOKUP(H395,银行退汇!H:K,4,FALSE)</f>
        <v>#N/A</v>
      </c>
      <c r="J395" s="48" t="e">
        <f>IF(I395&gt;0,1,"")</f>
        <v>#N/A</v>
      </c>
      <c r="K395" s="48" t="e">
        <f>VLOOKUP(H395,网银退汇!H:J,3,FALSE)</f>
        <v>#N/A</v>
      </c>
      <c r="L395" s="49" t="s">
        <v>10280</v>
      </c>
    </row>
    <row r="396" spans="1:12" hidden="1">
      <c r="A396" t="s">
        <v>9514</v>
      </c>
      <c r="B396" s="23" t="s">
        <v>10286</v>
      </c>
      <c r="C396" s="49" t="str">
        <f>LEFT(B396,8)</f>
        <v>20170708</v>
      </c>
      <c r="D396" s="49" t="str">
        <f>RIGHT(B396,10)</f>
        <v>0054734835</v>
      </c>
      <c r="E396" t="s">
        <v>98</v>
      </c>
      <c r="F396" s="23" t="s">
        <v>9516</v>
      </c>
      <c r="G396">
        <v>1000</v>
      </c>
      <c r="H396" s="23" t="str">
        <f>F396&amp;G396</f>
        <v>62216828120081211000</v>
      </c>
      <c r="I396" s="48" t="e">
        <f>VLOOKUP(H396,银行退汇!H:K,4,FALSE)</f>
        <v>#N/A</v>
      </c>
      <c r="J396" s="48" t="e">
        <f>IF(I396&gt;0,1,"")</f>
        <v>#N/A</v>
      </c>
      <c r="K396" s="48" t="e">
        <f>VLOOKUP(H396,网银退汇!H:J,3,FALSE)</f>
        <v>#N/A</v>
      </c>
      <c r="L396" s="49" t="s">
        <v>10280</v>
      </c>
    </row>
    <row r="397" spans="1:12" hidden="1">
      <c r="A397" t="s">
        <v>9517</v>
      </c>
      <c r="B397" s="23" t="s">
        <v>10287</v>
      </c>
      <c r="C397" s="49" t="str">
        <f>LEFT(B397,8)</f>
        <v>20170708</v>
      </c>
      <c r="D397" s="49" t="str">
        <f>RIGHT(B397,10)</f>
        <v>0054734929</v>
      </c>
      <c r="E397" t="s">
        <v>98</v>
      </c>
      <c r="F397" s="23" t="s">
        <v>9516</v>
      </c>
      <c r="G397">
        <v>1000</v>
      </c>
      <c r="H397" s="23" t="str">
        <f>F397&amp;G397</f>
        <v>62216828120081211000</v>
      </c>
      <c r="I397" s="48" t="e">
        <f>VLOOKUP(H397,银行退汇!H:K,4,FALSE)</f>
        <v>#N/A</v>
      </c>
      <c r="J397" s="48" t="e">
        <f>IF(I397&gt;0,1,"")</f>
        <v>#N/A</v>
      </c>
      <c r="K397" s="48" t="e">
        <f>VLOOKUP(H397,网银退汇!H:J,3,FALSE)</f>
        <v>#N/A</v>
      </c>
      <c r="L397" s="49" t="s">
        <v>10280</v>
      </c>
    </row>
    <row r="398" spans="1:12" hidden="1">
      <c r="A398" t="s">
        <v>9519</v>
      </c>
      <c r="B398" s="23" t="s">
        <v>10288</v>
      </c>
      <c r="C398" s="49" t="str">
        <f>LEFT(B398,8)</f>
        <v>20170708</v>
      </c>
      <c r="D398" s="49" t="str">
        <f>RIGHT(B398,10)</f>
        <v>0054734943</v>
      </c>
      <c r="E398" t="s">
        <v>98</v>
      </c>
      <c r="F398" s="23" t="s">
        <v>9516</v>
      </c>
      <c r="G398">
        <v>5000</v>
      </c>
      <c r="H398" s="23" t="str">
        <f>F398&amp;G398</f>
        <v>62216828120081215000</v>
      </c>
      <c r="I398" s="48" t="e">
        <f>VLOOKUP(H398,银行退汇!H:K,4,FALSE)</f>
        <v>#N/A</v>
      </c>
      <c r="J398" s="48" t="e">
        <f>IF(I398&gt;0,1,"")</f>
        <v>#N/A</v>
      </c>
      <c r="K398" s="48" t="e">
        <f>VLOOKUP(H398,网银退汇!H:J,3,FALSE)</f>
        <v>#N/A</v>
      </c>
      <c r="L398" s="49" t="s">
        <v>10280</v>
      </c>
    </row>
    <row r="399" spans="1:12" hidden="1">
      <c r="A399" t="s">
        <v>9521</v>
      </c>
      <c r="B399" s="23" t="s">
        <v>10289</v>
      </c>
      <c r="C399" s="49" t="str">
        <f>LEFT(B399,8)</f>
        <v>20170708</v>
      </c>
      <c r="D399" s="49" t="str">
        <f>RIGHT(B399,10)</f>
        <v>0054734952</v>
      </c>
      <c r="E399" t="s">
        <v>98</v>
      </c>
      <c r="F399" s="23" t="s">
        <v>9516</v>
      </c>
      <c r="G399">
        <v>3200</v>
      </c>
      <c r="H399" s="23" t="str">
        <f>F399&amp;G399</f>
        <v>62216828120081213200</v>
      </c>
      <c r="I399" s="48" t="e">
        <f>VLOOKUP(H399,银行退汇!H:K,4,FALSE)</f>
        <v>#N/A</v>
      </c>
      <c r="J399" s="48" t="e">
        <f>IF(I399&gt;0,1,"")</f>
        <v>#N/A</v>
      </c>
      <c r="K399" s="48" t="e">
        <f>VLOOKUP(H399,网银退汇!H:J,3,FALSE)</f>
        <v>#N/A</v>
      </c>
      <c r="L399" s="49" t="s">
        <v>10280</v>
      </c>
    </row>
    <row r="400" spans="1:12" hidden="1">
      <c r="A400" t="s">
        <v>9523</v>
      </c>
      <c r="B400" s="23" t="s">
        <v>10290</v>
      </c>
      <c r="C400" s="49" t="str">
        <f>LEFT(B400,8)</f>
        <v>20170708</v>
      </c>
      <c r="D400" s="49" t="str">
        <f>RIGHT(B400,10)</f>
        <v>0054735593</v>
      </c>
      <c r="E400" t="s">
        <v>98</v>
      </c>
      <c r="F400" s="23" t="s">
        <v>9525</v>
      </c>
      <c r="G400">
        <v>94</v>
      </c>
      <c r="H400" s="23" t="str">
        <f>F400&amp;G400</f>
        <v>622369074321035994</v>
      </c>
      <c r="I400" s="48" t="e">
        <f>VLOOKUP(H400,银行退汇!H:K,4,FALSE)</f>
        <v>#N/A</v>
      </c>
      <c r="J400" s="48" t="e">
        <f>IF(I400&gt;0,1,"")</f>
        <v>#N/A</v>
      </c>
      <c r="K400" s="48" t="e">
        <f>VLOOKUP(H400,网银退汇!H:J,3,FALSE)</f>
        <v>#N/A</v>
      </c>
      <c r="L400" s="49" t="s">
        <v>10280</v>
      </c>
    </row>
    <row r="401" spans="1:12" hidden="1">
      <c r="A401" t="s">
        <v>9526</v>
      </c>
      <c r="B401" s="23" t="s">
        <v>10291</v>
      </c>
      <c r="C401" s="49" t="str">
        <f>LEFT(B401,8)</f>
        <v>20170708</v>
      </c>
      <c r="D401" s="49" t="str">
        <f>RIGHT(B401,10)</f>
        <v>0054736218</v>
      </c>
      <c r="E401" t="s">
        <v>98</v>
      </c>
      <c r="F401" s="23" t="s">
        <v>9528</v>
      </c>
      <c r="G401">
        <v>17</v>
      </c>
      <c r="H401" s="23" t="str">
        <f>F401&amp;G401</f>
        <v>621460018000373327117</v>
      </c>
      <c r="I401" s="48" t="e">
        <f>VLOOKUP(H401,银行退汇!H:K,4,FALSE)</f>
        <v>#N/A</v>
      </c>
      <c r="J401" s="48" t="e">
        <f>IF(I401&gt;0,1,"")</f>
        <v>#N/A</v>
      </c>
      <c r="K401" s="48" t="e">
        <f>VLOOKUP(H401,网银退汇!H:J,3,FALSE)</f>
        <v>#N/A</v>
      </c>
      <c r="L401" s="49" t="s">
        <v>10280</v>
      </c>
    </row>
    <row r="402" spans="1:12" hidden="1">
      <c r="A402" t="s">
        <v>9529</v>
      </c>
      <c r="B402" s="23" t="s">
        <v>10292</v>
      </c>
      <c r="C402" s="49" t="str">
        <f>LEFT(B402,8)</f>
        <v>20170708</v>
      </c>
      <c r="D402" s="49" t="str">
        <f>RIGHT(B402,10)</f>
        <v>0054736739</v>
      </c>
      <c r="E402" t="s">
        <v>98</v>
      </c>
      <c r="F402" s="23" t="s">
        <v>9531</v>
      </c>
      <c r="G402">
        <v>2205</v>
      </c>
      <c r="H402" s="23" t="str">
        <f>F402&amp;G402</f>
        <v>62319000000320089512205</v>
      </c>
      <c r="I402" s="48" t="e">
        <f>VLOOKUP(H402,银行退汇!H:K,4,FALSE)</f>
        <v>#N/A</v>
      </c>
      <c r="J402" s="48" t="e">
        <f>IF(I402&gt;0,1,"")</f>
        <v>#N/A</v>
      </c>
      <c r="K402" s="48" t="e">
        <f>VLOOKUP(H402,网银退汇!H:J,3,FALSE)</f>
        <v>#N/A</v>
      </c>
      <c r="L402" s="49" t="s">
        <v>10280</v>
      </c>
    </row>
    <row r="403" spans="1:12" hidden="1">
      <c r="A403" t="s">
        <v>9532</v>
      </c>
      <c r="B403" s="23" t="s">
        <v>10293</v>
      </c>
      <c r="C403" s="49" t="str">
        <f>LEFT(B403,8)</f>
        <v>20170708</v>
      </c>
      <c r="D403" s="49" t="str">
        <f>RIGHT(B403,10)</f>
        <v>0054737253</v>
      </c>
      <c r="E403" t="s">
        <v>98</v>
      </c>
      <c r="F403" s="23" t="s">
        <v>9534</v>
      </c>
      <c r="G403">
        <v>370</v>
      </c>
      <c r="H403" s="23" t="str">
        <f>F403&amp;G403</f>
        <v>6230580000002904931370</v>
      </c>
      <c r="I403" s="48" t="e">
        <f>VLOOKUP(H403,银行退汇!H:K,4,FALSE)</f>
        <v>#N/A</v>
      </c>
      <c r="J403" s="48" t="e">
        <f>IF(I403&gt;0,1,"")</f>
        <v>#N/A</v>
      </c>
      <c r="K403" s="48" t="e">
        <f>VLOOKUP(H403,网银退汇!H:J,3,FALSE)</f>
        <v>#N/A</v>
      </c>
      <c r="L403" s="49" t="s">
        <v>10280</v>
      </c>
    </row>
    <row r="404" spans="1:12" hidden="1">
      <c r="A404" t="s">
        <v>9535</v>
      </c>
      <c r="B404" s="23" t="s">
        <v>10294</v>
      </c>
      <c r="C404" s="49" t="str">
        <f>LEFT(B404,8)</f>
        <v>20170708</v>
      </c>
      <c r="D404" s="49" t="str">
        <f>RIGHT(B404,10)</f>
        <v>0054737840</v>
      </c>
      <c r="E404" t="s">
        <v>98</v>
      </c>
      <c r="F404" s="23" t="s">
        <v>9537</v>
      </c>
      <c r="G404">
        <v>2990</v>
      </c>
      <c r="H404" s="23" t="str">
        <f>F404&amp;G404</f>
        <v>62122625020069340982990</v>
      </c>
      <c r="I404" s="48" t="e">
        <f>VLOOKUP(H404,银行退汇!H:K,4,FALSE)</f>
        <v>#N/A</v>
      </c>
      <c r="J404" s="48" t="e">
        <f>IF(I404&gt;0,1,"")</f>
        <v>#N/A</v>
      </c>
      <c r="K404" s="48" t="e">
        <f>VLOOKUP(H404,网银退汇!H:J,3,FALSE)</f>
        <v>#N/A</v>
      </c>
      <c r="L404" s="49" t="s">
        <v>10280</v>
      </c>
    </row>
    <row r="405" spans="1:12" hidden="1">
      <c r="A405" t="s">
        <v>9538</v>
      </c>
      <c r="B405" s="23" t="s">
        <v>10295</v>
      </c>
      <c r="C405" s="49" t="str">
        <f>LEFT(B405,8)</f>
        <v>20170708</v>
      </c>
      <c r="D405" s="49" t="str">
        <f>RIGHT(B405,10)</f>
        <v>0054739073</v>
      </c>
      <c r="E405" t="s">
        <v>98</v>
      </c>
      <c r="F405" s="23" t="s">
        <v>9540</v>
      </c>
      <c r="G405">
        <v>1000</v>
      </c>
      <c r="H405" s="23" t="str">
        <f>F405&amp;G405</f>
        <v>62215073000153211911000</v>
      </c>
      <c r="I405" s="48" t="e">
        <f>VLOOKUP(H405,银行退汇!H:K,4,FALSE)</f>
        <v>#N/A</v>
      </c>
      <c r="J405" s="48" t="e">
        <f>IF(I405&gt;0,1,"")</f>
        <v>#N/A</v>
      </c>
      <c r="K405" s="48" t="e">
        <f>VLOOKUP(H405,网银退汇!H:J,3,FALSE)</f>
        <v>#N/A</v>
      </c>
      <c r="L405" s="49" t="s">
        <v>10280</v>
      </c>
    </row>
    <row r="406" spans="1:12" hidden="1">
      <c r="A406" t="s">
        <v>9541</v>
      </c>
      <c r="B406" s="23" t="s">
        <v>10296</v>
      </c>
      <c r="C406" s="49" t="str">
        <f>LEFT(B406,8)</f>
        <v>20170708</v>
      </c>
      <c r="D406" s="49" t="str">
        <f>RIGHT(B406,10)</f>
        <v>0054739076</v>
      </c>
      <c r="E406" t="s">
        <v>98</v>
      </c>
      <c r="F406" s="23" t="s">
        <v>9540</v>
      </c>
      <c r="G406">
        <v>9000</v>
      </c>
      <c r="H406" s="23" t="str">
        <f>F406&amp;G406</f>
        <v>62215073000153211919000</v>
      </c>
      <c r="I406" s="48" t="e">
        <f>VLOOKUP(H406,银行退汇!H:K,4,FALSE)</f>
        <v>#N/A</v>
      </c>
      <c r="J406" s="48" t="e">
        <f>IF(I406&gt;0,1,"")</f>
        <v>#N/A</v>
      </c>
      <c r="K406" s="48" t="e">
        <f>VLOOKUP(H406,网银退汇!H:J,3,FALSE)</f>
        <v>#N/A</v>
      </c>
      <c r="L406" s="49" t="s">
        <v>10280</v>
      </c>
    </row>
    <row r="407" spans="1:12" hidden="1">
      <c r="A407" t="s">
        <v>9543</v>
      </c>
      <c r="B407" s="23" t="s">
        <v>10297</v>
      </c>
      <c r="C407" s="49" t="str">
        <f>LEFT(B407,8)</f>
        <v>20170708</v>
      </c>
      <c r="D407" s="49" t="str">
        <f>RIGHT(B407,10)</f>
        <v>0054742013</v>
      </c>
      <c r="E407" t="s">
        <v>98</v>
      </c>
      <c r="F407" s="23" t="s">
        <v>9545</v>
      </c>
      <c r="G407">
        <v>509</v>
      </c>
      <c r="H407" s="23" t="str">
        <f>F407&amp;G407</f>
        <v>6226580052691124509</v>
      </c>
      <c r="I407" s="48" t="e">
        <f>VLOOKUP(H407,银行退汇!H:K,4,FALSE)</f>
        <v>#N/A</v>
      </c>
      <c r="J407" s="48" t="e">
        <f>IF(I407&gt;0,1,"")</f>
        <v>#N/A</v>
      </c>
      <c r="K407" s="48" t="e">
        <f>VLOOKUP(H407,网银退汇!H:J,3,FALSE)</f>
        <v>#N/A</v>
      </c>
      <c r="L407" s="49" t="s">
        <v>10280</v>
      </c>
    </row>
    <row r="408" spans="1:12" hidden="1">
      <c r="A408" t="s">
        <v>9546</v>
      </c>
      <c r="B408" s="23" t="s">
        <v>10298</v>
      </c>
      <c r="C408" s="49" t="str">
        <f>LEFT(B408,8)</f>
        <v>20170708</v>
      </c>
      <c r="D408" s="49" t="str">
        <f>RIGHT(B408,10)</f>
        <v>0054742413</v>
      </c>
      <c r="E408" t="s">
        <v>98</v>
      </c>
      <c r="F408" s="23" t="s">
        <v>9548</v>
      </c>
      <c r="G408">
        <v>94</v>
      </c>
      <c r="H408" s="23" t="str">
        <f>F408&amp;G408</f>
        <v>621700386000695901794</v>
      </c>
      <c r="I408" s="48" t="e">
        <f>VLOOKUP(H408,银行退汇!H:K,4,FALSE)</f>
        <v>#N/A</v>
      </c>
      <c r="J408" s="48" t="e">
        <f>IF(I408&gt;0,1,"")</f>
        <v>#N/A</v>
      </c>
      <c r="K408" s="48" t="e">
        <f>VLOOKUP(H408,网银退汇!H:J,3,FALSE)</f>
        <v>#N/A</v>
      </c>
      <c r="L408" s="49" t="s">
        <v>10280</v>
      </c>
    </row>
    <row r="409" spans="1:12" hidden="1">
      <c r="A409" t="s">
        <v>9549</v>
      </c>
      <c r="B409" s="23" t="s">
        <v>10299</v>
      </c>
      <c r="C409" s="49" t="str">
        <f>LEFT(B409,8)</f>
        <v>20170708</v>
      </c>
      <c r="D409" s="49" t="str">
        <f>RIGHT(B409,10)</f>
        <v>0054743268</v>
      </c>
      <c r="E409" t="s">
        <v>98</v>
      </c>
      <c r="F409" s="23" t="s">
        <v>9551</v>
      </c>
      <c r="G409">
        <v>74</v>
      </c>
      <c r="H409" s="23" t="str">
        <f>F409&amp;G409</f>
        <v>625969990273672174</v>
      </c>
      <c r="I409" s="48" t="e">
        <f>VLOOKUP(H409,银行退汇!H:K,4,FALSE)</f>
        <v>#N/A</v>
      </c>
      <c r="J409" s="48" t="e">
        <f>IF(I409&gt;0,1,"")</f>
        <v>#N/A</v>
      </c>
      <c r="K409" s="48" t="e">
        <f>VLOOKUP(H409,网银退汇!H:J,3,FALSE)</f>
        <v>#N/A</v>
      </c>
      <c r="L409" s="49" t="s">
        <v>10280</v>
      </c>
    </row>
    <row r="410" spans="1:12" hidden="1">
      <c r="A410" t="s">
        <v>9552</v>
      </c>
      <c r="B410" s="23" t="s">
        <v>10300</v>
      </c>
      <c r="C410" s="49" t="str">
        <f>LEFT(B410,8)</f>
        <v>20170708</v>
      </c>
      <c r="D410" s="49" t="str">
        <f>RIGHT(B410,10)</f>
        <v>0054743277</v>
      </c>
      <c r="E410" t="s">
        <v>98</v>
      </c>
      <c r="F410" s="23" t="s">
        <v>9554</v>
      </c>
      <c r="G410">
        <v>4078</v>
      </c>
      <c r="H410" s="23" t="str">
        <f>F410&amp;G410</f>
        <v>62284808684781510794078</v>
      </c>
      <c r="I410" s="48" t="e">
        <f>VLOOKUP(H410,银行退汇!H:K,4,FALSE)</f>
        <v>#N/A</v>
      </c>
      <c r="J410" s="48" t="e">
        <f>IF(I410&gt;0,1,"")</f>
        <v>#N/A</v>
      </c>
      <c r="K410" s="48" t="e">
        <f>VLOOKUP(H410,网银退汇!H:J,3,FALSE)</f>
        <v>#N/A</v>
      </c>
      <c r="L410" s="49" t="s">
        <v>10280</v>
      </c>
    </row>
    <row r="411" spans="1:12" hidden="1">
      <c r="A411" t="s">
        <v>9555</v>
      </c>
      <c r="B411" s="23" t="s">
        <v>10301</v>
      </c>
      <c r="C411" s="49" t="str">
        <f>LEFT(B411,8)</f>
        <v>20170708</v>
      </c>
      <c r="D411" s="49" t="str">
        <f>RIGHT(B411,10)</f>
        <v>0054743327</v>
      </c>
      <c r="E411" t="s">
        <v>98</v>
      </c>
      <c r="F411" s="23" t="s">
        <v>9557</v>
      </c>
      <c r="G411">
        <v>1299</v>
      </c>
      <c r="H411" s="23" t="str">
        <f>F411&amp;G411</f>
        <v>62319000200040148781299</v>
      </c>
      <c r="I411" s="48" t="e">
        <f>VLOOKUP(H411,银行退汇!H:K,4,FALSE)</f>
        <v>#N/A</v>
      </c>
      <c r="J411" s="48" t="e">
        <f>IF(I411&gt;0,1,"")</f>
        <v>#N/A</v>
      </c>
      <c r="K411" s="48" t="e">
        <f>VLOOKUP(H411,网银退汇!H:J,3,FALSE)</f>
        <v>#N/A</v>
      </c>
      <c r="L411" s="49" t="s">
        <v>10280</v>
      </c>
    </row>
    <row r="412" spans="1:12" hidden="1">
      <c r="A412" t="s">
        <v>9558</v>
      </c>
      <c r="B412" s="23" t="s">
        <v>10302</v>
      </c>
      <c r="C412" s="49" t="str">
        <f>LEFT(B412,8)</f>
        <v>20170708</v>
      </c>
      <c r="D412" s="49" t="str">
        <f>RIGHT(B412,10)</f>
        <v>0054744461</v>
      </c>
      <c r="E412" t="s">
        <v>98</v>
      </c>
      <c r="F412" s="23" t="s">
        <v>9560</v>
      </c>
      <c r="G412">
        <v>250</v>
      </c>
      <c r="H412" s="23" t="str">
        <f>F412&amp;G412</f>
        <v>6231900000067114252250</v>
      </c>
      <c r="I412" s="48" t="e">
        <f>VLOOKUP(H412,银行退汇!H:K,4,FALSE)</f>
        <v>#N/A</v>
      </c>
      <c r="J412" s="48" t="e">
        <f>IF(I412&gt;0,1,"")</f>
        <v>#N/A</v>
      </c>
      <c r="K412" s="48" t="e">
        <f>VLOOKUP(H412,网银退汇!H:J,3,FALSE)</f>
        <v>#N/A</v>
      </c>
      <c r="L412" s="49" t="s">
        <v>10280</v>
      </c>
    </row>
    <row r="413" spans="1:12" hidden="1">
      <c r="A413" t="s">
        <v>9561</v>
      </c>
      <c r="B413" s="23" t="s">
        <v>10303</v>
      </c>
      <c r="C413" s="49" t="str">
        <f>LEFT(B413,8)</f>
        <v>20170708</v>
      </c>
      <c r="D413" s="49" t="str">
        <f>RIGHT(B413,10)</f>
        <v>0054746198</v>
      </c>
      <c r="E413" t="s">
        <v>98</v>
      </c>
      <c r="F413" s="23" t="s">
        <v>9563</v>
      </c>
      <c r="G413">
        <v>500</v>
      </c>
      <c r="H413" s="23" t="str">
        <f>F413&amp;G413</f>
        <v>6217003880004062424500</v>
      </c>
      <c r="I413" s="48" t="e">
        <f>VLOOKUP(H413,银行退汇!H:K,4,FALSE)</f>
        <v>#N/A</v>
      </c>
      <c r="J413" s="48" t="e">
        <f>IF(I413&gt;0,1,"")</f>
        <v>#N/A</v>
      </c>
      <c r="K413" s="48" t="e">
        <f>VLOOKUP(H413,网银退汇!H:J,3,FALSE)</f>
        <v>#N/A</v>
      </c>
      <c r="L413" s="49" t="s">
        <v>10280</v>
      </c>
    </row>
    <row r="414" spans="1:12" hidden="1">
      <c r="A414" t="s">
        <v>9564</v>
      </c>
      <c r="B414" s="23" t="s">
        <v>10304</v>
      </c>
      <c r="C414" s="49" t="str">
        <f>LEFT(B414,8)</f>
        <v>20170708</v>
      </c>
      <c r="D414" s="49" t="str">
        <f>RIGHT(B414,10)</f>
        <v>0054746883</v>
      </c>
      <c r="E414" t="s">
        <v>98</v>
      </c>
      <c r="F414" s="23" t="s">
        <v>9563</v>
      </c>
      <c r="G414">
        <v>60</v>
      </c>
      <c r="H414" s="23" t="str">
        <f>F414&amp;G414</f>
        <v>621700388000406242460</v>
      </c>
      <c r="I414" s="48" t="e">
        <f>VLOOKUP(H414,银行退汇!H:K,4,FALSE)</f>
        <v>#N/A</v>
      </c>
      <c r="J414" s="48" t="e">
        <f>IF(I414&gt;0,1,"")</f>
        <v>#N/A</v>
      </c>
      <c r="K414" s="48" t="e">
        <f>VLOOKUP(H414,网银退汇!H:J,3,FALSE)</f>
        <v>#N/A</v>
      </c>
      <c r="L414" s="49" t="s">
        <v>10280</v>
      </c>
    </row>
    <row r="415" spans="1:12" hidden="1">
      <c r="A415" t="s">
        <v>9566</v>
      </c>
      <c r="B415" s="23" t="s">
        <v>10305</v>
      </c>
      <c r="C415" s="49" t="str">
        <f>LEFT(B415,8)</f>
        <v>20170708</v>
      </c>
      <c r="D415" s="49" t="str">
        <f>RIGHT(B415,10)</f>
        <v>0054747776</v>
      </c>
      <c r="E415" t="s">
        <v>98</v>
      </c>
      <c r="F415" s="23" t="s">
        <v>9568</v>
      </c>
      <c r="G415">
        <v>75</v>
      </c>
      <c r="H415" s="23" t="str">
        <f>F415&amp;G415</f>
        <v>621700386003592117875</v>
      </c>
      <c r="I415" s="48" t="e">
        <f>VLOOKUP(H415,银行退汇!H:K,4,FALSE)</f>
        <v>#N/A</v>
      </c>
      <c r="J415" s="48" t="e">
        <f>IF(I415&gt;0,1,"")</f>
        <v>#N/A</v>
      </c>
      <c r="K415" s="48" t="e">
        <f>VLOOKUP(H415,网银退汇!H:J,3,FALSE)</f>
        <v>#N/A</v>
      </c>
      <c r="L415" s="49" t="s">
        <v>10280</v>
      </c>
    </row>
    <row r="416" spans="1:12" hidden="1">
      <c r="A416" t="s">
        <v>9569</v>
      </c>
      <c r="B416" s="23" t="s">
        <v>10306</v>
      </c>
      <c r="C416" s="49" t="str">
        <f>LEFT(B416,8)</f>
        <v>20170708</v>
      </c>
      <c r="D416" s="49" t="str">
        <f>RIGHT(B416,10)</f>
        <v>0054748127</v>
      </c>
      <c r="E416" t="s">
        <v>98</v>
      </c>
      <c r="F416" s="23" t="s">
        <v>9571</v>
      </c>
      <c r="G416">
        <v>103</v>
      </c>
      <c r="H416" s="23" t="str">
        <f>F416&amp;G416</f>
        <v>6217003860037077987103</v>
      </c>
      <c r="I416" s="48" t="e">
        <f>VLOOKUP(H416,银行退汇!H:K,4,FALSE)</f>
        <v>#N/A</v>
      </c>
      <c r="J416" s="48" t="e">
        <f>IF(I416&gt;0,1,"")</f>
        <v>#N/A</v>
      </c>
      <c r="K416" s="48" t="e">
        <f>VLOOKUP(H416,网银退汇!H:J,3,FALSE)</f>
        <v>#N/A</v>
      </c>
      <c r="L416" s="49" t="s">
        <v>10280</v>
      </c>
    </row>
    <row r="417" spans="1:12" hidden="1">
      <c r="A417" t="s">
        <v>9572</v>
      </c>
      <c r="B417" s="23" t="s">
        <v>10307</v>
      </c>
      <c r="C417" s="49" t="str">
        <f>LEFT(B417,8)</f>
        <v>20170709</v>
      </c>
      <c r="D417" s="49" t="str">
        <f>RIGHT(B417,10)</f>
        <v>0054763498</v>
      </c>
      <c r="E417" t="s">
        <v>98</v>
      </c>
      <c r="F417" s="23" t="s">
        <v>9490</v>
      </c>
      <c r="G417">
        <v>50</v>
      </c>
      <c r="H417" s="23" t="str">
        <f>F417&amp;G417</f>
        <v>622568322100003502550</v>
      </c>
      <c r="I417" s="48" t="e">
        <f>VLOOKUP(H417,银行退汇!H:K,4,FALSE)</f>
        <v>#N/A</v>
      </c>
      <c r="J417" s="48" t="e">
        <f>IF(I417&gt;0,1,"")</f>
        <v>#N/A</v>
      </c>
      <c r="K417" s="48" t="e">
        <f>VLOOKUP(H417,网银退汇!H:J,3,FALSE)</f>
        <v>#N/A</v>
      </c>
      <c r="L417" s="49" t="s">
        <v>10308</v>
      </c>
    </row>
    <row r="418" spans="1:12" hidden="1">
      <c r="A418" t="s">
        <v>9574</v>
      </c>
      <c r="B418" s="23" t="s">
        <v>10309</v>
      </c>
      <c r="C418" s="49" t="str">
        <f>LEFT(B418,8)</f>
        <v>20170709</v>
      </c>
      <c r="D418" s="49" t="str">
        <f>RIGHT(B418,10)</f>
        <v>0054763621</v>
      </c>
      <c r="E418" t="s">
        <v>98</v>
      </c>
      <c r="F418" s="23" t="s">
        <v>9480</v>
      </c>
      <c r="G418">
        <v>100</v>
      </c>
      <c r="H418" s="23" t="str">
        <f>F418&amp;G418</f>
        <v>5289311641267655100</v>
      </c>
      <c r="I418" s="48" t="e">
        <f>VLOOKUP(H418,银行退汇!H:K,4,FALSE)</f>
        <v>#N/A</v>
      </c>
      <c r="J418" s="48" t="e">
        <f>IF(I418&gt;0,1,"")</f>
        <v>#N/A</v>
      </c>
      <c r="K418" s="48" t="e">
        <f>VLOOKUP(H418,网银退汇!H:J,3,FALSE)</f>
        <v>#N/A</v>
      </c>
      <c r="L418" s="49" t="s">
        <v>10308</v>
      </c>
    </row>
    <row r="419" spans="1:12" hidden="1">
      <c r="A419" t="s">
        <v>9576</v>
      </c>
      <c r="B419" s="23" t="s">
        <v>10310</v>
      </c>
      <c r="C419" s="49" t="str">
        <f>LEFT(B419,8)</f>
        <v>20170709</v>
      </c>
      <c r="D419" s="49" t="str">
        <f>RIGHT(B419,10)</f>
        <v>0054764865</v>
      </c>
      <c r="E419" t="s">
        <v>98</v>
      </c>
      <c r="F419" s="23" t="s">
        <v>9578</v>
      </c>
      <c r="G419">
        <v>600</v>
      </c>
      <c r="H419" s="23" t="str">
        <f>F419&amp;G419</f>
        <v>6217003940002054151600</v>
      </c>
      <c r="I419" s="48" t="e">
        <f>VLOOKUP(H419,银行退汇!H:K,4,FALSE)</f>
        <v>#N/A</v>
      </c>
      <c r="J419" s="48" t="e">
        <f>IF(I419&gt;0,1,"")</f>
        <v>#N/A</v>
      </c>
      <c r="K419" s="48" t="e">
        <f>VLOOKUP(H419,网银退汇!H:J,3,FALSE)</f>
        <v>#N/A</v>
      </c>
      <c r="L419" s="49" t="s">
        <v>10308</v>
      </c>
    </row>
    <row r="420" spans="1:12" hidden="1">
      <c r="A420" t="s">
        <v>9579</v>
      </c>
      <c r="B420" s="23" t="s">
        <v>10311</v>
      </c>
      <c r="C420" s="49" t="str">
        <f>LEFT(B420,8)</f>
        <v>20170709</v>
      </c>
      <c r="D420" s="49" t="str">
        <f>RIGHT(B420,10)</f>
        <v>0054764982</v>
      </c>
      <c r="E420" t="s">
        <v>98</v>
      </c>
      <c r="F420" s="23" t="s">
        <v>9578</v>
      </c>
      <c r="G420">
        <v>50</v>
      </c>
      <c r="H420" s="23" t="str">
        <f>F420&amp;G420</f>
        <v>621700394000205415150</v>
      </c>
      <c r="I420" s="48" t="e">
        <f>VLOOKUP(H420,银行退汇!H:K,4,FALSE)</f>
        <v>#N/A</v>
      </c>
      <c r="J420" s="48" t="e">
        <f>IF(I420&gt;0,1,"")</f>
        <v>#N/A</v>
      </c>
      <c r="K420" s="48" t="e">
        <f>VLOOKUP(H420,网银退汇!H:J,3,FALSE)</f>
        <v>#N/A</v>
      </c>
      <c r="L420" s="49" t="s">
        <v>10308</v>
      </c>
    </row>
    <row r="421" spans="1:12" hidden="1">
      <c r="A421" t="s">
        <v>9581</v>
      </c>
      <c r="B421" s="23" t="s">
        <v>10312</v>
      </c>
      <c r="C421" s="49" t="str">
        <f>LEFT(B421,8)</f>
        <v>20170709</v>
      </c>
      <c r="D421" s="49" t="str">
        <f>RIGHT(B421,10)</f>
        <v>0054766598</v>
      </c>
      <c r="E421" t="s">
        <v>98</v>
      </c>
      <c r="F421" s="23" t="s">
        <v>9583</v>
      </c>
      <c r="G421">
        <v>4000</v>
      </c>
      <c r="H421" s="23" t="str">
        <f>F421&amp;G421</f>
        <v>62215073000003350164000</v>
      </c>
      <c r="I421" s="48" t="e">
        <f>VLOOKUP(H421,银行退汇!H:K,4,FALSE)</f>
        <v>#N/A</v>
      </c>
      <c r="J421" s="48" t="e">
        <f>IF(I421&gt;0,1,"")</f>
        <v>#N/A</v>
      </c>
      <c r="K421" s="48" t="e">
        <f>VLOOKUP(H421,网银退汇!H:J,3,FALSE)</f>
        <v>#N/A</v>
      </c>
      <c r="L421" s="49" t="s">
        <v>10308</v>
      </c>
    </row>
    <row r="422" spans="1:12" hidden="1">
      <c r="A422" t="s">
        <v>9584</v>
      </c>
      <c r="B422" s="23" t="s">
        <v>10313</v>
      </c>
      <c r="C422" s="49" t="str">
        <f>LEFT(B422,8)</f>
        <v>20170709</v>
      </c>
      <c r="D422" s="49" t="str">
        <f>RIGHT(B422,10)</f>
        <v>0054766607</v>
      </c>
      <c r="E422" t="s">
        <v>98</v>
      </c>
      <c r="F422" s="23" t="s">
        <v>9586</v>
      </c>
      <c r="G422">
        <v>500</v>
      </c>
      <c r="H422" s="23" t="str">
        <f>F422&amp;G422</f>
        <v>6217997300045927954500</v>
      </c>
      <c r="I422" s="48" t="e">
        <f>VLOOKUP(H422,银行退汇!H:K,4,FALSE)</f>
        <v>#N/A</v>
      </c>
      <c r="J422" s="48" t="e">
        <f>IF(I422&gt;0,1,"")</f>
        <v>#N/A</v>
      </c>
      <c r="K422" s="48" t="e">
        <f>VLOOKUP(H422,网银退汇!H:J,3,FALSE)</f>
        <v>#N/A</v>
      </c>
      <c r="L422" s="49" t="s">
        <v>10308</v>
      </c>
    </row>
    <row r="423" spans="1:12" hidden="1">
      <c r="A423" t="s">
        <v>9587</v>
      </c>
      <c r="B423" s="23" t="s">
        <v>10314</v>
      </c>
      <c r="C423" s="49" t="str">
        <f>LEFT(B423,8)</f>
        <v>20170710</v>
      </c>
      <c r="D423" s="49" t="str">
        <f>RIGHT(B423,10)</f>
        <v>0054782959</v>
      </c>
      <c r="E423" t="s">
        <v>98</v>
      </c>
      <c r="F423" s="23" t="s">
        <v>9589</v>
      </c>
      <c r="G423">
        <v>103</v>
      </c>
      <c r="H423" s="23" t="str">
        <f>F423&amp;G423</f>
        <v>6228483618081693471103</v>
      </c>
      <c r="I423" s="48" t="e">
        <f>VLOOKUP(H423,银行退汇!H:K,4,FALSE)</f>
        <v>#N/A</v>
      </c>
      <c r="J423" s="48" t="e">
        <f>IF(I423&gt;0,1,"")</f>
        <v>#N/A</v>
      </c>
      <c r="K423" s="48" t="e">
        <f>VLOOKUP(H423,网银退汇!H:J,3,FALSE)</f>
        <v>#N/A</v>
      </c>
      <c r="L423" s="49" t="s">
        <v>10315</v>
      </c>
    </row>
    <row r="424" spans="1:12" hidden="1">
      <c r="A424" t="s">
        <v>9590</v>
      </c>
      <c r="B424" s="23" t="s">
        <v>10316</v>
      </c>
      <c r="C424" s="49" t="str">
        <f>LEFT(B424,8)</f>
        <v>20170710</v>
      </c>
      <c r="D424" s="49" t="str">
        <f>RIGHT(B424,10)</f>
        <v>0054787286</v>
      </c>
      <c r="E424" t="s">
        <v>98</v>
      </c>
      <c r="F424" s="23" t="s">
        <v>9592</v>
      </c>
      <c r="G424">
        <v>1500</v>
      </c>
      <c r="H424" s="23" t="str">
        <f>F424&amp;G424</f>
        <v>43674239825500354451500</v>
      </c>
      <c r="I424" s="48" t="e">
        <f>VLOOKUP(H424,银行退汇!H:K,4,FALSE)</f>
        <v>#N/A</v>
      </c>
      <c r="J424" s="48" t="e">
        <f>IF(I424&gt;0,1,"")</f>
        <v>#N/A</v>
      </c>
      <c r="K424" s="48" t="e">
        <f>VLOOKUP(H424,网银退汇!H:J,3,FALSE)</f>
        <v>#N/A</v>
      </c>
      <c r="L424" s="49" t="s">
        <v>10315</v>
      </c>
    </row>
    <row r="425" spans="1:12" hidden="1">
      <c r="A425" t="s">
        <v>9593</v>
      </c>
      <c r="B425" s="23" t="s">
        <v>10317</v>
      </c>
      <c r="C425" s="49" t="str">
        <f>LEFT(B425,8)</f>
        <v>20170710</v>
      </c>
      <c r="D425" s="49" t="str">
        <f>RIGHT(B425,10)</f>
        <v>0054787304</v>
      </c>
      <c r="E425" t="s">
        <v>98</v>
      </c>
      <c r="F425" s="23" t="s">
        <v>9592</v>
      </c>
      <c r="G425">
        <v>1000</v>
      </c>
      <c r="H425" s="23" t="str">
        <f>F425&amp;G425</f>
        <v>43674239825500354451000</v>
      </c>
      <c r="I425" s="48" t="e">
        <f>VLOOKUP(H425,银行退汇!H:K,4,FALSE)</f>
        <v>#N/A</v>
      </c>
      <c r="J425" s="48" t="e">
        <f>IF(I425&gt;0,1,"")</f>
        <v>#N/A</v>
      </c>
      <c r="K425" s="48" t="e">
        <f>VLOOKUP(H425,网银退汇!H:J,3,FALSE)</f>
        <v>#N/A</v>
      </c>
      <c r="L425" s="49" t="s">
        <v>10315</v>
      </c>
    </row>
    <row r="426" spans="1:12" hidden="1">
      <c r="A426" t="s">
        <v>9595</v>
      </c>
      <c r="B426" s="23" t="s">
        <v>10318</v>
      </c>
      <c r="C426" s="49" t="str">
        <f>LEFT(B426,8)</f>
        <v>20170710</v>
      </c>
      <c r="D426" s="49" t="str">
        <f>RIGHT(B426,10)</f>
        <v>0054787445</v>
      </c>
      <c r="E426" t="s">
        <v>98</v>
      </c>
      <c r="F426" s="23" t="s">
        <v>9597</v>
      </c>
      <c r="G426">
        <v>226</v>
      </c>
      <c r="H426" s="23" t="str">
        <f>F426&amp;G426</f>
        <v>6214157312903889120226</v>
      </c>
      <c r="I426" s="48" t="e">
        <f>VLOOKUP(H426,银行退汇!H:K,4,FALSE)</f>
        <v>#N/A</v>
      </c>
      <c r="J426" s="48" t="e">
        <f>IF(I426&gt;0,1,"")</f>
        <v>#N/A</v>
      </c>
      <c r="K426" s="48" t="e">
        <f>VLOOKUP(H426,网银退汇!H:J,3,FALSE)</f>
        <v>#N/A</v>
      </c>
      <c r="L426" s="49" t="s">
        <v>10315</v>
      </c>
    </row>
    <row r="427" spans="1:12" hidden="1">
      <c r="A427" t="s">
        <v>9598</v>
      </c>
      <c r="B427" s="23" t="s">
        <v>10319</v>
      </c>
      <c r="C427" s="49" t="str">
        <f>LEFT(B427,8)</f>
        <v>20170710</v>
      </c>
      <c r="D427" s="49" t="str">
        <f>RIGHT(B427,10)</f>
        <v>0054789313</v>
      </c>
      <c r="E427" t="s">
        <v>98</v>
      </c>
      <c r="F427" s="23" t="s">
        <v>9600</v>
      </c>
      <c r="G427">
        <v>49</v>
      </c>
      <c r="H427" s="23" t="str">
        <f>F427&amp;G427</f>
        <v>623190000013743249449</v>
      </c>
      <c r="I427" s="48" t="e">
        <f>VLOOKUP(H427,银行退汇!H:K,4,FALSE)</f>
        <v>#N/A</v>
      </c>
      <c r="J427" s="48" t="e">
        <f>IF(I427&gt;0,1,"")</f>
        <v>#N/A</v>
      </c>
      <c r="K427" s="48" t="e">
        <f>VLOOKUP(H427,网银退汇!H:J,3,FALSE)</f>
        <v>#N/A</v>
      </c>
      <c r="L427" s="49" t="s">
        <v>10315</v>
      </c>
    </row>
    <row r="428" spans="1:12" hidden="1">
      <c r="A428" s="19" t="s">
        <v>10320</v>
      </c>
      <c r="B428" s="23" t="s">
        <v>10321</v>
      </c>
      <c r="C428" s="49" t="str">
        <f>LEFT(B428,8)</f>
        <v>20170710</v>
      </c>
      <c r="D428" s="49" t="str">
        <f>RIGHT(B428,10)</f>
        <v>0054794441</v>
      </c>
      <c r="E428" t="s">
        <v>98</v>
      </c>
      <c r="F428" s="23" t="s">
        <v>6762</v>
      </c>
      <c r="G428">
        <v>362</v>
      </c>
      <c r="H428" s="23" t="str">
        <f>F428&amp;G428</f>
        <v>5229640596683885362</v>
      </c>
      <c r="I428" s="48">
        <f>VLOOKUP(H428,银行退汇!H:K,4,FALSE)</f>
        <v>362</v>
      </c>
      <c r="J428" s="48">
        <f>IF(I428&gt;0,1,"")</f>
        <v>1</v>
      </c>
      <c r="K428" s="48" t="str">
        <f>VLOOKUP(H428,网银退汇!H:J,3,FALSE)</f>
        <v>2017-07-10</v>
      </c>
      <c r="L428" s="49" t="s">
        <v>10315</v>
      </c>
    </row>
    <row r="429" spans="1:12" hidden="1">
      <c r="A429" t="s">
        <v>9603</v>
      </c>
      <c r="B429" s="23" t="s">
        <v>10322</v>
      </c>
      <c r="C429" s="49" t="str">
        <f>LEFT(B429,8)</f>
        <v>20170710</v>
      </c>
      <c r="D429" s="49" t="str">
        <f>RIGHT(B429,10)</f>
        <v>0054794575</v>
      </c>
      <c r="E429" t="s">
        <v>98</v>
      </c>
      <c r="F429" s="23" t="s">
        <v>9605</v>
      </c>
      <c r="G429">
        <v>30</v>
      </c>
      <c r="H429" s="23" t="str">
        <f>F429&amp;G429</f>
        <v>622848119851708867130</v>
      </c>
      <c r="I429" s="48" t="e">
        <f>VLOOKUP(H429,银行退汇!H:K,4,FALSE)</f>
        <v>#N/A</v>
      </c>
      <c r="J429" s="48" t="e">
        <f>IF(I429&gt;0,1,"")</f>
        <v>#N/A</v>
      </c>
      <c r="K429" s="48" t="e">
        <f>VLOOKUP(H429,网银退汇!H:J,3,FALSE)</f>
        <v>#N/A</v>
      </c>
      <c r="L429" s="49" t="s">
        <v>10315</v>
      </c>
    </row>
    <row r="430" spans="1:12" hidden="1">
      <c r="A430" t="s">
        <v>9606</v>
      </c>
      <c r="B430" s="23" t="s">
        <v>10323</v>
      </c>
      <c r="C430" s="49" t="str">
        <f>LEFT(B430,8)</f>
        <v>20170710</v>
      </c>
      <c r="D430" s="49" t="str">
        <f>RIGHT(B430,10)</f>
        <v>0054795230</v>
      </c>
      <c r="E430" t="s">
        <v>98</v>
      </c>
      <c r="F430" s="23" t="s">
        <v>9608</v>
      </c>
      <c r="G430">
        <v>600</v>
      </c>
      <c r="H430" s="23" t="str">
        <f>F430&amp;G430</f>
        <v>5229643711485384600</v>
      </c>
      <c r="I430" s="48" t="e">
        <f>VLOOKUP(H430,银行退汇!H:K,4,FALSE)</f>
        <v>#N/A</v>
      </c>
      <c r="J430" s="48" t="e">
        <f>IF(I430&gt;0,1,"")</f>
        <v>#N/A</v>
      </c>
      <c r="K430" s="48" t="e">
        <f>VLOOKUP(H430,网银退汇!H:J,3,FALSE)</f>
        <v>#N/A</v>
      </c>
      <c r="L430" s="49" t="s">
        <v>10315</v>
      </c>
    </row>
    <row r="431" spans="1:12" hidden="1">
      <c r="A431" t="s">
        <v>9609</v>
      </c>
      <c r="B431" s="23" t="s">
        <v>10324</v>
      </c>
      <c r="C431" s="49" t="str">
        <f>LEFT(B431,8)</f>
        <v>20170710</v>
      </c>
      <c r="D431" s="49" t="str">
        <f>RIGHT(B431,10)</f>
        <v>0054795258</v>
      </c>
      <c r="E431" t="s">
        <v>98</v>
      </c>
      <c r="F431" s="23" t="s">
        <v>9611</v>
      </c>
      <c r="G431">
        <v>980</v>
      </c>
      <c r="H431" s="23" t="str">
        <f>F431&amp;G431</f>
        <v>6223691375409400980</v>
      </c>
      <c r="I431" s="48" t="e">
        <f>VLOOKUP(H431,银行退汇!H:K,4,FALSE)</f>
        <v>#N/A</v>
      </c>
      <c r="J431" s="48" t="e">
        <f>IF(I431&gt;0,1,"")</f>
        <v>#N/A</v>
      </c>
      <c r="K431" s="48" t="e">
        <f>VLOOKUP(H431,网银退汇!H:J,3,FALSE)</f>
        <v>#N/A</v>
      </c>
      <c r="L431" s="49" t="s">
        <v>10315</v>
      </c>
    </row>
    <row r="432" spans="1:12" hidden="1">
      <c r="A432" t="s">
        <v>9612</v>
      </c>
      <c r="B432" s="23" t="s">
        <v>10325</v>
      </c>
      <c r="C432" s="49" t="str">
        <f>LEFT(B432,8)</f>
        <v>20170710</v>
      </c>
      <c r="D432" s="49" t="str">
        <f>RIGHT(B432,10)</f>
        <v>0054800322</v>
      </c>
      <c r="E432" t="s">
        <v>98</v>
      </c>
      <c r="F432" s="23" t="s">
        <v>9614</v>
      </c>
      <c r="G432">
        <v>71</v>
      </c>
      <c r="H432" s="23" t="str">
        <f>F432&amp;G432</f>
        <v>622848003866114747071</v>
      </c>
      <c r="I432" s="48" t="e">
        <f>VLOOKUP(H432,银行退汇!H:K,4,FALSE)</f>
        <v>#N/A</v>
      </c>
      <c r="J432" s="48" t="e">
        <f>IF(I432&gt;0,1,"")</f>
        <v>#N/A</v>
      </c>
      <c r="K432" s="48" t="e">
        <f>VLOOKUP(H432,网银退汇!H:J,3,FALSE)</f>
        <v>#N/A</v>
      </c>
      <c r="L432" s="49" t="s">
        <v>10315</v>
      </c>
    </row>
    <row r="433" spans="1:12" hidden="1">
      <c r="A433" t="s">
        <v>9615</v>
      </c>
      <c r="B433" s="23" t="s">
        <v>10326</v>
      </c>
      <c r="C433" s="49" t="str">
        <f>LEFT(B433,8)</f>
        <v>20170710</v>
      </c>
      <c r="D433" s="49" t="str">
        <f>RIGHT(B433,10)</f>
        <v>0054800551</v>
      </c>
      <c r="E433" t="s">
        <v>98</v>
      </c>
      <c r="F433" s="23" t="s">
        <v>9617</v>
      </c>
      <c r="G433">
        <v>520</v>
      </c>
      <c r="H433" s="23" t="str">
        <f>F433&amp;G433</f>
        <v>6228482896040383860520</v>
      </c>
      <c r="I433" s="48" t="e">
        <f>VLOOKUP(H433,银行退汇!H:K,4,FALSE)</f>
        <v>#N/A</v>
      </c>
      <c r="J433" s="48" t="e">
        <f>IF(I433&gt;0,1,"")</f>
        <v>#N/A</v>
      </c>
      <c r="K433" s="48" t="e">
        <f>VLOOKUP(H433,网银退汇!H:J,3,FALSE)</f>
        <v>#N/A</v>
      </c>
      <c r="L433" s="49" t="s">
        <v>10315</v>
      </c>
    </row>
    <row r="434" spans="1:12" hidden="1">
      <c r="A434" s="19" t="s">
        <v>10327</v>
      </c>
      <c r="B434" s="23" t="s">
        <v>10328</v>
      </c>
      <c r="C434" s="49" t="str">
        <f>LEFT(B434,8)</f>
        <v>20170710</v>
      </c>
      <c r="D434" s="49" t="str">
        <f>RIGHT(B434,10)</f>
        <v>0054805493</v>
      </c>
      <c r="E434" t="s">
        <v>98</v>
      </c>
      <c r="F434" s="23" t="s">
        <v>6747</v>
      </c>
      <c r="G434">
        <v>47</v>
      </c>
      <c r="H434" s="23" t="str">
        <f>F434&amp;G434</f>
        <v>622893000105987452347</v>
      </c>
      <c r="I434" s="48">
        <f>VLOOKUP(H434,银行退汇!H:K,4,FALSE)</f>
        <v>47</v>
      </c>
      <c r="J434" s="48">
        <f>IF(I434&gt;0,1,"")</f>
        <v>1</v>
      </c>
      <c r="K434" s="48" t="str">
        <f>VLOOKUP(H434,网银退汇!H:J,3,FALSE)</f>
        <v>2017-07-10</v>
      </c>
      <c r="L434" s="49" t="s">
        <v>10315</v>
      </c>
    </row>
    <row r="435" spans="1:12" hidden="1">
      <c r="A435" s="19" t="s">
        <v>10329</v>
      </c>
      <c r="B435" s="23" t="s">
        <v>10330</v>
      </c>
      <c r="C435" s="49" t="str">
        <f>LEFT(B435,8)</f>
        <v>20170710</v>
      </c>
      <c r="D435" s="49" t="str">
        <f>RIGHT(B435,10)</f>
        <v>0054806000</v>
      </c>
      <c r="E435" t="s">
        <v>98</v>
      </c>
      <c r="F435" s="23" t="s">
        <v>6747</v>
      </c>
      <c r="G435">
        <v>15</v>
      </c>
      <c r="H435" s="23" t="str">
        <f>F435&amp;G435</f>
        <v>622893000105987452315</v>
      </c>
      <c r="I435" s="48">
        <f>VLOOKUP(H435,银行退汇!H:K,4,FALSE)</f>
        <v>15</v>
      </c>
      <c r="J435" s="48">
        <f>IF(I435&gt;0,1,"")</f>
        <v>1</v>
      </c>
      <c r="K435" s="48" t="str">
        <f>VLOOKUP(H435,网银退汇!H:J,3,FALSE)</f>
        <v>2017-07-10</v>
      </c>
      <c r="L435" s="49" t="s">
        <v>10315</v>
      </c>
    </row>
    <row r="436" spans="1:12" hidden="1">
      <c r="A436" t="s">
        <v>9622</v>
      </c>
      <c r="B436" s="23" t="s">
        <v>10331</v>
      </c>
      <c r="C436" s="49" t="str">
        <f>LEFT(B436,8)</f>
        <v>20170710</v>
      </c>
      <c r="D436" s="49" t="str">
        <f>RIGHT(B436,10)</f>
        <v>0054806392</v>
      </c>
      <c r="E436" t="s">
        <v>98</v>
      </c>
      <c r="F436" s="23" t="s">
        <v>9624</v>
      </c>
      <c r="G436">
        <v>150</v>
      </c>
      <c r="H436" s="23" t="str">
        <f>F436&amp;G436</f>
        <v>6217003860020319651150</v>
      </c>
      <c r="I436" s="48" t="e">
        <f>VLOOKUP(H436,银行退汇!H:K,4,FALSE)</f>
        <v>#N/A</v>
      </c>
      <c r="J436" s="48" t="e">
        <f>IF(I436&gt;0,1,"")</f>
        <v>#N/A</v>
      </c>
      <c r="K436" s="48" t="e">
        <f>VLOOKUP(H436,网银退汇!H:J,3,FALSE)</f>
        <v>#N/A</v>
      </c>
      <c r="L436" s="49" t="s">
        <v>10315</v>
      </c>
    </row>
    <row r="437" spans="1:12" hidden="1">
      <c r="A437" t="s">
        <v>9625</v>
      </c>
      <c r="B437" s="23" t="s">
        <v>10332</v>
      </c>
      <c r="C437" s="49" t="str">
        <f>LEFT(B437,8)</f>
        <v>20170710</v>
      </c>
      <c r="D437" s="49" t="str">
        <f>RIGHT(B437,10)</f>
        <v>0054807280</v>
      </c>
      <c r="E437" t="s">
        <v>98</v>
      </c>
      <c r="F437" s="23" t="s">
        <v>204</v>
      </c>
      <c r="G437">
        <v>42</v>
      </c>
      <c r="H437" s="23" t="str">
        <f>F437&amp;G437</f>
        <v>623190000006565867242</v>
      </c>
      <c r="I437" s="48">
        <f>VLOOKUP(H437,银行退汇!H:K,4,FALSE)</f>
        <v>42</v>
      </c>
      <c r="J437" s="48">
        <f>IF(I437&gt;0,1,"")</f>
        <v>1</v>
      </c>
      <c r="K437" s="48" t="str">
        <f>VLOOKUP(H437,网银退汇!H:J,3,FALSE)</f>
        <v>2017-07-11</v>
      </c>
      <c r="L437" s="49" t="s">
        <v>10315</v>
      </c>
    </row>
    <row r="438" spans="1:12" hidden="1">
      <c r="A438" t="s">
        <v>9627</v>
      </c>
      <c r="B438" s="23" t="s">
        <v>10333</v>
      </c>
      <c r="C438" s="49" t="str">
        <f>LEFT(B438,8)</f>
        <v>20170710</v>
      </c>
      <c r="D438" s="49" t="str">
        <f>RIGHT(B438,10)</f>
        <v>0054807383</v>
      </c>
      <c r="E438" t="s">
        <v>98</v>
      </c>
      <c r="F438" s="23" t="s">
        <v>9629</v>
      </c>
      <c r="G438">
        <v>500</v>
      </c>
      <c r="H438" s="23" t="str">
        <f>F438&amp;G438</f>
        <v>6231900000090149762500</v>
      </c>
      <c r="I438" s="48" t="e">
        <f>VLOOKUP(H438,银行退汇!H:K,4,FALSE)</f>
        <v>#N/A</v>
      </c>
      <c r="J438" s="48" t="e">
        <f>IF(I438&gt;0,1,"")</f>
        <v>#N/A</v>
      </c>
      <c r="K438" s="48" t="e">
        <f>VLOOKUP(H438,网银退汇!H:J,3,FALSE)</f>
        <v>#N/A</v>
      </c>
      <c r="L438" s="49" t="s">
        <v>10315</v>
      </c>
    </row>
    <row r="439" spans="1:12" hidden="1">
      <c r="A439" t="s">
        <v>9630</v>
      </c>
      <c r="B439" s="23" t="s">
        <v>10334</v>
      </c>
      <c r="C439" s="49" t="str">
        <f>LEFT(B439,8)</f>
        <v>20170710</v>
      </c>
      <c r="D439" s="49" t="str">
        <f>RIGHT(B439,10)</f>
        <v>0054807644</v>
      </c>
      <c r="E439" t="s">
        <v>98</v>
      </c>
      <c r="F439" s="23" t="s">
        <v>9632</v>
      </c>
      <c r="G439">
        <v>115</v>
      </c>
      <c r="H439" s="23" t="str">
        <f>F439&amp;G439</f>
        <v>5201521320623516115</v>
      </c>
      <c r="I439" s="48" t="e">
        <f>VLOOKUP(H439,银行退汇!H:K,4,FALSE)</f>
        <v>#N/A</v>
      </c>
      <c r="J439" s="48" t="e">
        <f>IF(I439&gt;0,1,"")</f>
        <v>#N/A</v>
      </c>
      <c r="K439" s="48" t="e">
        <f>VLOOKUP(H439,网银退汇!H:J,3,FALSE)</f>
        <v>#N/A</v>
      </c>
      <c r="L439" s="49" t="s">
        <v>10315</v>
      </c>
    </row>
    <row r="440" spans="1:12" hidden="1">
      <c r="A440" t="s">
        <v>9633</v>
      </c>
      <c r="B440" s="23" t="s">
        <v>10335</v>
      </c>
      <c r="C440" s="49" t="str">
        <f>LEFT(B440,8)</f>
        <v>20170710</v>
      </c>
      <c r="D440" s="49" t="str">
        <f>RIGHT(B440,10)</f>
        <v>0054808079</v>
      </c>
      <c r="E440" t="s">
        <v>98</v>
      </c>
      <c r="F440" s="23" t="s">
        <v>9635</v>
      </c>
      <c r="G440">
        <v>265</v>
      </c>
      <c r="H440" s="23" t="str">
        <f>F440&amp;G440</f>
        <v>6217003860011662010265</v>
      </c>
      <c r="I440" s="48" t="e">
        <f>VLOOKUP(H440,银行退汇!H:K,4,FALSE)</f>
        <v>#N/A</v>
      </c>
      <c r="J440" s="48" t="e">
        <f>IF(I440&gt;0,1,"")</f>
        <v>#N/A</v>
      </c>
      <c r="K440" s="48" t="e">
        <f>VLOOKUP(H440,网银退汇!H:J,3,FALSE)</f>
        <v>#N/A</v>
      </c>
      <c r="L440" s="49" t="s">
        <v>10315</v>
      </c>
    </row>
    <row r="441" spans="1:12" hidden="1">
      <c r="A441" t="s">
        <v>9639</v>
      </c>
      <c r="B441" s="23" t="s">
        <v>10336</v>
      </c>
      <c r="C441" s="49" t="str">
        <f>LEFT(B441,8)</f>
        <v>20170710</v>
      </c>
      <c r="D441" s="49" t="str">
        <f>RIGHT(B441,10)</f>
        <v>0054808299</v>
      </c>
      <c r="E441" t="s">
        <v>98</v>
      </c>
      <c r="F441" s="23" t="s">
        <v>9641</v>
      </c>
      <c r="G441">
        <v>945</v>
      </c>
      <c r="H441" s="23" t="str">
        <f>F441&amp;G441</f>
        <v>6212262502013278067945</v>
      </c>
      <c r="I441" s="48" t="e">
        <f>VLOOKUP(H441,银行退汇!H:K,4,FALSE)</f>
        <v>#N/A</v>
      </c>
      <c r="J441" s="48" t="e">
        <f>IF(I441&gt;0,1,"")</f>
        <v>#N/A</v>
      </c>
      <c r="K441" s="48" t="e">
        <f>VLOOKUP(H441,网银退汇!H:J,3,FALSE)</f>
        <v>#N/A</v>
      </c>
      <c r="L441" s="49" t="s">
        <v>10315</v>
      </c>
    </row>
    <row r="442" spans="1:12" hidden="1">
      <c r="A442" t="s">
        <v>9636</v>
      </c>
      <c r="B442" s="23" t="s">
        <v>10337</v>
      </c>
      <c r="C442" s="49" t="str">
        <f>LEFT(B442,8)</f>
        <v>20170710</v>
      </c>
      <c r="D442" s="49" t="str">
        <f>RIGHT(B442,10)</f>
        <v>0054808572</v>
      </c>
      <c r="E442" t="s">
        <v>98</v>
      </c>
      <c r="F442" s="23" t="s">
        <v>9638</v>
      </c>
      <c r="G442">
        <v>830</v>
      </c>
      <c r="H442" s="23" t="str">
        <f>F442&amp;G442</f>
        <v>6228480866160466466830</v>
      </c>
      <c r="I442" s="48" t="e">
        <f>VLOOKUP(H442,银行退汇!H:K,4,FALSE)</f>
        <v>#N/A</v>
      </c>
      <c r="J442" s="48" t="e">
        <f>IF(I442&gt;0,1,"")</f>
        <v>#N/A</v>
      </c>
      <c r="K442" s="48" t="e">
        <f>VLOOKUP(H442,网银退汇!H:J,3,FALSE)</f>
        <v>#N/A</v>
      </c>
      <c r="L442" s="49" t="s">
        <v>10315</v>
      </c>
    </row>
    <row r="443" spans="1:12" hidden="1">
      <c r="A443" t="s">
        <v>9642</v>
      </c>
      <c r="B443" s="23" t="s">
        <v>10338</v>
      </c>
      <c r="C443" s="49" t="str">
        <f>LEFT(B443,8)</f>
        <v>20170710</v>
      </c>
      <c r="D443" s="49" t="str">
        <f>RIGHT(B443,10)</f>
        <v>0054810325</v>
      </c>
      <c r="E443" t="s">
        <v>98</v>
      </c>
      <c r="F443" s="23" t="s">
        <v>7031</v>
      </c>
      <c r="G443">
        <v>750</v>
      </c>
      <c r="H443" s="23" t="str">
        <f>F443&amp;G443</f>
        <v>6226230194594501750</v>
      </c>
      <c r="I443" s="48" t="e">
        <f>VLOOKUP(H443,银行退汇!H:K,4,FALSE)</f>
        <v>#N/A</v>
      </c>
      <c r="J443" s="48" t="e">
        <f>IF(I443&gt;0,1,"")</f>
        <v>#N/A</v>
      </c>
      <c r="K443" s="48" t="str">
        <f>VLOOKUP(H443,网银退汇!H:J,3,FALSE)</f>
        <v>2017-07-10</v>
      </c>
      <c r="L443" s="49" t="s">
        <v>10315</v>
      </c>
    </row>
    <row r="444" spans="1:12" hidden="1">
      <c r="A444" t="s">
        <v>9644</v>
      </c>
      <c r="B444" s="23" t="s">
        <v>10339</v>
      </c>
      <c r="C444" s="49" t="str">
        <f>LEFT(B444,8)</f>
        <v>20170710</v>
      </c>
      <c r="D444" s="49" t="str">
        <f>RIGHT(B444,10)</f>
        <v>0054810602</v>
      </c>
      <c r="E444" t="s">
        <v>98</v>
      </c>
      <c r="F444" s="23" t="s">
        <v>9646</v>
      </c>
      <c r="G444">
        <v>660</v>
      </c>
      <c r="H444" s="23" t="str">
        <f>F444&amp;G444</f>
        <v>6228483968089692870660</v>
      </c>
      <c r="I444" s="48" t="e">
        <f>VLOOKUP(H444,银行退汇!H:K,4,FALSE)</f>
        <v>#N/A</v>
      </c>
      <c r="J444" s="48" t="e">
        <f>IF(I444&gt;0,1,"")</f>
        <v>#N/A</v>
      </c>
      <c r="K444" s="48" t="e">
        <f>VLOOKUP(H444,网银退汇!H:J,3,FALSE)</f>
        <v>#N/A</v>
      </c>
      <c r="L444" s="49" t="s">
        <v>10315</v>
      </c>
    </row>
    <row r="445" spans="1:12" hidden="1">
      <c r="A445" s="19" t="s">
        <v>10340</v>
      </c>
      <c r="B445" s="23" t="s">
        <v>10341</v>
      </c>
      <c r="C445" s="49" t="str">
        <f>LEFT(B445,8)</f>
        <v>20170710</v>
      </c>
      <c r="D445" s="49" t="str">
        <f>RIGHT(B445,10)</f>
        <v>0054811233</v>
      </c>
      <c r="E445" t="s">
        <v>98</v>
      </c>
      <c r="F445" s="23" t="s">
        <v>6739</v>
      </c>
      <c r="G445">
        <v>112</v>
      </c>
      <c r="H445" s="23" t="str">
        <f>F445&amp;G445</f>
        <v>6231900000125256715112</v>
      </c>
      <c r="I445" s="48">
        <f>VLOOKUP(H445,银行退汇!H:K,4,FALSE)</f>
        <v>112</v>
      </c>
      <c r="J445" s="48">
        <f>IF(I445&gt;0,1,"")</f>
        <v>1</v>
      </c>
      <c r="K445" s="48" t="str">
        <f>VLOOKUP(H445,网银退汇!H:J,3,FALSE)</f>
        <v>2017-07-10</v>
      </c>
      <c r="L445" s="49" t="s">
        <v>10315</v>
      </c>
    </row>
    <row r="446" spans="1:12" hidden="1">
      <c r="A446" t="s">
        <v>9649</v>
      </c>
      <c r="B446" s="23" t="s">
        <v>10342</v>
      </c>
      <c r="C446" s="49" t="str">
        <f>LEFT(B446,8)</f>
        <v>20170710</v>
      </c>
      <c r="D446" s="49" t="str">
        <f>RIGHT(B446,10)</f>
        <v>0054811698</v>
      </c>
      <c r="E446" t="s">
        <v>98</v>
      </c>
      <c r="F446" s="23" t="s">
        <v>205</v>
      </c>
      <c r="G446">
        <v>47</v>
      </c>
      <c r="H446" s="23" t="str">
        <f>F446&amp;G446</f>
        <v>621226241000160844647</v>
      </c>
      <c r="I446" s="48">
        <f>VLOOKUP(H446,银行退汇!H:K,4,FALSE)</f>
        <v>47</v>
      </c>
      <c r="J446" s="48">
        <f>IF(I446&gt;0,1,"")</f>
        <v>1</v>
      </c>
      <c r="K446" s="48" t="str">
        <f>VLOOKUP(H446,网银退汇!H:J,3,FALSE)</f>
        <v>2017-07-11</v>
      </c>
      <c r="L446" s="49" t="s">
        <v>10315</v>
      </c>
    </row>
    <row r="447" spans="1:12" hidden="1">
      <c r="A447" t="s">
        <v>9651</v>
      </c>
      <c r="B447" s="23" t="s">
        <v>10343</v>
      </c>
      <c r="C447" s="49" t="str">
        <f>LEFT(B447,8)</f>
        <v>20170710</v>
      </c>
      <c r="D447" s="49" t="str">
        <f>RIGHT(B447,10)</f>
        <v>0054811953</v>
      </c>
      <c r="E447" t="s">
        <v>98</v>
      </c>
      <c r="F447" s="23" t="s">
        <v>205</v>
      </c>
      <c r="G447">
        <v>15</v>
      </c>
      <c r="H447" s="23" t="str">
        <f>F447&amp;G447</f>
        <v>621226241000160844615</v>
      </c>
      <c r="I447" s="48" t="e">
        <f>VLOOKUP(H447,银行退汇!H:K,4,FALSE)</f>
        <v>#N/A</v>
      </c>
      <c r="J447" s="48" t="e">
        <f>IF(I447&gt;0,1,"")</f>
        <v>#N/A</v>
      </c>
      <c r="K447" s="48" t="e">
        <f>VLOOKUP(H447,网银退汇!H:J,3,FALSE)</f>
        <v>#N/A</v>
      </c>
      <c r="L447" s="49" t="s">
        <v>10315</v>
      </c>
    </row>
    <row r="448" spans="1:12" hidden="1">
      <c r="A448" t="s">
        <v>9653</v>
      </c>
      <c r="B448" s="23" t="s">
        <v>10344</v>
      </c>
      <c r="C448" s="49" t="str">
        <f>LEFT(B448,8)</f>
        <v>20170710</v>
      </c>
      <c r="D448" s="49" t="str">
        <f>RIGHT(B448,10)</f>
        <v>0054814209</v>
      </c>
      <c r="E448" t="s">
        <v>98</v>
      </c>
      <c r="F448" s="23" t="s">
        <v>9655</v>
      </c>
      <c r="G448">
        <v>2113</v>
      </c>
      <c r="H448" s="23" t="str">
        <f>F448&amp;G448</f>
        <v>62170038600221302132113</v>
      </c>
      <c r="I448" s="48" t="e">
        <f>VLOOKUP(H448,银行退汇!H:K,4,FALSE)</f>
        <v>#N/A</v>
      </c>
      <c r="J448" s="48" t="e">
        <f>IF(I448&gt;0,1,"")</f>
        <v>#N/A</v>
      </c>
      <c r="K448" s="48" t="e">
        <f>VLOOKUP(H448,网银退汇!H:J,3,FALSE)</f>
        <v>#N/A</v>
      </c>
      <c r="L448" s="49" t="s">
        <v>10315</v>
      </c>
    </row>
    <row r="449" spans="1:12" hidden="1">
      <c r="A449" s="19" t="s">
        <v>10345</v>
      </c>
      <c r="B449" s="23" t="s">
        <v>10346</v>
      </c>
      <c r="C449" s="49" t="str">
        <f>LEFT(B449,8)</f>
        <v>20170710</v>
      </c>
      <c r="D449" s="49" t="str">
        <f>RIGHT(B449,10)</f>
        <v>0054815636</v>
      </c>
      <c r="E449" t="s">
        <v>98</v>
      </c>
      <c r="F449" s="23" t="s">
        <v>6743</v>
      </c>
      <c r="G449">
        <v>155</v>
      </c>
      <c r="H449" s="23" t="str">
        <f>F449&amp;G449</f>
        <v>6228481198216165374155</v>
      </c>
      <c r="I449" s="48">
        <f>VLOOKUP(H449,银行退汇!H:K,4,FALSE)</f>
        <v>155</v>
      </c>
      <c r="J449" s="48">
        <f>IF(I449&gt;0,1,"")</f>
        <v>1</v>
      </c>
      <c r="K449" s="48" t="str">
        <f>VLOOKUP(H449,网银退汇!H:J,3,FALSE)</f>
        <v>2017-07-10</v>
      </c>
      <c r="L449" s="49" t="s">
        <v>10315</v>
      </c>
    </row>
    <row r="450" spans="1:12" hidden="1">
      <c r="A450" t="s">
        <v>9656</v>
      </c>
      <c r="B450" s="23" t="s">
        <v>10347</v>
      </c>
      <c r="C450" s="49" t="str">
        <f>LEFT(B450,8)</f>
        <v>20170710</v>
      </c>
      <c r="D450" s="49" t="str">
        <f>RIGHT(B450,10)</f>
        <v>0054815735</v>
      </c>
      <c r="E450" t="s">
        <v>98</v>
      </c>
      <c r="F450" s="23" t="s">
        <v>9658</v>
      </c>
      <c r="G450">
        <v>692</v>
      </c>
      <c r="H450" s="23" t="str">
        <f>F450&amp;G450</f>
        <v>4096688063844335692</v>
      </c>
      <c r="I450" s="48" t="e">
        <f>VLOOKUP(H450,银行退汇!H:K,4,FALSE)</f>
        <v>#N/A</v>
      </c>
      <c r="J450" s="48" t="e">
        <f>IF(I450&gt;0,1,"")</f>
        <v>#N/A</v>
      </c>
      <c r="K450" s="48" t="e">
        <f>VLOOKUP(H450,网银退汇!H:J,3,FALSE)</f>
        <v>#N/A</v>
      </c>
      <c r="L450" s="49" t="s">
        <v>10315</v>
      </c>
    </row>
    <row r="451" spans="1:12" hidden="1">
      <c r="A451" t="s">
        <v>9661</v>
      </c>
      <c r="B451" s="23" t="s">
        <v>10348</v>
      </c>
      <c r="C451" s="49" t="str">
        <f>LEFT(B451,8)</f>
        <v>20170710</v>
      </c>
      <c r="D451" s="49" t="str">
        <f>RIGHT(B451,10)</f>
        <v>0054817151</v>
      </c>
      <c r="E451" t="s">
        <v>98</v>
      </c>
      <c r="F451" s="23" t="s">
        <v>9663</v>
      </c>
      <c r="G451">
        <v>494</v>
      </c>
      <c r="H451" s="23" t="str">
        <f>F451&amp;G451</f>
        <v>6230582000043939431494</v>
      </c>
      <c r="I451" s="48" t="e">
        <f>VLOOKUP(H451,银行退汇!H:K,4,FALSE)</f>
        <v>#N/A</v>
      </c>
      <c r="J451" s="48" t="e">
        <f>IF(I451&gt;0,1,"")</f>
        <v>#N/A</v>
      </c>
      <c r="K451" s="48" t="e">
        <f>VLOOKUP(H451,网银退汇!H:J,3,FALSE)</f>
        <v>#N/A</v>
      </c>
      <c r="L451" s="49" t="s">
        <v>10315</v>
      </c>
    </row>
    <row r="452" spans="1:12" hidden="1">
      <c r="A452" t="s">
        <v>9664</v>
      </c>
      <c r="B452" s="23" t="s">
        <v>10349</v>
      </c>
      <c r="C452" s="49" t="str">
        <f>LEFT(B452,8)</f>
        <v>20170710</v>
      </c>
      <c r="D452" s="49" t="str">
        <f>RIGHT(B452,10)</f>
        <v>0054817399</v>
      </c>
      <c r="E452" t="s">
        <v>98</v>
      </c>
      <c r="F452" s="23" t="s">
        <v>9666</v>
      </c>
      <c r="G452">
        <v>7</v>
      </c>
      <c r="H452" s="23" t="str">
        <f>F452&amp;G452</f>
        <v>52015213213360927</v>
      </c>
      <c r="I452" s="48" t="e">
        <f>VLOOKUP(H452,银行退汇!H:K,4,FALSE)</f>
        <v>#N/A</v>
      </c>
      <c r="J452" s="48" t="e">
        <f>IF(I452&gt;0,1,"")</f>
        <v>#N/A</v>
      </c>
      <c r="K452" s="48" t="e">
        <f>VLOOKUP(H452,网银退汇!H:J,3,FALSE)</f>
        <v>#N/A</v>
      </c>
      <c r="L452" s="49" t="s">
        <v>10315</v>
      </c>
    </row>
    <row r="453" spans="1:12" hidden="1">
      <c r="A453" t="s">
        <v>9670</v>
      </c>
      <c r="B453" s="23" t="s">
        <v>10350</v>
      </c>
      <c r="C453" s="49" t="str">
        <f>LEFT(B453,8)</f>
        <v>20170710</v>
      </c>
      <c r="D453" s="49" t="str">
        <f>RIGHT(B453,10)</f>
        <v>0054817493</v>
      </c>
      <c r="E453" t="s">
        <v>98</v>
      </c>
      <c r="F453" s="23" t="s">
        <v>9672</v>
      </c>
      <c r="G453">
        <v>3000</v>
      </c>
      <c r="H453" s="23" t="str">
        <f>F453&amp;G453</f>
        <v>62581016460576713000</v>
      </c>
      <c r="I453" s="48" t="e">
        <f>VLOOKUP(H453,银行退汇!H:K,4,FALSE)</f>
        <v>#N/A</v>
      </c>
      <c r="J453" s="48" t="e">
        <f>IF(I453&gt;0,1,"")</f>
        <v>#N/A</v>
      </c>
      <c r="K453" s="48" t="e">
        <f>VLOOKUP(H453,网银退汇!H:J,3,FALSE)</f>
        <v>#N/A</v>
      </c>
      <c r="L453" s="49" t="s">
        <v>10315</v>
      </c>
    </row>
    <row r="454" spans="1:12" hidden="1">
      <c r="A454" t="s">
        <v>9673</v>
      </c>
      <c r="B454" s="23" t="s">
        <v>10351</v>
      </c>
      <c r="C454" s="49" t="str">
        <f>LEFT(B454,8)</f>
        <v>20170710</v>
      </c>
      <c r="D454" s="49" t="str">
        <f>RIGHT(B454,10)</f>
        <v>0054817565</v>
      </c>
      <c r="E454" t="s">
        <v>98</v>
      </c>
      <c r="F454" s="23" t="s">
        <v>9672</v>
      </c>
      <c r="G454">
        <v>608</v>
      </c>
      <c r="H454" s="23" t="str">
        <f>F454&amp;G454</f>
        <v>6258101646057671608</v>
      </c>
      <c r="I454" s="48" t="e">
        <f>VLOOKUP(H454,银行退汇!H:K,4,FALSE)</f>
        <v>#N/A</v>
      </c>
      <c r="J454" s="48" t="e">
        <f>IF(I454&gt;0,1,"")</f>
        <v>#N/A</v>
      </c>
      <c r="K454" s="48" t="e">
        <f>VLOOKUP(H454,网银退汇!H:J,3,FALSE)</f>
        <v>#N/A</v>
      </c>
      <c r="L454" s="49" t="s">
        <v>10315</v>
      </c>
    </row>
    <row r="455" spans="1:12" hidden="1">
      <c r="A455" t="s">
        <v>9667</v>
      </c>
      <c r="B455" s="23" t="s">
        <v>10352</v>
      </c>
      <c r="C455" s="49" t="str">
        <f>LEFT(B455,8)</f>
        <v>20170710</v>
      </c>
      <c r="D455" s="49" t="str">
        <f>RIGHT(B455,10)</f>
        <v>0054817589</v>
      </c>
      <c r="E455" t="s">
        <v>98</v>
      </c>
      <c r="F455" s="23" t="s">
        <v>9669</v>
      </c>
      <c r="G455">
        <v>1000</v>
      </c>
      <c r="H455" s="23" t="str">
        <f>F455&amp;G455</f>
        <v>62236911791806861000</v>
      </c>
      <c r="I455" s="48" t="e">
        <f>VLOOKUP(H455,银行退汇!H:K,4,FALSE)</f>
        <v>#N/A</v>
      </c>
      <c r="J455" s="48" t="e">
        <f>IF(I455&gt;0,1,"")</f>
        <v>#N/A</v>
      </c>
      <c r="K455" s="48" t="e">
        <f>VLOOKUP(H455,网银退汇!H:J,3,FALSE)</f>
        <v>#N/A</v>
      </c>
      <c r="L455" s="49" t="s">
        <v>10315</v>
      </c>
    </row>
    <row r="456" spans="1:12" hidden="1">
      <c r="A456" t="s">
        <v>9675</v>
      </c>
      <c r="B456" s="23" t="s">
        <v>10353</v>
      </c>
      <c r="C456" s="49" t="str">
        <f>LEFT(B456,8)</f>
        <v>20170710</v>
      </c>
      <c r="D456" s="49" t="str">
        <f>RIGHT(B456,10)</f>
        <v>0054818483</v>
      </c>
      <c r="E456" t="s">
        <v>98</v>
      </c>
      <c r="F456" s="23" t="s">
        <v>9677</v>
      </c>
      <c r="G456">
        <v>5002</v>
      </c>
      <c r="H456" s="23" t="str">
        <f>F456&amp;G456</f>
        <v>62220824100002419155002</v>
      </c>
      <c r="I456" s="48" t="e">
        <f>VLOOKUP(H456,银行退汇!H:K,4,FALSE)</f>
        <v>#N/A</v>
      </c>
      <c r="J456" s="48" t="e">
        <f>IF(I456&gt;0,1,"")</f>
        <v>#N/A</v>
      </c>
      <c r="K456" s="48" t="e">
        <f>VLOOKUP(H456,网银退汇!H:J,3,FALSE)</f>
        <v>#N/A</v>
      </c>
      <c r="L456" s="49" t="s">
        <v>10315</v>
      </c>
    </row>
    <row r="457" spans="1:12" hidden="1">
      <c r="A457" t="s">
        <v>9681</v>
      </c>
      <c r="B457" s="23" t="s">
        <v>10354</v>
      </c>
      <c r="C457" s="49" t="str">
        <f>LEFT(B457,8)</f>
        <v>20170710</v>
      </c>
      <c r="D457" s="49" t="str">
        <f>RIGHT(B457,10)</f>
        <v>0054819006</v>
      </c>
      <c r="E457" t="s">
        <v>98</v>
      </c>
      <c r="F457" s="23" t="s">
        <v>9683</v>
      </c>
      <c r="G457">
        <v>16</v>
      </c>
      <c r="H457" s="23" t="str">
        <f>F457&amp;G457</f>
        <v>622848086861198847816</v>
      </c>
      <c r="I457" s="48" t="e">
        <f>VLOOKUP(H457,银行退汇!H:K,4,FALSE)</f>
        <v>#N/A</v>
      </c>
      <c r="J457" s="48" t="e">
        <f>IF(I457&gt;0,1,"")</f>
        <v>#N/A</v>
      </c>
      <c r="K457" s="48" t="e">
        <f>VLOOKUP(H457,网银退汇!H:J,3,FALSE)</f>
        <v>#N/A</v>
      </c>
      <c r="L457" s="49" t="s">
        <v>10315</v>
      </c>
    </row>
    <row r="458" spans="1:12" hidden="1">
      <c r="A458" t="s">
        <v>9678</v>
      </c>
      <c r="B458" s="23" t="s">
        <v>10355</v>
      </c>
      <c r="C458" s="49" t="str">
        <f>LEFT(B458,8)</f>
        <v>20170710</v>
      </c>
      <c r="D458" s="49" t="str">
        <f>RIGHT(B458,10)</f>
        <v>0054819111</v>
      </c>
      <c r="E458" t="s">
        <v>98</v>
      </c>
      <c r="F458" s="23" t="s">
        <v>9680</v>
      </c>
      <c r="G458">
        <v>100</v>
      </c>
      <c r="H458" s="23" t="str">
        <f>F458&amp;G458</f>
        <v>6230522890000457572100</v>
      </c>
      <c r="I458" s="48" t="e">
        <f>VLOOKUP(H458,银行退汇!H:K,4,FALSE)</f>
        <v>#N/A</v>
      </c>
      <c r="J458" s="48" t="e">
        <f>IF(I458&gt;0,1,"")</f>
        <v>#N/A</v>
      </c>
      <c r="K458" s="48" t="e">
        <f>VLOOKUP(H458,网银退汇!H:J,3,FALSE)</f>
        <v>#N/A</v>
      </c>
      <c r="L458" s="49" t="s">
        <v>10315</v>
      </c>
    </row>
    <row r="459" spans="1:12" hidden="1">
      <c r="A459" t="s">
        <v>9684</v>
      </c>
      <c r="B459" s="23" t="s">
        <v>10356</v>
      </c>
      <c r="C459" s="49" t="str">
        <f>LEFT(B459,8)</f>
        <v>20170710</v>
      </c>
      <c r="D459" s="49" t="str">
        <f>RIGHT(B459,10)</f>
        <v>0054819447</v>
      </c>
      <c r="E459" t="s">
        <v>98</v>
      </c>
      <c r="F459" s="23" t="s">
        <v>9686</v>
      </c>
      <c r="G459">
        <v>611</v>
      </c>
      <c r="H459" s="23" t="str">
        <f>F459&amp;G459</f>
        <v>6231900000110033798611</v>
      </c>
      <c r="I459" s="48" t="e">
        <f>VLOOKUP(H459,银行退汇!H:K,4,FALSE)</f>
        <v>#N/A</v>
      </c>
      <c r="J459" s="48" t="e">
        <f>IF(I459&gt;0,1,"")</f>
        <v>#N/A</v>
      </c>
      <c r="K459" s="48" t="e">
        <f>VLOOKUP(H459,网银退汇!H:J,3,FALSE)</f>
        <v>#N/A</v>
      </c>
      <c r="L459" s="49" t="s">
        <v>10315</v>
      </c>
    </row>
    <row r="460" spans="1:12" hidden="1">
      <c r="A460" s="19" t="s">
        <v>10357</v>
      </c>
      <c r="B460" s="23" t="s">
        <v>10358</v>
      </c>
      <c r="C460" s="49" t="str">
        <f>LEFT(B460,8)</f>
        <v>20170710</v>
      </c>
      <c r="D460" s="49" t="str">
        <f>RIGHT(B460,10)</f>
        <v>0054820725</v>
      </c>
      <c r="E460" t="s">
        <v>98</v>
      </c>
      <c r="F460" s="23" t="s">
        <v>6758</v>
      </c>
      <c r="G460">
        <v>233</v>
      </c>
      <c r="H460" s="23" t="str">
        <f>F460&amp;G460</f>
        <v>6228481938599255577233</v>
      </c>
      <c r="I460" s="48">
        <f>VLOOKUP(H460,银行退汇!H:K,4,FALSE)</f>
        <v>233</v>
      </c>
      <c r="J460" s="48">
        <f>IF(I460&gt;0,1,"")</f>
        <v>1</v>
      </c>
      <c r="K460" s="48" t="str">
        <f>VLOOKUP(H460,网银退汇!H:J,3,FALSE)</f>
        <v>2017-07-10</v>
      </c>
      <c r="L460" s="49" t="s">
        <v>10315</v>
      </c>
    </row>
    <row r="461" spans="1:12" hidden="1">
      <c r="A461" t="s">
        <v>9689</v>
      </c>
      <c r="B461" s="23" t="s">
        <v>10359</v>
      </c>
      <c r="C461" s="49" t="str">
        <f>LEFT(B461,8)</f>
        <v>20170710</v>
      </c>
      <c r="D461" s="49" t="str">
        <f>RIGHT(B461,10)</f>
        <v>0054822248</v>
      </c>
      <c r="E461" t="s">
        <v>98</v>
      </c>
      <c r="F461" s="23" t="s">
        <v>9691</v>
      </c>
      <c r="G461">
        <v>1842</v>
      </c>
      <c r="H461" s="23" t="str">
        <f>F461&amp;G461</f>
        <v>62284808683247447701842</v>
      </c>
      <c r="I461" s="48" t="e">
        <f>VLOOKUP(H461,银行退汇!H:K,4,FALSE)</f>
        <v>#N/A</v>
      </c>
      <c r="J461" s="48" t="e">
        <f>IF(I461&gt;0,1,"")</f>
        <v>#N/A</v>
      </c>
      <c r="K461" s="48" t="e">
        <f>VLOOKUP(H461,网银退汇!H:J,3,FALSE)</f>
        <v>#N/A</v>
      </c>
      <c r="L461" s="49" t="s">
        <v>10315</v>
      </c>
    </row>
    <row r="462" spans="1:12" hidden="1">
      <c r="A462" t="s">
        <v>9692</v>
      </c>
      <c r="B462" s="23" t="s">
        <v>10360</v>
      </c>
      <c r="C462" s="49" t="str">
        <f>LEFT(B462,8)</f>
        <v>20170710</v>
      </c>
      <c r="D462" s="49" t="str">
        <f>RIGHT(B462,10)</f>
        <v>0054822333</v>
      </c>
      <c r="E462" t="s">
        <v>98</v>
      </c>
      <c r="F462" s="23" t="s">
        <v>9694</v>
      </c>
      <c r="G462">
        <v>272</v>
      </c>
      <c r="H462" s="23" t="str">
        <f>F462&amp;G462</f>
        <v>6228480868040582173272</v>
      </c>
      <c r="I462" s="48" t="e">
        <f>VLOOKUP(H462,银行退汇!H:K,4,FALSE)</f>
        <v>#N/A</v>
      </c>
      <c r="J462" s="48" t="e">
        <f>IF(I462&gt;0,1,"")</f>
        <v>#N/A</v>
      </c>
      <c r="K462" s="48" t="e">
        <f>VLOOKUP(H462,网银退汇!H:J,3,FALSE)</f>
        <v>#N/A</v>
      </c>
      <c r="L462" s="49" t="s">
        <v>10315</v>
      </c>
    </row>
    <row r="463" spans="1:12" hidden="1">
      <c r="A463" s="19" t="s">
        <v>10361</v>
      </c>
      <c r="B463" s="23" t="s">
        <v>10362</v>
      </c>
      <c r="C463" s="49" t="str">
        <f>LEFT(B463,8)</f>
        <v>20170710</v>
      </c>
      <c r="D463" s="49" t="str">
        <f>RIGHT(B463,10)</f>
        <v>0054822354</v>
      </c>
      <c r="E463" t="s">
        <v>98</v>
      </c>
      <c r="F463" s="23" t="s">
        <v>6754</v>
      </c>
      <c r="G463">
        <v>112</v>
      </c>
      <c r="H463" s="23" t="str">
        <f>F463&amp;G463</f>
        <v>6228480868297274979112</v>
      </c>
      <c r="I463" s="48">
        <f>VLOOKUP(H463,银行退汇!H:K,4,FALSE)</f>
        <v>112</v>
      </c>
      <c r="J463" s="48">
        <f>IF(I463&gt;0,1,"")</f>
        <v>1</v>
      </c>
      <c r="K463" s="48" t="str">
        <f>VLOOKUP(H463,网银退汇!H:J,3,FALSE)</f>
        <v>2017-07-10</v>
      </c>
      <c r="L463" s="49" t="s">
        <v>10315</v>
      </c>
    </row>
    <row r="464" spans="1:12" hidden="1">
      <c r="A464" t="s">
        <v>9697</v>
      </c>
      <c r="B464" s="23" t="s">
        <v>10363</v>
      </c>
      <c r="C464" s="49" t="str">
        <f>LEFT(B464,8)</f>
        <v>20170710</v>
      </c>
      <c r="D464" s="49" t="str">
        <f>RIGHT(B464,10)</f>
        <v>0054825346</v>
      </c>
      <c r="E464" t="s">
        <v>98</v>
      </c>
      <c r="F464" s="23" t="s">
        <v>9699</v>
      </c>
      <c r="G464">
        <v>2000</v>
      </c>
      <c r="H464" s="23" t="str">
        <f>F464&amp;G464</f>
        <v>62146001800069206692000</v>
      </c>
      <c r="I464" s="48" t="e">
        <f>VLOOKUP(H464,银行退汇!H:K,4,FALSE)</f>
        <v>#N/A</v>
      </c>
      <c r="J464" s="48" t="e">
        <f>IF(I464&gt;0,1,"")</f>
        <v>#N/A</v>
      </c>
      <c r="K464" s="48" t="e">
        <f>VLOOKUP(H464,网银退汇!H:J,3,FALSE)</f>
        <v>#N/A</v>
      </c>
      <c r="L464" s="49" t="s">
        <v>10315</v>
      </c>
    </row>
    <row r="465" spans="1:12" hidden="1">
      <c r="A465" t="s">
        <v>9700</v>
      </c>
      <c r="B465" s="23" t="s">
        <v>10364</v>
      </c>
      <c r="C465" s="49" t="str">
        <f>LEFT(B465,8)</f>
        <v>20170710</v>
      </c>
      <c r="D465" s="49" t="str">
        <f>RIGHT(B465,10)</f>
        <v>0054834179</v>
      </c>
      <c r="E465" t="s">
        <v>98</v>
      </c>
      <c r="F465" s="23" t="s">
        <v>9702</v>
      </c>
      <c r="G465">
        <v>600</v>
      </c>
      <c r="H465" s="23" t="str">
        <f>F465&amp;G465</f>
        <v>6223691529209052600</v>
      </c>
      <c r="I465" s="48" t="e">
        <f>VLOOKUP(H465,银行退汇!H:K,4,FALSE)</f>
        <v>#N/A</v>
      </c>
      <c r="J465" s="48" t="e">
        <f>IF(I465&gt;0,1,"")</f>
        <v>#N/A</v>
      </c>
      <c r="K465" s="48" t="e">
        <f>VLOOKUP(H465,网银退汇!H:J,3,FALSE)</f>
        <v>#N/A</v>
      </c>
      <c r="L465" s="49" t="s">
        <v>10315</v>
      </c>
    </row>
    <row r="466" spans="1:12" hidden="1">
      <c r="A466" t="s">
        <v>9703</v>
      </c>
      <c r="B466" s="23" t="s">
        <v>10365</v>
      </c>
      <c r="C466" s="49" t="str">
        <f>LEFT(B466,8)</f>
        <v>20170710</v>
      </c>
      <c r="D466" s="49" t="str">
        <f>RIGHT(B466,10)</f>
        <v>0054850819</v>
      </c>
      <c r="E466" t="s">
        <v>98</v>
      </c>
      <c r="F466" s="23" t="s">
        <v>9705</v>
      </c>
      <c r="G466">
        <v>610</v>
      </c>
      <c r="H466" s="23" t="str">
        <f>F466&amp;G466</f>
        <v>6228483616085405066610</v>
      </c>
      <c r="I466" s="48" t="e">
        <f>VLOOKUP(H466,银行退汇!H:K,4,FALSE)</f>
        <v>#N/A</v>
      </c>
      <c r="J466" s="48" t="e">
        <f>IF(I466&gt;0,1,"")</f>
        <v>#N/A</v>
      </c>
      <c r="K466" s="48" t="e">
        <f>VLOOKUP(H466,网银退汇!H:J,3,FALSE)</f>
        <v>#N/A</v>
      </c>
      <c r="L466" s="49" t="s">
        <v>10315</v>
      </c>
    </row>
    <row r="467" spans="1:12" hidden="1">
      <c r="A467" t="s">
        <v>9706</v>
      </c>
      <c r="B467" s="23" t="s">
        <v>10366</v>
      </c>
      <c r="C467" s="49" t="str">
        <f>LEFT(B467,8)</f>
        <v>20170710</v>
      </c>
      <c r="D467" s="49" t="str">
        <f>RIGHT(B467,10)</f>
        <v>0054852442</v>
      </c>
      <c r="E467" t="s">
        <v>98</v>
      </c>
      <c r="F467" s="23" t="s">
        <v>9708</v>
      </c>
      <c r="G467">
        <v>410</v>
      </c>
      <c r="H467" s="23" t="str">
        <f>F467&amp;G467</f>
        <v>6226800056016734410</v>
      </c>
      <c r="I467" s="48" t="e">
        <f>VLOOKUP(H467,银行退汇!H:K,4,FALSE)</f>
        <v>#N/A</v>
      </c>
      <c r="J467" s="48" t="e">
        <f>IF(I467&gt;0,1,"")</f>
        <v>#N/A</v>
      </c>
      <c r="K467" s="48" t="e">
        <f>VLOOKUP(H467,网银退汇!H:J,3,FALSE)</f>
        <v>#N/A</v>
      </c>
      <c r="L467" s="49" t="s">
        <v>10315</v>
      </c>
    </row>
    <row r="468" spans="1:12" hidden="1">
      <c r="A468" t="s">
        <v>9709</v>
      </c>
      <c r="B468" s="23" t="s">
        <v>10367</v>
      </c>
      <c r="C468" s="49" t="str">
        <f>LEFT(B468,8)</f>
        <v>20170710</v>
      </c>
      <c r="D468" s="49" t="str">
        <f>RIGHT(B468,10)</f>
        <v>0054854759</v>
      </c>
      <c r="E468" t="s">
        <v>98</v>
      </c>
      <c r="F468" s="23" t="s">
        <v>206</v>
      </c>
      <c r="G468">
        <v>3000</v>
      </c>
      <c r="H468" s="23" t="str">
        <f>F468&amp;G468</f>
        <v>62283601802836903000</v>
      </c>
      <c r="I468" s="48">
        <f>VLOOKUP(H468,银行退汇!H:K,4,FALSE)</f>
        <v>3000</v>
      </c>
      <c r="J468" s="48">
        <f>IF(I468&gt;0,1,"")</f>
        <v>1</v>
      </c>
      <c r="K468" s="48" t="str">
        <f>VLOOKUP(H468,网银退汇!H:J,3,FALSE)</f>
        <v>2017-07-11</v>
      </c>
      <c r="L468" s="49" t="s">
        <v>10315</v>
      </c>
    </row>
    <row r="469" spans="1:12" hidden="1">
      <c r="A469" t="s">
        <v>9711</v>
      </c>
      <c r="B469" s="23" t="s">
        <v>10368</v>
      </c>
      <c r="C469" s="49" t="str">
        <f>LEFT(B469,8)</f>
        <v>20170710</v>
      </c>
      <c r="D469" s="49" t="str">
        <f>RIGHT(B469,10)</f>
        <v>0054868710</v>
      </c>
      <c r="E469" t="s">
        <v>98</v>
      </c>
      <c r="F469" s="23" t="s">
        <v>9713</v>
      </c>
      <c r="G469">
        <v>275</v>
      </c>
      <c r="H469" s="23" t="str">
        <f>F469&amp;G469</f>
        <v>6217003910004388063275</v>
      </c>
      <c r="I469" s="48" t="e">
        <f>VLOOKUP(H469,银行退汇!H:K,4,FALSE)</f>
        <v>#N/A</v>
      </c>
      <c r="J469" s="48" t="e">
        <f>IF(I469&gt;0,1,"")</f>
        <v>#N/A</v>
      </c>
      <c r="K469" s="48" t="e">
        <f>VLOOKUP(H469,网银退汇!H:J,3,FALSE)</f>
        <v>#N/A</v>
      </c>
      <c r="L469" s="49" t="s">
        <v>10315</v>
      </c>
    </row>
    <row r="470" spans="1:12" hidden="1">
      <c r="A470" t="s">
        <v>9714</v>
      </c>
      <c r="B470" s="23" t="s">
        <v>10369</v>
      </c>
      <c r="C470" s="49" t="str">
        <f>LEFT(B470,8)</f>
        <v>20170710</v>
      </c>
      <c r="D470" s="49" t="str">
        <f>RIGHT(B470,10)</f>
        <v>0054879001</v>
      </c>
      <c r="E470" t="s">
        <v>98</v>
      </c>
      <c r="F470" s="23" t="s">
        <v>9716</v>
      </c>
      <c r="G470">
        <v>205</v>
      </c>
      <c r="H470" s="23" t="str">
        <f>F470&amp;G470</f>
        <v>6259656221606878205</v>
      </c>
      <c r="I470" s="48" t="e">
        <f>VLOOKUP(H470,银行退汇!H:K,4,FALSE)</f>
        <v>#N/A</v>
      </c>
      <c r="J470" s="48" t="e">
        <f>IF(I470&gt;0,1,"")</f>
        <v>#N/A</v>
      </c>
      <c r="K470" s="48" t="e">
        <f>VLOOKUP(H470,网银退汇!H:J,3,FALSE)</f>
        <v>#N/A</v>
      </c>
      <c r="L470" s="49" t="s">
        <v>10315</v>
      </c>
    </row>
    <row r="471" spans="1:12" hidden="1">
      <c r="A471" t="s">
        <v>9717</v>
      </c>
      <c r="B471" s="23" t="s">
        <v>10370</v>
      </c>
      <c r="C471" s="49" t="str">
        <f>LEFT(B471,8)</f>
        <v>20170710</v>
      </c>
      <c r="D471" s="49" t="str">
        <f>RIGHT(B471,10)</f>
        <v>0054879036</v>
      </c>
      <c r="E471" t="s">
        <v>98</v>
      </c>
      <c r="F471" s="23" t="s">
        <v>9719</v>
      </c>
      <c r="G471">
        <v>100</v>
      </c>
      <c r="H471" s="23" t="str">
        <f>F471&amp;G471</f>
        <v>6210178002000043621100</v>
      </c>
      <c r="I471" s="48" t="e">
        <f>VLOOKUP(H471,银行退汇!H:K,4,FALSE)</f>
        <v>#N/A</v>
      </c>
      <c r="J471" s="48" t="e">
        <f>IF(I471&gt;0,1,"")</f>
        <v>#N/A</v>
      </c>
      <c r="K471" s="48" t="e">
        <f>VLOOKUP(H471,网银退汇!H:J,3,FALSE)</f>
        <v>#N/A</v>
      </c>
      <c r="L471" s="49" t="s">
        <v>10315</v>
      </c>
    </row>
    <row r="472" spans="1:12" hidden="1">
      <c r="A472" t="s">
        <v>9723</v>
      </c>
      <c r="B472" s="23" t="s">
        <v>10371</v>
      </c>
      <c r="C472" s="49" t="str">
        <f>LEFT(B472,8)</f>
        <v>20170710</v>
      </c>
      <c r="D472" s="49" t="str">
        <f>RIGHT(B472,10)</f>
        <v>0054882029</v>
      </c>
      <c r="E472" t="s">
        <v>98</v>
      </c>
      <c r="F472" s="23" t="s">
        <v>9725</v>
      </c>
      <c r="G472">
        <v>1250</v>
      </c>
      <c r="H472" s="23" t="str">
        <f>F472&amp;G472</f>
        <v>62319000200160825411250</v>
      </c>
      <c r="I472" s="48" t="e">
        <f>VLOOKUP(H472,银行退汇!H:K,4,FALSE)</f>
        <v>#N/A</v>
      </c>
      <c r="J472" s="48" t="e">
        <f>IF(I472&gt;0,1,"")</f>
        <v>#N/A</v>
      </c>
      <c r="K472" s="48" t="e">
        <f>VLOOKUP(H472,网银退汇!H:J,3,FALSE)</f>
        <v>#N/A</v>
      </c>
      <c r="L472" s="49" t="s">
        <v>10315</v>
      </c>
    </row>
    <row r="473" spans="1:12" hidden="1">
      <c r="A473" t="s">
        <v>9726</v>
      </c>
      <c r="B473" s="23" t="s">
        <v>10372</v>
      </c>
      <c r="C473" s="49" t="str">
        <f>LEFT(B473,8)</f>
        <v>20170710</v>
      </c>
      <c r="D473" s="49" t="str">
        <f>RIGHT(B473,10)</f>
        <v>0054882342</v>
      </c>
      <c r="E473" t="s">
        <v>98</v>
      </c>
      <c r="F473" s="23" t="s">
        <v>9725</v>
      </c>
      <c r="G473">
        <v>800</v>
      </c>
      <c r="H473" s="23" t="str">
        <f>F473&amp;G473</f>
        <v>6231900020016082541800</v>
      </c>
      <c r="I473" s="48" t="e">
        <f>VLOOKUP(H473,银行退汇!H:K,4,FALSE)</f>
        <v>#N/A</v>
      </c>
      <c r="J473" s="48" t="e">
        <f>IF(I473&gt;0,1,"")</f>
        <v>#N/A</v>
      </c>
      <c r="K473" s="48" t="e">
        <f>VLOOKUP(H473,网银退汇!H:J,3,FALSE)</f>
        <v>#N/A</v>
      </c>
      <c r="L473" s="49" t="s">
        <v>10315</v>
      </c>
    </row>
    <row r="474" spans="1:12" hidden="1">
      <c r="A474" t="s">
        <v>9720</v>
      </c>
      <c r="B474" s="23" t="s">
        <v>10373</v>
      </c>
      <c r="C474" s="49" t="str">
        <f>LEFT(B474,8)</f>
        <v>20170710</v>
      </c>
      <c r="D474" s="49" t="str">
        <f>RIGHT(B474,10)</f>
        <v>0054882567</v>
      </c>
      <c r="E474" t="s">
        <v>98</v>
      </c>
      <c r="F474" s="23" t="s">
        <v>9722</v>
      </c>
      <c r="G474">
        <v>996</v>
      </c>
      <c r="H474" s="23" t="str">
        <f>F474&amp;G474</f>
        <v>6228483868605456976996</v>
      </c>
      <c r="I474" s="48" t="e">
        <f>VLOOKUP(H474,银行退汇!H:K,4,FALSE)</f>
        <v>#N/A</v>
      </c>
      <c r="J474" s="48" t="e">
        <f>IF(I474&gt;0,1,"")</f>
        <v>#N/A</v>
      </c>
      <c r="K474" s="48" t="e">
        <f>VLOOKUP(H474,网银退汇!H:J,3,FALSE)</f>
        <v>#N/A</v>
      </c>
      <c r="L474" s="49" t="s">
        <v>10315</v>
      </c>
    </row>
    <row r="475" spans="1:12" hidden="1">
      <c r="A475" t="s">
        <v>9728</v>
      </c>
      <c r="B475" s="23" t="s">
        <v>10374</v>
      </c>
      <c r="C475" s="49" t="str">
        <f>LEFT(B475,8)</f>
        <v>20170710</v>
      </c>
      <c r="D475" s="49" t="str">
        <f>RIGHT(B475,10)</f>
        <v>0054884526</v>
      </c>
      <c r="E475" t="s">
        <v>98</v>
      </c>
      <c r="F475" s="23" t="s">
        <v>9730</v>
      </c>
      <c r="G475">
        <v>73</v>
      </c>
      <c r="H475" s="23" t="str">
        <f>F475&amp;G475</f>
        <v>623190002000329207973</v>
      </c>
      <c r="I475" s="48" t="e">
        <f>VLOOKUP(H475,银行退汇!H:K,4,FALSE)</f>
        <v>#N/A</v>
      </c>
      <c r="J475" s="48" t="e">
        <f>IF(I475&gt;0,1,"")</f>
        <v>#N/A</v>
      </c>
      <c r="K475" s="48" t="e">
        <f>VLOOKUP(H475,网银退汇!H:J,3,FALSE)</f>
        <v>#N/A</v>
      </c>
      <c r="L475" s="49" t="s">
        <v>10315</v>
      </c>
    </row>
    <row r="476" spans="1:12" hidden="1">
      <c r="A476" t="s">
        <v>9731</v>
      </c>
      <c r="B476" s="23" t="s">
        <v>10375</v>
      </c>
      <c r="C476" s="49" t="str">
        <f>LEFT(B476,8)</f>
        <v>20170710</v>
      </c>
      <c r="D476" s="49" t="str">
        <f>RIGHT(B476,10)</f>
        <v>0054888759</v>
      </c>
      <c r="E476" t="s">
        <v>98</v>
      </c>
      <c r="F476" s="23" t="s">
        <v>9733</v>
      </c>
      <c r="G476">
        <v>752</v>
      </c>
      <c r="H476" s="23" t="str">
        <f>F476&amp;G476</f>
        <v>6230361107031306890752</v>
      </c>
      <c r="I476" s="48" t="e">
        <f>VLOOKUP(H476,银行退汇!H:K,4,FALSE)</f>
        <v>#N/A</v>
      </c>
      <c r="J476" s="48" t="e">
        <f>IF(I476&gt;0,1,"")</f>
        <v>#N/A</v>
      </c>
      <c r="K476" s="48" t="e">
        <f>VLOOKUP(H476,网银退汇!H:J,3,FALSE)</f>
        <v>#N/A</v>
      </c>
      <c r="L476" s="49" t="s">
        <v>10315</v>
      </c>
    </row>
    <row r="477" spans="1:12" hidden="1">
      <c r="A477" t="s">
        <v>9734</v>
      </c>
      <c r="B477" s="23" t="s">
        <v>10376</v>
      </c>
      <c r="C477" s="49" t="str">
        <f>LEFT(B477,8)</f>
        <v>20170710</v>
      </c>
      <c r="D477" s="49" t="str">
        <f>RIGHT(B477,10)</f>
        <v>0054889209</v>
      </c>
      <c r="E477" t="s">
        <v>98</v>
      </c>
      <c r="F477" s="23" t="s">
        <v>9736</v>
      </c>
      <c r="G477">
        <v>660</v>
      </c>
      <c r="H477" s="23" t="str">
        <f>F477&amp;G477</f>
        <v>6228483318432388778660</v>
      </c>
      <c r="I477" s="48" t="e">
        <f>VLOOKUP(H477,银行退汇!H:K,4,FALSE)</f>
        <v>#N/A</v>
      </c>
      <c r="J477" s="48" t="e">
        <f>IF(I477&gt;0,1,"")</f>
        <v>#N/A</v>
      </c>
      <c r="K477" s="48" t="e">
        <f>VLOOKUP(H477,网银退汇!H:J,3,FALSE)</f>
        <v>#N/A</v>
      </c>
      <c r="L477" s="49" t="s">
        <v>10315</v>
      </c>
    </row>
    <row r="478" spans="1:12" hidden="1">
      <c r="A478" t="s">
        <v>9737</v>
      </c>
      <c r="B478" s="23" t="s">
        <v>10377</v>
      </c>
      <c r="C478" s="49" t="str">
        <f>LEFT(B478,8)</f>
        <v>20170710</v>
      </c>
      <c r="D478" s="49" t="str">
        <f>RIGHT(B478,10)</f>
        <v>0054889466</v>
      </c>
      <c r="E478" t="s">
        <v>98</v>
      </c>
      <c r="F478" s="23" t="s">
        <v>9739</v>
      </c>
      <c r="G478">
        <v>214</v>
      </c>
      <c r="H478" s="23" t="str">
        <f>F478&amp;G478</f>
        <v>6217790001124209939214</v>
      </c>
      <c r="I478" s="48" t="e">
        <f>VLOOKUP(H478,银行退汇!H:K,4,FALSE)</f>
        <v>#N/A</v>
      </c>
      <c r="J478" s="48" t="e">
        <f>IF(I478&gt;0,1,"")</f>
        <v>#N/A</v>
      </c>
      <c r="K478" s="48" t="e">
        <f>VLOOKUP(H478,网银退汇!H:J,3,FALSE)</f>
        <v>#N/A</v>
      </c>
      <c r="L478" s="49" t="s">
        <v>10315</v>
      </c>
    </row>
    <row r="479" spans="1:12" hidden="1">
      <c r="A479" t="s">
        <v>9740</v>
      </c>
      <c r="B479" s="23" t="s">
        <v>10378</v>
      </c>
      <c r="C479" s="49" t="str">
        <f>LEFT(B479,8)</f>
        <v>20170710</v>
      </c>
      <c r="D479" s="49" t="str">
        <f>RIGHT(B479,10)</f>
        <v>0054890063</v>
      </c>
      <c r="E479" t="s">
        <v>98</v>
      </c>
      <c r="F479" s="23" t="s">
        <v>9742</v>
      </c>
      <c r="G479">
        <v>500</v>
      </c>
      <c r="H479" s="23" t="str">
        <f>F479&amp;G479</f>
        <v>6225561321123504500</v>
      </c>
      <c r="I479" s="48" t="e">
        <f>VLOOKUP(H479,银行退汇!H:K,4,FALSE)</f>
        <v>#N/A</v>
      </c>
      <c r="J479" s="48" t="e">
        <f>IF(I479&gt;0,1,"")</f>
        <v>#N/A</v>
      </c>
      <c r="K479" s="48" t="e">
        <f>VLOOKUP(H479,网银退汇!H:J,3,FALSE)</f>
        <v>#N/A</v>
      </c>
      <c r="L479" s="49" t="s">
        <v>10315</v>
      </c>
    </row>
    <row r="480" spans="1:12" hidden="1">
      <c r="A480" t="s">
        <v>9743</v>
      </c>
      <c r="B480" s="23" t="s">
        <v>10379</v>
      </c>
      <c r="C480" s="49" t="str">
        <f>LEFT(B480,8)</f>
        <v>20170710</v>
      </c>
      <c r="D480" s="49" t="str">
        <f>RIGHT(B480,10)</f>
        <v>0054891071</v>
      </c>
      <c r="E480" t="s">
        <v>98</v>
      </c>
      <c r="F480" s="23" t="s">
        <v>9745</v>
      </c>
      <c r="G480">
        <v>400</v>
      </c>
      <c r="H480" s="23" t="str">
        <f>F480&amp;G480</f>
        <v>6231900000127401749400</v>
      </c>
      <c r="I480" s="48" t="e">
        <f>VLOOKUP(H480,银行退汇!H:K,4,FALSE)</f>
        <v>#N/A</v>
      </c>
      <c r="J480" s="48" t="e">
        <f>IF(I480&gt;0,1,"")</f>
        <v>#N/A</v>
      </c>
      <c r="K480" s="48" t="e">
        <f>VLOOKUP(H480,网银退汇!H:J,3,FALSE)</f>
        <v>#N/A</v>
      </c>
      <c r="L480" s="49" t="s">
        <v>10315</v>
      </c>
    </row>
    <row r="481" spans="1:12" hidden="1">
      <c r="A481" t="s">
        <v>9746</v>
      </c>
      <c r="B481" s="23" t="s">
        <v>10380</v>
      </c>
      <c r="C481" s="49" t="str">
        <f>LEFT(B481,8)</f>
        <v>20170710</v>
      </c>
      <c r="D481" s="49" t="str">
        <f>RIGHT(B481,10)</f>
        <v>0054891967</v>
      </c>
      <c r="E481" t="s">
        <v>98</v>
      </c>
      <c r="F481" s="23" t="s">
        <v>9748</v>
      </c>
      <c r="G481">
        <v>199</v>
      </c>
      <c r="H481" s="23" t="str">
        <f>F481&amp;G481</f>
        <v>6217003850000257575199</v>
      </c>
      <c r="I481" s="48" t="e">
        <f>VLOOKUP(H481,银行退汇!H:K,4,FALSE)</f>
        <v>#N/A</v>
      </c>
      <c r="J481" s="48" t="e">
        <f>IF(I481&gt;0,1,"")</f>
        <v>#N/A</v>
      </c>
      <c r="K481" s="48" t="e">
        <f>VLOOKUP(H481,网银退汇!H:J,3,FALSE)</f>
        <v>#N/A</v>
      </c>
      <c r="L481" s="49" t="s">
        <v>10315</v>
      </c>
    </row>
    <row r="482" spans="1:12" hidden="1">
      <c r="A482" t="s">
        <v>9749</v>
      </c>
      <c r="B482" s="23" t="s">
        <v>10381</v>
      </c>
      <c r="C482" s="49" t="str">
        <f>LEFT(B482,8)</f>
        <v>20170710</v>
      </c>
      <c r="D482" s="49" t="str">
        <f>RIGHT(B482,10)</f>
        <v>0054891977</v>
      </c>
      <c r="E482" t="s">
        <v>98</v>
      </c>
      <c r="F482" s="23" t="s">
        <v>9751</v>
      </c>
      <c r="G482">
        <v>2800</v>
      </c>
      <c r="H482" s="23" t="str">
        <f>F482&amp;G482</f>
        <v>62319000200027103942800</v>
      </c>
      <c r="I482" s="48" t="e">
        <f>VLOOKUP(H482,银行退汇!H:K,4,FALSE)</f>
        <v>#N/A</v>
      </c>
      <c r="J482" s="48" t="e">
        <f>IF(I482&gt;0,1,"")</f>
        <v>#N/A</v>
      </c>
      <c r="K482" s="48" t="e">
        <f>VLOOKUP(H482,网银退汇!H:J,3,FALSE)</f>
        <v>#N/A</v>
      </c>
      <c r="L482" s="49" t="s">
        <v>10315</v>
      </c>
    </row>
    <row r="483" spans="1:12" hidden="1">
      <c r="A483" t="s">
        <v>9752</v>
      </c>
      <c r="B483" s="23" t="s">
        <v>10382</v>
      </c>
      <c r="C483" s="49" t="str">
        <f>LEFT(B483,8)</f>
        <v>20170710</v>
      </c>
      <c r="D483" s="49" t="str">
        <f>RIGHT(B483,10)</f>
        <v>0054896536</v>
      </c>
      <c r="E483" t="s">
        <v>98</v>
      </c>
      <c r="F483" s="23" t="s">
        <v>207</v>
      </c>
      <c r="G483">
        <v>1000</v>
      </c>
      <c r="H483" s="23" t="str">
        <f>F483&amp;G483</f>
        <v>62319000225106969661000</v>
      </c>
      <c r="I483" s="48" t="e">
        <f>VLOOKUP(H483,银行退汇!H:K,4,FALSE)</f>
        <v>#N/A</v>
      </c>
      <c r="J483" s="48" t="e">
        <f>IF(I483&gt;0,1,"")</f>
        <v>#N/A</v>
      </c>
      <c r="K483" s="48" t="e">
        <f>VLOOKUP(H483,网银退汇!H:J,3,FALSE)</f>
        <v>#N/A</v>
      </c>
      <c r="L483" s="49" t="s">
        <v>10315</v>
      </c>
    </row>
    <row r="484" spans="1:12" hidden="1">
      <c r="A484" t="s">
        <v>9754</v>
      </c>
      <c r="B484" s="23" t="s">
        <v>10383</v>
      </c>
      <c r="C484" s="49" t="str">
        <f>LEFT(B484,8)</f>
        <v>20170710</v>
      </c>
      <c r="D484" s="49" t="str">
        <f>RIGHT(B484,10)</f>
        <v>0054897869</v>
      </c>
      <c r="E484" t="s">
        <v>98</v>
      </c>
      <c r="F484" s="23" t="s">
        <v>9756</v>
      </c>
      <c r="G484">
        <v>947</v>
      </c>
      <c r="H484" s="23" t="str">
        <f>F484&amp;G484</f>
        <v>4096703257721437947</v>
      </c>
      <c r="I484" s="48" t="e">
        <f>VLOOKUP(H484,银行退汇!H:K,4,FALSE)</f>
        <v>#N/A</v>
      </c>
      <c r="J484" s="48" t="e">
        <f>IF(I484&gt;0,1,"")</f>
        <v>#N/A</v>
      </c>
      <c r="K484" s="48" t="e">
        <f>VLOOKUP(H484,网银退汇!H:J,3,FALSE)</f>
        <v>#N/A</v>
      </c>
      <c r="L484" s="49" t="s">
        <v>10315</v>
      </c>
    </row>
    <row r="485" spans="1:12" hidden="1">
      <c r="A485" t="s">
        <v>9757</v>
      </c>
      <c r="B485" s="23" t="s">
        <v>10384</v>
      </c>
      <c r="C485" s="49" t="str">
        <f>LEFT(B485,8)</f>
        <v>20170710</v>
      </c>
      <c r="D485" s="49" t="str">
        <f>RIGHT(B485,10)</f>
        <v>0054898026</v>
      </c>
      <c r="E485" t="s">
        <v>98</v>
      </c>
      <c r="F485" s="23" t="s">
        <v>9759</v>
      </c>
      <c r="G485">
        <v>39</v>
      </c>
      <c r="H485" s="23" t="str">
        <f>F485&amp;G485</f>
        <v>458123059588276439</v>
      </c>
      <c r="I485" s="48" t="e">
        <f>VLOOKUP(H485,银行退汇!H:K,4,FALSE)</f>
        <v>#N/A</v>
      </c>
      <c r="J485" s="48" t="e">
        <f>IF(I485&gt;0,1,"")</f>
        <v>#N/A</v>
      </c>
      <c r="K485" s="48" t="e">
        <f>VLOOKUP(H485,网银退汇!H:J,3,FALSE)</f>
        <v>#N/A</v>
      </c>
      <c r="L485" s="49" t="s">
        <v>10315</v>
      </c>
    </row>
    <row r="486" spans="1:12" hidden="1">
      <c r="A486" t="s">
        <v>9763</v>
      </c>
      <c r="B486" s="23" t="s">
        <v>10385</v>
      </c>
      <c r="C486" s="49" t="str">
        <f>LEFT(B486,8)</f>
        <v>20170710</v>
      </c>
      <c r="D486" s="49" t="str">
        <f>RIGHT(B486,10)</f>
        <v>0054901138</v>
      </c>
      <c r="E486" t="s">
        <v>98</v>
      </c>
      <c r="F486" s="23" t="s">
        <v>9765</v>
      </c>
      <c r="G486">
        <v>745</v>
      </c>
      <c r="H486" s="23" t="str">
        <f>F486&amp;G486</f>
        <v>6228482898242666571745</v>
      </c>
      <c r="I486" s="48" t="e">
        <f>VLOOKUP(H486,银行退汇!H:K,4,FALSE)</f>
        <v>#N/A</v>
      </c>
      <c r="J486" s="48" t="e">
        <f>IF(I486&gt;0,1,"")</f>
        <v>#N/A</v>
      </c>
      <c r="K486" s="48" t="e">
        <f>VLOOKUP(H486,网银退汇!H:J,3,FALSE)</f>
        <v>#N/A</v>
      </c>
      <c r="L486" s="49" t="s">
        <v>10315</v>
      </c>
    </row>
    <row r="487" spans="1:12" hidden="1">
      <c r="A487" t="s">
        <v>9760</v>
      </c>
      <c r="B487" s="23" t="s">
        <v>10386</v>
      </c>
      <c r="C487" s="49" t="str">
        <f>LEFT(B487,8)</f>
        <v>20170710</v>
      </c>
      <c r="D487" s="49" t="str">
        <f>RIGHT(B487,10)</f>
        <v>0054902482</v>
      </c>
      <c r="E487" t="s">
        <v>98</v>
      </c>
      <c r="F487" s="23" t="s">
        <v>9762</v>
      </c>
      <c r="G487">
        <v>31</v>
      </c>
      <c r="H487" s="23" t="str">
        <f>F487&amp;G487</f>
        <v>622260059000701119831</v>
      </c>
      <c r="I487" s="48" t="e">
        <f>VLOOKUP(H487,银行退汇!H:K,4,FALSE)</f>
        <v>#N/A</v>
      </c>
      <c r="J487" s="48" t="e">
        <f>IF(I487&gt;0,1,"")</f>
        <v>#N/A</v>
      </c>
      <c r="K487" s="48" t="e">
        <f>VLOOKUP(H487,网银退汇!H:J,3,FALSE)</f>
        <v>#N/A</v>
      </c>
      <c r="L487" s="49" t="s">
        <v>10315</v>
      </c>
    </row>
    <row r="488" spans="1:12" hidden="1">
      <c r="A488" t="s">
        <v>9766</v>
      </c>
      <c r="B488" s="23" t="s">
        <v>10387</v>
      </c>
      <c r="C488" s="49" t="str">
        <f>LEFT(B488,8)</f>
        <v>20170710</v>
      </c>
      <c r="D488" s="49" t="str">
        <f>RIGHT(B488,10)</f>
        <v>0054907646</v>
      </c>
      <c r="E488" t="s">
        <v>98</v>
      </c>
      <c r="F488" s="23" t="s">
        <v>208</v>
      </c>
      <c r="G488">
        <v>294</v>
      </c>
      <c r="H488" s="23" t="str">
        <f>F488&amp;G488</f>
        <v>6259960107237430294</v>
      </c>
      <c r="I488" s="48">
        <f>VLOOKUP(H488,银行退汇!H:K,4,FALSE)</f>
        <v>294</v>
      </c>
      <c r="J488" s="48">
        <f>IF(I488&gt;0,1,"")</f>
        <v>1</v>
      </c>
      <c r="K488" s="48" t="str">
        <f>VLOOKUP(H488,网银退汇!H:J,3,FALSE)</f>
        <v>2017-07-11</v>
      </c>
      <c r="L488" s="49" t="s">
        <v>10315</v>
      </c>
    </row>
    <row r="489" spans="1:12" hidden="1">
      <c r="A489" t="s">
        <v>9768</v>
      </c>
      <c r="B489" s="23" t="s">
        <v>10388</v>
      </c>
      <c r="C489" s="49" t="str">
        <f>LEFT(B489,8)</f>
        <v>20170710</v>
      </c>
      <c r="D489" s="49" t="str">
        <f>RIGHT(B489,10)</f>
        <v>0054910701</v>
      </c>
      <c r="E489" t="s">
        <v>98</v>
      </c>
      <c r="F489" s="23" t="s">
        <v>9770</v>
      </c>
      <c r="G489">
        <v>365</v>
      </c>
      <c r="H489" s="23" t="str">
        <f>F489&amp;G489</f>
        <v>6228480860904524912365</v>
      </c>
      <c r="I489" s="48" t="e">
        <f>VLOOKUP(H489,银行退汇!H:K,4,FALSE)</f>
        <v>#N/A</v>
      </c>
      <c r="J489" s="48" t="e">
        <f>IF(I489&gt;0,1,"")</f>
        <v>#N/A</v>
      </c>
      <c r="K489" s="48" t="e">
        <f>VLOOKUP(H489,网银退汇!H:J,3,FALSE)</f>
        <v>#N/A</v>
      </c>
      <c r="L489" s="49" t="s">
        <v>10315</v>
      </c>
    </row>
    <row r="490" spans="1:12" hidden="1">
      <c r="A490" t="s">
        <v>9774</v>
      </c>
      <c r="B490" s="23" t="s">
        <v>10389</v>
      </c>
      <c r="C490" s="49" t="str">
        <f>LEFT(B490,8)</f>
        <v>20170710</v>
      </c>
      <c r="D490" s="49" t="str">
        <f>RIGHT(B490,10)</f>
        <v>0054913018</v>
      </c>
      <c r="E490" t="s">
        <v>98</v>
      </c>
      <c r="F490" s="23" t="s">
        <v>9776</v>
      </c>
      <c r="G490">
        <v>720</v>
      </c>
      <c r="H490" s="23" t="str">
        <f>F490&amp;G490</f>
        <v>6217993900031281730720</v>
      </c>
      <c r="I490" s="48" t="e">
        <f>VLOOKUP(H490,银行退汇!H:K,4,FALSE)</f>
        <v>#N/A</v>
      </c>
      <c r="J490" s="48" t="e">
        <f>IF(I490&gt;0,1,"")</f>
        <v>#N/A</v>
      </c>
      <c r="K490" s="48" t="e">
        <f>VLOOKUP(H490,网银退汇!H:J,3,FALSE)</f>
        <v>#N/A</v>
      </c>
      <c r="L490" s="49" t="s">
        <v>10315</v>
      </c>
    </row>
    <row r="491" spans="1:12" hidden="1">
      <c r="A491" t="s">
        <v>9771</v>
      </c>
      <c r="B491" s="23" t="s">
        <v>10390</v>
      </c>
      <c r="C491" s="49" t="str">
        <f>LEFT(B491,8)</f>
        <v>20170710</v>
      </c>
      <c r="D491" s="49" t="str">
        <f>RIGHT(B491,10)</f>
        <v>0054913165</v>
      </c>
      <c r="E491" t="s">
        <v>98</v>
      </c>
      <c r="F491" s="23" t="s">
        <v>9773</v>
      </c>
      <c r="G491">
        <v>220</v>
      </c>
      <c r="H491" s="23" t="str">
        <f>F491&amp;G491</f>
        <v>6259691121574306220</v>
      </c>
      <c r="I491" s="48" t="e">
        <f>VLOOKUP(H491,银行退汇!H:K,4,FALSE)</f>
        <v>#N/A</v>
      </c>
      <c r="J491" s="48" t="e">
        <f>IF(I491&gt;0,1,"")</f>
        <v>#N/A</v>
      </c>
      <c r="K491" s="48" t="e">
        <f>VLOOKUP(H491,网银退汇!H:J,3,FALSE)</f>
        <v>#N/A</v>
      </c>
      <c r="L491" s="49" t="s">
        <v>10315</v>
      </c>
    </row>
    <row r="492" spans="1:12" hidden="1">
      <c r="A492" t="s">
        <v>9777</v>
      </c>
      <c r="B492" s="23" t="s">
        <v>10391</v>
      </c>
      <c r="C492" s="49" t="str">
        <f>LEFT(B492,8)</f>
        <v>20170710</v>
      </c>
      <c r="D492" s="49" t="str">
        <f>RIGHT(B492,10)</f>
        <v>0054913861</v>
      </c>
      <c r="E492" t="s">
        <v>98</v>
      </c>
      <c r="F492" s="23" t="s">
        <v>9779</v>
      </c>
      <c r="G492">
        <v>104</v>
      </c>
      <c r="H492" s="23" t="str">
        <f>F492&amp;G492</f>
        <v>6212262502027067852104</v>
      </c>
      <c r="I492" s="48" t="e">
        <f>VLOOKUP(H492,银行退汇!H:K,4,FALSE)</f>
        <v>#N/A</v>
      </c>
      <c r="J492" s="48" t="e">
        <f>IF(I492&gt;0,1,"")</f>
        <v>#N/A</v>
      </c>
      <c r="K492" s="48" t="e">
        <f>VLOOKUP(H492,网银退汇!H:J,3,FALSE)</f>
        <v>#N/A</v>
      </c>
      <c r="L492" s="49" t="s">
        <v>10315</v>
      </c>
    </row>
    <row r="493" spans="1:12" hidden="1">
      <c r="A493" t="s">
        <v>9780</v>
      </c>
      <c r="B493" s="23" t="s">
        <v>10392</v>
      </c>
      <c r="C493" s="49" t="str">
        <f>LEFT(B493,8)</f>
        <v>20170710</v>
      </c>
      <c r="D493" s="49" t="str">
        <f>RIGHT(B493,10)</f>
        <v>0054913924</v>
      </c>
      <c r="E493" t="s">
        <v>98</v>
      </c>
      <c r="F493" s="23" t="s">
        <v>9782</v>
      </c>
      <c r="G493">
        <v>194</v>
      </c>
      <c r="H493" s="23" t="str">
        <f>F493&amp;G493</f>
        <v>6231900000097413294194</v>
      </c>
      <c r="I493" s="48" t="e">
        <f>VLOOKUP(H493,银行退汇!H:K,4,FALSE)</f>
        <v>#N/A</v>
      </c>
      <c r="J493" s="48" t="e">
        <f>IF(I493&gt;0,1,"")</f>
        <v>#N/A</v>
      </c>
      <c r="K493" s="48" t="e">
        <f>VLOOKUP(H493,网银退汇!H:J,3,FALSE)</f>
        <v>#N/A</v>
      </c>
      <c r="L493" s="49" t="s">
        <v>10315</v>
      </c>
    </row>
    <row r="494" spans="1:12" hidden="1">
      <c r="A494" t="s">
        <v>9786</v>
      </c>
      <c r="B494" s="23" t="s">
        <v>10393</v>
      </c>
      <c r="C494" s="49" t="str">
        <f>LEFT(B494,8)</f>
        <v>20170710</v>
      </c>
      <c r="D494" s="49" t="str">
        <f>RIGHT(B494,10)</f>
        <v>0054914104</v>
      </c>
      <c r="E494" t="s">
        <v>98</v>
      </c>
      <c r="F494" s="23" t="s">
        <v>9788</v>
      </c>
      <c r="G494">
        <v>1200</v>
      </c>
      <c r="H494" s="23" t="str">
        <f>F494&amp;G494</f>
        <v>62507113202844541200</v>
      </c>
      <c r="I494" s="48" t="e">
        <f>VLOOKUP(H494,银行退汇!H:K,4,FALSE)</f>
        <v>#N/A</v>
      </c>
      <c r="J494" s="48" t="e">
        <f>IF(I494&gt;0,1,"")</f>
        <v>#N/A</v>
      </c>
      <c r="K494" s="48" t="e">
        <f>VLOOKUP(H494,网银退汇!H:J,3,FALSE)</f>
        <v>#N/A</v>
      </c>
      <c r="L494" s="49" t="s">
        <v>10315</v>
      </c>
    </row>
    <row r="495" spans="1:12" hidden="1">
      <c r="A495" t="s">
        <v>9783</v>
      </c>
      <c r="B495" s="23" t="s">
        <v>10394</v>
      </c>
      <c r="C495" s="49" t="str">
        <f>LEFT(B495,8)</f>
        <v>20170710</v>
      </c>
      <c r="D495" s="49" t="str">
        <f>RIGHT(B495,10)</f>
        <v>0054914286</v>
      </c>
      <c r="E495" t="s">
        <v>98</v>
      </c>
      <c r="F495" s="23" t="s">
        <v>9785</v>
      </c>
      <c r="G495">
        <v>489</v>
      </c>
      <c r="H495" s="23" t="str">
        <f>F495&amp;G495</f>
        <v>5448870002105620489</v>
      </c>
      <c r="I495" s="48" t="e">
        <f>VLOOKUP(H495,银行退汇!H:K,4,FALSE)</f>
        <v>#N/A</v>
      </c>
      <c r="J495" s="48" t="e">
        <f>IF(I495&gt;0,1,"")</f>
        <v>#N/A</v>
      </c>
      <c r="K495" s="48" t="e">
        <f>VLOOKUP(H495,网银退汇!H:J,3,FALSE)</f>
        <v>#N/A</v>
      </c>
      <c r="L495" s="49" t="s">
        <v>10315</v>
      </c>
    </row>
    <row r="496" spans="1:12" hidden="1">
      <c r="A496" t="s">
        <v>9789</v>
      </c>
      <c r="B496" s="23" t="s">
        <v>10395</v>
      </c>
      <c r="C496" s="49" t="str">
        <f>LEFT(B496,8)</f>
        <v>20170710</v>
      </c>
      <c r="D496" s="49" t="str">
        <f>RIGHT(B496,10)</f>
        <v>0054915493</v>
      </c>
      <c r="E496" t="s">
        <v>98</v>
      </c>
      <c r="F496" s="23" t="s">
        <v>9791</v>
      </c>
      <c r="G496">
        <v>992</v>
      </c>
      <c r="H496" s="23" t="str">
        <f>F496&amp;G496</f>
        <v>6228930001080195153992</v>
      </c>
      <c r="I496" s="48" t="e">
        <f>VLOOKUP(H496,银行退汇!H:K,4,FALSE)</f>
        <v>#N/A</v>
      </c>
      <c r="J496" s="48" t="e">
        <f>IF(I496&gt;0,1,"")</f>
        <v>#N/A</v>
      </c>
      <c r="K496" s="48" t="e">
        <f>VLOOKUP(H496,网银退汇!H:J,3,FALSE)</f>
        <v>#N/A</v>
      </c>
      <c r="L496" s="49" t="s">
        <v>10315</v>
      </c>
    </row>
    <row r="497" spans="1:22" hidden="1">
      <c r="A497" t="s">
        <v>9792</v>
      </c>
      <c r="B497" s="23" t="s">
        <v>10396</v>
      </c>
      <c r="C497" s="49" t="str">
        <f>LEFT(B497,8)</f>
        <v>20170710</v>
      </c>
      <c r="D497" s="49" t="str">
        <f>RIGHT(B497,10)</f>
        <v>0054915861</v>
      </c>
      <c r="E497" t="s">
        <v>98</v>
      </c>
      <c r="F497" s="23" t="s">
        <v>209</v>
      </c>
      <c r="G497">
        <v>2000</v>
      </c>
      <c r="H497" s="23" t="str">
        <f>F497&amp;G497</f>
        <v>62366838600044746442000</v>
      </c>
      <c r="I497" s="48">
        <f>VLOOKUP(H497,银行退汇!H:K,4,FALSE)</f>
        <v>2000</v>
      </c>
      <c r="J497" s="48">
        <f>IF(I497&gt;0,1,"")</f>
        <v>1</v>
      </c>
      <c r="K497" s="48" t="str">
        <f>VLOOKUP(H497,网银退汇!H:J,3,FALSE)</f>
        <v>2017-07-11</v>
      </c>
      <c r="L497" s="49" t="s">
        <v>10315</v>
      </c>
    </row>
    <row r="498" spans="1:22" hidden="1">
      <c r="A498" t="s">
        <v>9794</v>
      </c>
      <c r="B498" s="23" t="s">
        <v>10397</v>
      </c>
      <c r="C498" s="49" t="str">
        <f>LEFT(B498,8)</f>
        <v>20170710</v>
      </c>
      <c r="D498" s="49" t="str">
        <f>RIGHT(B498,10)</f>
        <v>0054916864</v>
      </c>
      <c r="E498" t="s">
        <v>98</v>
      </c>
      <c r="F498" s="23" t="s">
        <v>210</v>
      </c>
      <c r="G498">
        <v>500</v>
      </c>
      <c r="H498" s="23" t="str">
        <f>F498&amp;G498</f>
        <v>6210332110006971936500</v>
      </c>
      <c r="I498" s="48">
        <f>VLOOKUP(H498,银行退汇!H:K,4,FALSE)</f>
        <v>500</v>
      </c>
      <c r="J498" s="48">
        <f>IF(I498&gt;0,1,"")</f>
        <v>1</v>
      </c>
      <c r="K498" s="48" t="str">
        <f>VLOOKUP(H498,网银退汇!H:J,3,FALSE)</f>
        <v>2017-07-11</v>
      </c>
      <c r="L498" s="49" t="s">
        <v>10315</v>
      </c>
    </row>
    <row r="499" spans="1:22" hidden="1">
      <c r="A499" t="s">
        <v>9796</v>
      </c>
      <c r="B499" s="23" t="s">
        <v>10398</v>
      </c>
      <c r="C499" s="49" t="str">
        <f>LEFT(B499,8)</f>
        <v>20170710</v>
      </c>
      <c r="D499" s="49" t="str">
        <f>RIGHT(B499,10)</f>
        <v>0054918073</v>
      </c>
      <c r="E499" t="s">
        <v>98</v>
      </c>
      <c r="F499" s="23" t="s">
        <v>9798</v>
      </c>
      <c r="G499">
        <v>600</v>
      </c>
      <c r="H499" s="23" t="str">
        <f>F499&amp;G499</f>
        <v>6231900000000237491600</v>
      </c>
      <c r="I499" s="48" t="e">
        <f>VLOOKUP(H499,银行退汇!H:K,4,FALSE)</f>
        <v>#N/A</v>
      </c>
      <c r="J499" s="48" t="e">
        <f>IF(I499&gt;0,1,"")</f>
        <v>#N/A</v>
      </c>
      <c r="K499" s="48" t="e">
        <f>VLOOKUP(H499,网银退汇!H:J,3,FALSE)</f>
        <v>#N/A</v>
      </c>
      <c r="L499" s="49" t="s">
        <v>10315</v>
      </c>
    </row>
    <row r="500" spans="1:22" hidden="1">
      <c r="A500" t="s">
        <v>9799</v>
      </c>
      <c r="B500" s="23" t="s">
        <v>10399</v>
      </c>
      <c r="C500" s="49" t="str">
        <f>LEFT(B500,8)</f>
        <v>20170710</v>
      </c>
      <c r="D500" s="49" t="str">
        <f>RIGHT(B500,10)</f>
        <v>0054918210</v>
      </c>
      <c r="E500" t="s">
        <v>98</v>
      </c>
      <c r="F500" s="23" t="s">
        <v>9801</v>
      </c>
      <c r="G500">
        <v>474</v>
      </c>
      <c r="H500" s="23" t="str">
        <f>F500&amp;G500</f>
        <v>6214623250000299296474</v>
      </c>
      <c r="I500" s="48" t="e">
        <f>VLOOKUP(H500,银行退汇!H:K,4,FALSE)</f>
        <v>#N/A</v>
      </c>
      <c r="J500" s="48" t="e">
        <f>IF(I500&gt;0,1,"")</f>
        <v>#N/A</v>
      </c>
      <c r="K500" s="48" t="e">
        <f>VLOOKUP(H500,网银退汇!H:J,3,FALSE)</f>
        <v>#N/A</v>
      </c>
      <c r="L500" s="49" t="s">
        <v>10315</v>
      </c>
    </row>
    <row r="501" spans="1:22" hidden="1">
      <c r="A501" t="s">
        <v>9802</v>
      </c>
      <c r="B501" s="23" t="s">
        <v>10400</v>
      </c>
      <c r="C501" s="49" t="str">
        <f>LEFT(B501,8)</f>
        <v>20170710</v>
      </c>
      <c r="D501" s="49" t="str">
        <f>RIGHT(B501,10)</f>
        <v>0054918535</v>
      </c>
      <c r="E501" t="s">
        <v>98</v>
      </c>
      <c r="F501" s="23" t="s">
        <v>9804</v>
      </c>
      <c r="G501">
        <v>16</v>
      </c>
      <c r="H501" s="23" t="str">
        <f>F501&amp;G501</f>
        <v>489592080087477716</v>
      </c>
      <c r="I501" s="48" t="e">
        <f>VLOOKUP(H501,银行退汇!H:K,4,FALSE)</f>
        <v>#N/A</v>
      </c>
      <c r="J501" s="48" t="e">
        <f>IF(I501&gt;0,1,"")</f>
        <v>#N/A</v>
      </c>
      <c r="K501" s="48" t="e">
        <f>VLOOKUP(H501,网银退汇!H:J,3,FALSE)</f>
        <v>#N/A</v>
      </c>
      <c r="L501" s="49" t="s">
        <v>10315</v>
      </c>
    </row>
    <row r="502" spans="1:22" hidden="1">
      <c r="A502" t="s">
        <v>9805</v>
      </c>
      <c r="B502" s="23" t="s">
        <v>10401</v>
      </c>
      <c r="C502" s="49" t="str">
        <f>LEFT(B502,8)</f>
        <v>20170710</v>
      </c>
      <c r="D502" s="49" t="str">
        <f>RIGHT(B502,10)</f>
        <v>0054918902</v>
      </c>
      <c r="E502" t="s">
        <v>98</v>
      </c>
      <c r="F502" s="23" t="s">
        <v>9807</v>
      </c>
      <c r="G502">
        <v>800</v>
      </c>
      <c r="H502" s="23" t="str">
        <f>F502&amp;G502</f>
        <v>6212262514000628162800</v>
      </c>
      <c r="I502" s="48" t="e">
        <f>VLOOKUP(H502,银行退汇!H:K,4,FALSE)</f>
        <v>#N/A</v>
      </c>
      <c r="J502" s="48" t="e">
        <f>IF(I502&gt;0,1,"")</f>
        <v>#N/A</v>
      </c>
      <c r="K502" s="48" t="e">
        <f>VLOOKUP(H502,网银退汇!H:J,3,FALSE)</f>
        <v>#N/A</v>
      </c>
      <c r="L502" s="49" t="s">
        <v>10315</v>
      </c>
    </row>
    <row r="503" spans="1:22" hidden="1">
      <c r="A503" t="s">
        <v>9808</v>
      </c>
      <c r="B503" s="23" t="s">
        <v>10402</v>
      </c>
      <c r="C503" s="49" t="str">
        <f>LEFT(B503,8)</f>
        <v>20170710</v>
      </c>
      <c r="D503" s="49" t="str">
        <f>RIGHT(B503,10)</f>
        <v>0054921900</v>
      </c>
      <c r="E503" t="s">
        <v>98</v>
      </c>
      <c r="F503" s="23" t="s">
        <v>9810</v>
      </c>
      <c r="G503">
        <v>600</v>
      </c>
      <c r="H503" s="23" t="str">
        <f>F503&amp;G503</f>
        <v>6228480868589319672600</v>
      </c>
      <c r="I503" s="48" t="e">
        <f>VLOOKUP(H503,银行退汇!H:K,4,FALSE)</f>
        <v>#N/A</v>
      </c>
      <c r="J503" s="48" t="e">
        <f>IF(I503&gt;0,1,"")</f>
        <v>#N/A</v>
      </c>
      <c r="K503" s="48" t="e">
        <f>VLOOKUP(H503,网银退汇!H:J,3,FALSE)</f>
        <v>#N/A</v>
      </c>
      <c r="L503" s="49" t="s">
        <v>10315</v>
      </c>
    </row>
    <row r="504" spans="1:22" hidden="1">
      <c r="A504" t="s">
        <v>9811</v>
      </c>
      <c r="B504" s="23" t="s">
        <v>10403</v>
      </c>
      <c r="C504" s="49" t="str">
        <f>LEFT(B504,8)</f>
        <v>20170710</v>
      </c>
      <c r="D504" s="49" t="str">
        <f>RIGHT(B504,10)</f>
        <v>0054923664</v>
      </c>
      <c r="E504" t="s">
        <v>98</v>
      </c>
      <c r="F504" s="23" t="s">
        <v>9813</v>
      </c>
      <c r="G504">
        <v>195</v>
      </c>
      <c r="H504" s="23" t="str">
        <f>F504&amp;G504</f>
        <v>6212262406006054776195</v>
      </c>
      <c r="I504" s="48" t="e">
        <f>VLOOKUP(H504,银行退汇!H:K,4,FALSE)</f>
        <v>#N/A</v>
      </c>
      <c r="J504" s="48" t="e">
        <f>IF(I504&gt;0,1,"")</f>
        <v>#N/A</v>
      </c>
      <c r="K504" s="48" t="e">
        <f>VLOOKUP(H504,网银退汇!H:J,3,FALSE)</f>
        <v>#N/A</v>
      </c>
      <c r="L504" s="49" t="s">
        <v>10315</v>
      </c>
    </row>
    <row r="505" spans="1:22" hidden="1">
      <c r="A505" t="s">
        <v>9814</v>
      </c>
      <c r="B505" s="23" t="s">
        <v>10404</v>
      </c>
      <c r="C505" s="49" t="str">
        <f>LEFT(B505,8)</f>
        <v>20170710</v>
      </c>
      <c r="D505" s="49" t="str">
        <f>RIGHT(B505,10)</f>
        <v>0054927522</v>
      </c>
      <c r="E505" t="s">
        <v>98</v>
      </c>
      <c r="F505" s="23" t="s">
        <v>9816</v>
      </c>
      <c r="G505">
        <v>1580</v>
      </c>
      <c r="H505" s="23" t="str">
        <f>F505&amp;G505</f>
        <v>62319000000991454311580</v>
      </c>
      <c r="I505" s="48" t="e">
        <f>VLOOKUP(H505,银行退汇!H:K,4,FALSE)</f>
        <v>#N/A</v>
      </c>
      <c r="J505" s="48" t="e">
        <f>IF(I505&gt;0,1,"")</f>
        <v>#N/A</v>
      </c>
      <c r="K505" s="48" t="e">
        <f>VLOOKUP(H505,网银退汇!H:J,3,FALSE)</f>
        <v>#N/A</v>
      </c>
      <c r="L505" s="49" t="s">
        <v>10315</v>
      </c>
    </row>
    <row r="506" spans="1:22" hidden="1">
      <c r="A506" t="s">
        <v>9817</v>
      </c>
      <c r="B506" s="23" t="s">
        <v>10405</v>
      </c>
      <c r="C506" s="49" t="str">
        <f>LEFT(B506,8)</f>
        <v>20170710</v>
      </c>
      <c r="D506" s="49" t="str">
        <f>RIGHT(B506,10)</f>
        <v>0054933495</v>
      </c>
      <c r="E506" t="s">
        <v>98</v>
      </c>
      <c r="F506" s="23" t="s">
        <v>9819</v>
      </c>
      <c r="G506">
        <v>500</v>
      </c>
      <c r="H506" s="23" t="str">
        <f>F506&amp;G506</f>
        <v>6282880012875762500</v>
      </c>
      <c r="I506" s="48" t="e">
        <f>VLOOKUP(H506,银行退汇!H:K,4,FALSE)</f>
        <v>#N/A</v>
      </c>
      <c r="J506" s="48" t="e">
        <f>IF(I506&gt;0,1,"")</f>
        <v>#N/A</v>
      </c>
      <c r="K506" s="48" t="e">
        <f>VLOOKUP(H506,网银退汇!H:J,3,FALSE)</f>
        <v>#N/A</v>
      </c>
      <c r="L506" s="49" t="s">
        <v>10315</v>
      </c>
    </row>
    <row r="507" spans="1:22" hidden="1">
      <c r="A507" t="s">
        <v>9820</v>
      </c>
      <c r="B507" s="23" t="s">
        <v>10406</v>
      </c>
      <c r="C507" s="49" t="str">
        <f>LEFT(B507,8)</f>
        <v>20170710</v>
      </c>
      <c r="D507" s="49" t="str">
        <f>RIGHT(B507,10)</f>
        <v>0054941853</v>
      </c>
      <c r="E507" t="s">
        <v>98</v>
      </c>
      <c r="F507" s="23" t="s">
        <v>9822</v>
      </c>
      <c r="G507">
        <v>150</v>
      </c>
      <c r="H507" s="23" t="str">
        <f>F507&amp;G507</f>
        <v>6210178002027525691150</v>
      </c>
      <c r="I507" s="48" t="e">
        <f>VLOOKUP(H507,银行退汇!H:K,4,FALSE)</f>
        <v>#N/A</v>
      </c>
      <c r="J507" s="48" t="e">
        <f>IF(I507&gt;0,1,"")</f>
        <v>#N/A</v>
      </c>
      <c r="K507" s="48" t="e">
        <f>VLOOKUP(H507,网银退汇!H:J,3,FALSE)</f>
        <v>#N/A</v>
      </c>
      <c r="L507" s="49" t="s">
        <v>10315</v>
      </c>
    </row>
    <row r="508" spans="1:22" ht="14.25" hidden="1">
      <c r="A508" t="s">
        <v>1016</v>
      </c>
      <c r="B508" t="s">
        <v>5531</v>
      </c>
      <c r="C508" t="s">
        <v>5532</v>
      </c>
      <c r="D508" t="s">
        <v>2583</v>
      </c>
      <c r="E508" t="s">
        <v>98</v>
      </c>
      <c r="F508" s="23" t="s">
        <v>203</v>
      </c>
      <c r="G508" s="56">
        <v>1.1000000000000001</v>
      </c>
      <c r="H508" s="23" t="str">
        <f>F508&amp;G508</f>
        <v>62103000300952331.1</v>
      </c>
      <c r="I508" s="48" t="e">
        <f>VLOOKUP(H508,银行退汇!H:K,4,FALSE)</f>
        <v>#N/A</v>
      </c>
      <c r="J508" s="48" t="e">
        <f>IF(I508&gt;0,1,"")</f>
        <v>#N/A</v>
      </c>
      <c r="K508" s="48" t="e">
        <f>VLOOKUP(H508,网银退汇!H:J,3,FALSE)</f>
        <v>#N/A</v>
      </c>
      <c r="L508" t="s">
        <v>5532</v>
      </c>
      <c r="M508" s="38"/>
      <c r="N508" s="45"/>
      <c r="O508" s="38"/>
      <c r="P508" s="38"/>
      <c r="Q508" s="38"/>
      <c r="R508" s="38"/>
      <c r="S508" s="38"/>
      <c r="T508" s="38"/>
      <c r="U508" s="38"/>
      <c r="V508" s="38"/>
    </row>
    <row r="509" spans="1:22" ht="14.25" hidden="1">
      <c r="A509" t="s">
        <v>1018</v>
      </c>
      <c r="B509" t="s">
        <v>5533</v>
      </c>
      <c r="C509" t="s">
        <v>5532</v>
      </c>
      <c r="D509" t="s">
        <v>2584</v>
      </c>
      <c r="E509" t="s">
        <v>98</v>
      </c>
      <c r="F509" s="23" t="s">
        <v>2585</v>
      </c>
      <c r="G509" s="56" t="s">
        <v>6621</v>
      </c>
      <c r="H509" s="23" t="str">
        <f>F509&amp;G509</f>
        <v>622620010170718111</v>
      </c>
      <c r="I509" s="48">
        <f>VLOOKUP(H509,银行退汇!H:K,4,FALSE)</f>
        <v>11</v>
      </c>
      <c r="J509" s="48">
        <f>IF(I509&gt;0,1,"")</f>
        <v>1</v>
      </c>
      <c r="K509" s="48" t="str">
        <f>VLOOKUP(H509,网银退汇!H:J,3,FALSE)</f>
        <v>2017-07-11</v>
      </c>
      <c r="L509" t="s">
        <v>5532</v>
      </c>
      <c r="M509" s="38"/>
      <c r="N509" s="45"/>
      <c r="O509" s="38"/>
      <c r="P509" s="38"/>
      <c r="Q509" s="38"/>
      <c r="R509" s="38"/>
      <c r="S509" s="38"/>
      <c r="T509" s="38"/>
      <c r="U509" s="38"/>
      <c r="V509" s="38"/>
    </row>
    <row r="510" spans="1:22" ht="14.25" hidden="1">
      <c r="A510" t="s">
        <v>1020</v>
      </c>
      <c r="B510" t="s">
        <v>5534</v>
      </c>
      <c r="C510" t="s">
        <v>5532</v>
      </c>
      <c r="D510" t="s">
        <v>2586</v>
      </c>
      <c r="E510" t="s">
        <v>98</v>
      </c>
      <c r="F510" s="23" t="s">
        <v>2585</v>
      </c>
      <c r="G510" s="56" t="s">
        <v>6622</v>
      </c>
      <c r="H510" s="23" t="str">
        <f>F510&amp;G510</f>
        <v>62262001017071810.1</v>
      </c>
      <c r="I510" s="48">
        <f>VLOOKUP(H510,银行退汇!H:K,4,FALSE)</f>
        <v>0.1</v>
      </c>
      <c r="J510" s="48">
        <f>IF(I510&gt;0,1,"")</f>
        <v>1</v>
      </c>
      <c r="K510" s="48" t="str">
        <f>VLOOKUP(H510,网银退汇!H:J,3,FALSE)</f>
        <v>2017-07-11</v>
      </c>
      <c r="L510" t="s">
        <v>5532</v>
      </c>
      <c r="M510" s="38"/>
      <c r="N510" s="45"/>
      <c r="O510" s="38"/>
      <c r="P510" s="38"/>
      <c r="Q510" s="38"/>
      <c r="R510" s="38"/>
      <c r="S510" s="38"/>
      <c r="T510" s="38"/>
      <c r="U510" s="38"/>
      <c r="V510" s="38"/>
    </row>
    <row r="511" spans="1:22" ht="14.25" hidden="1">
      <c r="A511" t="s">
        <v>1022</v>
      </c>
      <c r="B511" t="s">
        <v>5535</v>
      </c>
      <c r="C511" t="s">
        <v>5532</v>
      </c>
      <c r="D511" t="s">
        <v>2587</v>
      </c>
      <c r="E511" t="s">
        <v>98</v>
      </c>
      <c r="F511" s="23" t="s">
        <v>2589</v>
      </c>
      <c r="G511" s="56">
        <v>827</v>
      </c>
      <c r="H511" s="23" t="str">
        <f>F511&amp;G511</f>
        <v>6231900000114146331827</v>
      </c>
      <c r="I511" s="48" t="e">
        <f>VLOOKUP(H511,银行退汇!H:K,4,FALSE)</f>
        <v>#N/A</v>
      </c>
      <c r="J511" s="48" t="e">
        <f>IF(I511&gt;0,1,"")</f>
        <v>#N/A</v>
      </c>
      <c r="K511" s="48" t="e">
        <f>VLOOKUP(H511,网银退汇!H:J,3,FALSE)</f>
        <v>#N/A</v>
      </c>
      <c r="L511" t="s">
        <v>5532</v>
      </c>
      <c r="M511" s="38"/>
      <c r="N511" s="45"/>
      <c r="O511" s="38"/>
      <c r="P511" s="38"/>
      <c r="Q511" s="38"/>
      <c r="R511" s="38"/>
      <c r="S511" s="38"/>
      <c r="T511" s="38"/>
      <c r="U511" s="38"/>
      <c r="V511" s="38"/>
    </row>
    <row r="512" spans="1:22" ht="14.25" hidden="1">
      <c r="A512" t="s">
        <v>1024</v>
      </c>
      <c r="B512" t="s">
        <v>5536</v>
      </c>
      <c r="C512" t="s">
        <v>5532</v>
      </c>
      <c r="D512" t="s">
        <v>2590</v>
      </c>
      <c r="E512" t="s">
        <v>98</v>
      </c>
      <c r="F512" s="23" t="s">
        <v>2592</v>
      </c>
      <c r="G512" s="56">
        <v>1000</v>
      </c>
      <c r="H512" s="23" t="str">
        <f>F512&amp;G512</f>
        <v>62226205900056653971000</v>
      </c>
      <c r="I512" s="48" t="e">
        <f>VLOOKUP(H512,银行退汇!H:K,4,FALSE)</f>
        <v>#N/A</v>
      </c>
      <c r="J512" s="48" t="e">
        <f>IF(I512&gt;0,1,"")</f>
        <v>#N/A</v>
      </c>
      <c r="K512" s="48" t="e">
        <f>VLOOKUP(H512,网银退汇!H:J,3,FALSE)</f>
        <v>#N/A</v>
      </c>
      <c r="L512" t="s">
        <v>5532</v>
      </c>
      <c r="M512" s="38"/>
      <c r="N512" s="45"/>
      <c r="O512" s="38"/>
      <c r="P512" s="38"/>
      <c r="Q512" s="38"/>
      <c r="R512" s="38"/>
      <c r="S512" s="38"/>
      <c r="T512" s="38"/>
      <c r="U512" s="38"/>
      <c r="V512" s="38"/>
    </row>
    <row r="513" spans="1:22" ht="14.25" hidden="1">
      <c r="A513" t="s">
        <v>1026</v>
      </c>
      <c r="B513" t="s">
        <v>5537</v>
      </c>
      <c r="C513" t="s">
        <v>5532</v>
      </c>
      <c r="D513" t="s">
        <v>2593</v>
      </c>
      <c r="E513" t="s">
        <v>98</v>
      </c>
      <c r="F513" s="23" t="s">
        <v>2595</v>
      </c>
      <c r="G513" s="56">
        <v>800</v>
      </c>
      <c r="H513" s="23" t="str">
        <f>F513&amp;G513</f>
        <v>6223691836193593800</v>
      </c>
      <c r="I513" s="48">
        <f>VLOOKUP(H513,银行退汇!H:K,4,FALSE)</f>
        <v>800</v>
      </c>
      <c r="J513" s="48">
        <f>IF(I513&gt;0,1,"")</f>
        <v>1</v>
      </c>
      <c r="K513" s="48" t="str">
        <f>VLOOKUP(H513,网银退汇!H:J,3,FALSE)</f>
        <v>2017-07-11</v>
      </c>
      <c r="L513" t="s">
        <v>5532</v>
      </c>
      <c r="M513" s="38"/>
      <c r="N513" s="45"/>
      <c r="O513" s="38"/>
      <c r="P513" s="38"/>
      <c r="Q513" s="38"/>
      <c r="R513" s="38"/>
      <c r="S513" s="38"/>
      <c r="T513" s="38"/>
      <c r="U513" s="38"/>
      <c r="V513" s="38"/>
    </row>
    <row r="514" spans="1:22" ht="14.25" hidden="1">
      <c r="A514" t="s">
        <v>1028</v>
      </c>
      <c r="B514" t="s">
        <v>5538</v>
      </c>
      <c r="C514" t="s">
        <v>5532</v>
      </c>
      <c r="D514" t="s">
        <v>2596</v>
      </c>
      <c r="E514" t="s">
        <v>98</v>
      </c>
      <c r="F514" s="23" t="s">
        <v>2598</v>
      </c>
      <c r="G514" s="56">
        <v>10</v>
      </c>
      <c r="H514" s="23" t="str">
        <f>F514&amp;G514</f>
        <v>625810165635388710</v>
      </c>
      <c r="I514" s="48" t="e">
        <f>VLOOKUP(H514,银行退汇!H:K,4,FALSE)</f>
        <v>#N/A</v>
      </c>
      <c r="J514" s="48" t="e">
        <f>IF(I514&gt;0,1,"")</f>
        <v>#N/A</v>
      </c>
      <c r="K514" s="48" t="e">
        <f>VLOOKUP(H514,网银退汇!H:J,3,FALSE)</f>
        <v>#N/A</v>
      </c>
      <c r="L514" t="s">
        <v>5532</v>
      </c>
      <c r="M514" s="38"/>
      <c r="N514" s="45"/>
      <c r="O514" s="38"/>
      <c r="P514" s="38"/>
      <c r="Q514" s="38"/>
      <c r="R514" s="38"/>
      <c r="S514" s="38"/>
      <c r="T514" s="38"/>
      <c r="U514" s="38"/>
      <c r="V514" s="38"/>
    </row>
    <row r="515" spans="1:22" ht="14.25" hidden="1">
      <c r="A515" t="s">
        <v>1030</v>
      </c>
      <c r="B515" t="s">
        <v>5539</v>
      </c>
      <c r="C515" t="s">
        <v>5532</v>
      </c>
      <c r="D515" t="s">
        <v>2599</v>
      </c>
      <c r="E515" t="s">
        <v>98</v>
      </c>
      <c r="F515" s="23" t="s">
        <v>2601</v>
      </c>
      <c r="G515" s="56">
        <v>3000</v>
      </c>
      <c r="H515" s="23" t="str">
        <f>F515&amp;G515</f>
        <v>62170039200029973103000</v>
      </c>
      <c r="I515" s="48" t="e">
        <f>VLOOKUP(H515,银行退汇!H:K,4,FALSE)</f>
        <v>#N/A</v>
      </c>
      <c r="J515" s="48" t="e">
        <f>IF(I515&gt;0,1,"")</f>
        <v>#N/A</v>
      </c>
      <c r="K515" s="48" t="e">
        <f>VLOOKUP(H515,网银退汇!H:J,3,FALSE)</f>
        <v>#N/A</v>
      </c>
      <c r="L515" t="s">
        <v>5532</v>
      </c>
      <c r="M515" s="38"/>
      <c r="N515" s="45"/>
      <c r="O515" s="38"/>
      <c r="P515" s="38"/>
      <c r="Q515" s="38"/>
      <c r="R515" s="38"/>
      <c r="S515" s="38"/>
      <c r="T515" s="38"/>
      <c r="U515" s="38"/>
      <c r="V515" s="38"/>
    </row>
    <row r="516" spans="1:22" ht="14.25" hidden="1">
      <c r="A516" t="s">
        <v>1032</v>
      </c>
      <c r="B516" t="s">
        <v>5540</v>
      </c>
      <c r="C516" t="s">
        <v>5532</v>
      </c>
      <c r="D516" t="s">
        <v>2602</v>
      </c>
      <c r="E516" t="s">
        <v>98</v>
      </c>
      <c r="F516" s="23" t="s">
        <v>2604</v>
      </c>
      <c r="G516" s="56">
        <v>592</v>
      </c>
      <c r="H516" s="23" t="str">
        <f>F516&amp;G516</f>
        <v>6221550465626962592</v>
      </c>
      <c r="I516" s="48" t="e">
        <f>VLOOKUP(H516,银行退汇!H:K,4,FALSE)</f>
        <v>#N/A</v>
      </c>
      <c r="J516" s="48" t="e">
        <f>IF(I516&gt;0,1,"")</f>
        <v>#N/A</v>
      </c>
      <c r="K516" s="48" t="e">
        <f>VLOOKUP(H516,网银退汇!H:J,3,FALSE)</f>
        <v>#N/A</v>
      </c>
      <c r="L516" t="s">
        <v>5532</v>
      </c>
      <c r="M516" s="38"/>
      <c r="N516" s="45"/>
      <c r="O516" s="38"/>
      <c r="P516" s="38"/>
      <c r="Q516" s="38"/>
      <c r="R516" s="38"/>
      <c r="S516" s="38"/>
      <c r="T516" s="38"/>
      <c r="U516" s="38"/>
      <c r="V516" s="38"/>
    </row>
    <row r="517" spans="1:22" ht="14.25" hidden="1">
      <c r="A517" t="s">
        <v>1034</v>
      </c>
      <c r="B517" t="s">
        <v>5541</v>
      </c>
      <c r="C517" t="s">
        <v>5532</v>
      </c>
      <c r="D517" t="s">
        <v>2605</v>
      </c>
      <c r="E517" t="s">
        <v>98</v>
      </c>
      <c r="F517" s="23" t="s">
        <v>2607</v>
      </c>
      <c r="G517" s="56">
        <v>184</v>
      </c>
      <c r="H517" s="23" t="str">
        <f>F517&amp;G517</f>
        <v>6231900000090026671184</v>
      </c>
      <c r="I517" s="48" t="e">
        <f>VLOOKUP(H517,银行退汇!H:K,4,FALSE)</f>
        <v>#N/A</v>
      </c>
      <c r="J517" s="48" t="e">
        <f>IF(I517&gt;0,1,"")</f>
        <v>#N/A</v>
      </c>
      <c r="K517" s="48" t="e">
        <f>VLOOKUP(H517,网银退汇!H:J,3,FALSE)</f>
        <v>#N/A</v>
      </c>
      <c r="L517" t="s">
        <v>5532</v>
      </c>
      <c r="M517" s="38"/>
      <c r="N517" s="45"/>
      <c r="O517" s="38"/>
      <c r="P517" s="38"/>
      <c r="Q517" s="38"/>
      <c r="R517" s="38"/>
      <c r="S517" s="38"/>
      <c r="T517" s="38"/>
      <c r="U517" s="38"/>
      <c r="V517" s="38"/>
    </row>
    <row r="518" spans="1:22" ht="14.25" hidden="1">
      <c r="A518" t="s">
        <v>1036</v>
      </c>
      <c r="B518" t="s">
        <v>5542</v>
      </c>
      <c r="C518" t="s">
        <v>5532</v>
      </c>
      <c r="D518" t="s">
        <v>2608</v>
      </c>
      <c r="E518" t="s">
        <v>98</v>
      </c>
      <c r="F518" s="23" t="s">
        <v>2610</v>
      </c>
      <c r="G518" s="56">
        <v>355</v>
      </c>
      <c r="H518" s="23" t="str">
        <f>F518&amp;G518</f>
        <v>6231900000090026705355</v>
      </c>
      <c r="I518" s="48" t="e">
        <f>VLOOKUP(H518,银行退汇!H:K,4,FALSE)</f>
        <v>#N/A</v>
      </c>
      <c r="J518" s="48" t="e">
        <f>IF(I518&gt;0,1,"")</f>
        <v>#N/A</v>
      </c>
      <c r="K518" s="48" t="e">
        <f>VLOOKUP(H518,网银退汇!H:J,3,FALSE)</f>
        <v>#N/A</v>
      </c>
      <c r="L518" t="s">
        <v>5532</v>
      </c>
      <c r="M518" s="38"/>
      <c r="N518" s="45"/>
      <c r="O518" s="38"/>
      <c r="P518" s="38"/>
      <c r="Q518" s="38"/>
      <c r="R518" s="38"/>
      <c r="S518" s="38"/>
      <c r="T518" s="38"/>
      <c r="U518" s="38"/>
      <c r="V518" s="38"/>
    </row>
    <row r="519" spans="1:22" ht="14.25" hidden="1">
      <c r="A519" t="s">
        <v>1038</v>
      </c>
      <c r="B519" t="s">
        <v>5543</v>
      </c>
      <c r="C519" t="s">
        <v>5532</v>
      </c>
      <c r="D519" t="s">
        <v>2611</v>
      </c>
      <c r="E519" t="s">
        <v>98</v>
      </c>
      <c r="F519" s="23" t="s">
        <v>2613</v>
      </c>
      <c r="G519" s="56">
        <v>865</v>
      </c>
      <c r="H519" s="23" t="str">
        <f>F519&amp;G519</f>
        <v>6217001430004434371865</v>
      </c>
      <c r="I519" s="48" t="e">
        <f>VLOOKUP(H519,银行退汇!H:K,4,FALSE)</f>
        <v>#N/A</v>
      </c>
      <c r="J519" s="48" t="e">
        <f>IF(I519&gt;0,1,"")</f>
        <v>#N/A</v>
      </c>
      <c r="K519" s="48" t="e">
        <f>VLOOKUP(H519,网银退汇!H:J,3,FALSE)</f>
        <v>#N/A</v>
      </c>
      <c r="L519" t="s">
        <v>5532</v>
      </c>
      <c r="M519" s="38"/>
      <c r="N519" s="45"/>
      <c r="O519" s="38"/>
      <c r="P519" s="38"/>
      <c r="Q519" s="38"/>
      <c r="R519" s="38"/>
      <c r="S519" s="38"/>
      <c r="T519" s="38"/>
      <c r="U519" s="38"/>
      <c r="V519" s="38"/>
    </row>
    <row r="520" spans="1:22" ht="14.25" hidden="1">
      <c r="A520" t="s">
        <v>1040</v>
      </c>
      <c r="B520" t="s">
        <v>5544</v>
      </c>
      <c r="C520" t="s">
        <v>5532</v>
      </c>
      <c r="D520" t="s">
        <v>2614</v>
      </c>
      <c r="E520" t="s">
        <v>98</v>
      </c>
      <c r="F520" s="23" t="s">
        <v>2616</v>
      </c>
      <c r="G520" s="56">
        <v>171</v>
      </c>
      <c r="H520" s="23" t="str">
        <f>F520&amp;G520</f>
        <v>6210178002008482615171</v>
      </c>
      <c r="I520" s="48">
        <f>VLOOKUP(H520,银行退汇!H:K,4,FALSE)</f>
        <v>171</v>
      </c>
      <c r="J520" s="48">
        <f>IF(I520&gt;0,1,"")</f>
        <v>1</v>
      </c>
      <c r="K520" s="48" t="str">
        <f>VLOOKUP(H520,网银退汇!H:J,3,FALSE)</f>
        <v>2017-07-12</v>
      </c>
      <c r="L520" t="s">
        <v>5532</v>
      </c>
      <c r="M520" s="38"/>
      <c r="N520" s="45"/>
      <c r="O520" s="38"/>
      <c r="P520" s="38"/>
      <c r="Q520" s="38"/>
      <c r="R520" s="38"/>
      <c r="S520" s="38"/>
      <c r="T520" s="38"/>
      <c r="U520" s="38"/>
      <c r="V520" s="38"/>
    </row>
    <row r="521" spans="1:22" ht="14.25" hidden="1">
      <c r="A521" t="s">
        <v>1044</v>
      </c>
      <c r="B521" t="s">
        <v>5545</v>
      </c>
      <c r="C521" t="s">
        <v>5532</v>
      </c>
      <c r="D521" t="s">
        <v>2620</v>
      </c>
      <c r="E521" t="s">
        <v>98</v>
      </c>
      <c r="F521" s="23" t="s">
        <v>2622</v>
      </c>
      <c r="G521" s="56">
        <v>2000</v>
      </c>
      <c r="H521" s="23" t="str">
        <f>F521&amp;G521</f>
        <v>62284808611755409182000</v>
      </c>
      <c r="I521" s="48" t="e">
        <f>VLOOKUP(H521,银行退汇!H:K,4,FALSE)</f>
        <v>#N/A</v>
      </c>
      <c r="J521" s="48" t="e">
        <f>IF(I521&gt;0,1,"")</f>
        <v>#N/A</v>
      </c>
      <c r="K521" s="48" t="e">
        <f>VLOOKUP(H521,网银退汇!H:J,3,FALSE)</f>
        <v>#N/A</v>
      </c>
      <c r="L521" t="s">
        <v>5532</v>
      </c>
      <c r="M521" s="38"/>
      <c r="N521" s="45"/>
      <c r="O521" s="38"/>
      <c r="P521" s="38"/>
      <c r="Q521" s="38"/>
      <c r="R521" s="38"/>
      <c r="S521" s="38"/>
      <c r="T521" s="38"/>
      <c r="U521" s="38"/>
      <c r="V521" s="38"/>
    </row>
    <row r="522" spans="1:22" ht="14.25" hidden="1">
      <c r="A522" t="s">
        <v>1046</v>
      </c>
      <c r="B522" t="s">
        <v>5546</v>
      </c>
      <c r="C522" t="s">
        <v>5532</v>
      </c>
      <c r="D522" t="s">
        <v>2623</v>
      </c>
      <c r="E522" t="s">
        <v>98</v>
      </c>
      <c r="F522" s="23" t="s">
        <v>2625</v>
      </c>
      <c r="G522" s="56">
        <v>3957</v>
      </c>
      <c r="H522" s="23" t="str">
        <f>F522&amp;G522</f>
        <v>62284839780298383763957</v>
      </c>
      <c r="I522" s="48" t="e">
        <f>VLOOKUP(H522,银行退汇!H:K,4,FALSE)</f>
        <v>#N/A</v>
      </c>
      <c r="J522" s="48" t="e">
        <f>IF(I522&gt;0,1,"")</f>
        <v>#N/A</v>
      </c>
      <c r="K522" s="48" t="e">
        <f>VLOOKUP(H522,网银退汇!H:J,3,FALSE)</f>
        <v>#N/A</v>
      </c>
      <c r="L522" t="s">
        <v>5532</v>
      </c>
      <c r="M522" s="38"/>
      <c r="N522" s="45"/>
      <c r="O522" s="38"/>
      <c r="P522" s="38"/>
      <c r="Q522" s="38"/>
      <c r="R522" s="38"/>
      <c r="S522" s="38"/>
      <c r="T522" s="38"/>
      <c r="U522" s="38"/>
      <c r="V522" s="38"/>
    </row>
    <row r="523" spans="1:22" ht="14.25" hidden="1">
      <c r="A523" t="s">
        <v>1048</v>
      </c>
      <c r="B523" t="s">
        <v>5547</v>
      </c>
      <c r="C523" t="s">
        <v>5532</v>
      </c>
      <c r="D523" t="s">
        <v>2626</v>
      </c>
      <c r="E523" t="s">
        <v>98</v>
      </c>
      <c r="F523" s="23" t="s">
        <v>2628</v>
      </c>
      <c r="G523" s="56">
        <v>287</v>
      </c>
      <c r="H523" s="23" t="str">
        <f>F523&amp;G523</f>
        <v>6217003860035050705287</v>
      </c>
      <c r="I523" s="48">
        <f>VLOOKUP(H523,银行退汇!H:K,4,FALSE)</f>
        <v>287</v>
      </c>
      <c r="J523" s="48">
        <f>IF(I523&gt;0,1,"")</f>
        <v>1</v>
      </c>
      <c r="K523" s="48" t="str">
        <f>VLOOKUP(H523,网银退汇!H:J,3,FALSE)</f>
        <v>2017-07-11</v>
      </c>
      <c r="L523" t="s">
        <v>5532</v>
      </c>
      <c r="M523" s="38"/>
      <c r="N523" s="45"/>
      <c r="O523" s="38"/>
      <c r="P523" s="38"/>
      <c r="Q523" s="38"/>
      <c r="R523" s="38"/>
      <c r="S523" s="38"/>
      <c r="T523" s="38"/>
      <c r="U523" s="38"/>
      <c r="V523" s="38"/>
    </row>
    <row r="524" spans="1:22" ht="14.25" hidden="1">
      <c r="A524" t="s">
        <v>1054</v>
      </c>
      <c r="B524" t="s">
        <v>5548</v>
      </c>
      <c r="C524" t="s">
        <v>5532</v>
      </c>
      <c r="D524" t="s">
        <v>2634</v>
      </c>
      <c r="E524" t="s">
        <v>98</v>
      </c>
      <c r="F524" s="23" t="s">
        <v>2636</v>
      </c>
      <c r="G524" s="56">
        <v>1293</v>
      </c>
      <c r="H524" s="23" t="str">
        <f>F524&amp;G524</f>
        <v>62366838900006596091293</v>
      </c>
      <c r="I524" s="48" t="e">
        <f>VLOOKUP(H524,银行退汇!H:K,4,FALSE)</f>
        <v>#N/A</v>
      </c>
      <c r="J524" s="48" t="e">
        <f>IF(I524&gt;0,1,"")</f>
        <v>#N/A</v>
      </c>
      <c r="K524" s="48" t="e">
        <f>VLOOKUP(H524,网银退汇!H:J,3,FALSE)</f>
        <v>#N/A</v>
      </c>
      <c r="L524" t="s">
        <v>5532</v>
      </c>
      <c r="M524" s="38"/>
      <c r="N524" s="45"/>
      <c r="O524" s="38"/>
      <c r="P524" s="38"/>
      <c r="Q524" s="38"/>
      <c r="R524" s="38"/>
      <c r="S524" s="38"/>
      <c r="T524" s="38"/>
      <c r="U524" s="38"/>
      <c r="V524" s="38"/>
    </row>
    <row r="525" spans="1:22" ht="14.25" hidden="1">
      <c r="A525" t="s">
        <v>1042</v>
      </c>
      <c r="B525" t="s">
        <v>5549</v>
      </c>
      <c r="C525" t="s">
        <v>5532</v>
      </c>
      <c r="D525" t="s">
        <v>2617</v>
      </c>
      <c r="E525" t="s">
        <v>98</v>
      </c>
      <c r="F525" s="23" t="s">
        <v>2619</v>
      </c>
      <c r="G525" s="56">
        <v>560</v>
      </c>
      <c r="H525" s="23" t="str">
        <f>F525&amp;G525</f>
        <v>6217003860007740267560</v>
      </c>
      <c r="I525" s="48" t="e">
        <f>VLOOKUP(H525,银行退汇!H:K,4,FALSE)</f>
        <v>#N/A</v>
      </c>
      <c r="J525" s="48" t="e">
        <f>IF(I525&gt;0,1,"")</f>
        <v>#N/A</v>
      </c>
      <c r="K525" s="48" t="e">
        <f>VLOOKUP(H525,网银退汇!H:J,3,FALSE)</f>
        <v>#N/A</v>
      </c>
      <c r="L525" t="s">
        <v>5532</v>
      </c>
      <c r="M525" s="38"/>
      <c r="N525" s="45"/>
      <c r="O525" s="38"/>
      <c r="P525" s="38"/>
      <c r="Q525" s="38"/>
      <c r="R525" s="38"/>
      <c r="S525" s="38"/>
      <c r="T525" s="38"/>
      <c r="U525" s="38"/>
      <c r="V525" s="38"/>
    </row>
    <row r="526" spans="1:22" ht="14.25" hidden="1">
      <c r="A526" t="s">
        <v>1050</v>
      </c>
      <c r="B526" t="s">
        <v>5550</v>
      </c>
      <c r="C526" t="s">
        <v>5532</v>
      </c>
      <c r="D526" t="s">
        <v>2629</v>
      </c>
      <c r="E526" t="s">
        <v>98</v>
      </c>
      <c r="F526" s="23" t="s">
        <v>2630</v>
      </c>
      <c r="G526" s="56">
        <v>954</v>
      </c>
      <c r="H526" s="23" t="str">
        <f>F526&amp;G526</f>
        <v>6227003890110060583954</v>
      </c>
      <c r="I526" s="48" t="e">
        <f>VLOOKUP(H526,银行退汇!H:K,4,FALSE)</f>
        <v>#N/A</v>
      </c>
      <c r="J526" s="48" t="e">
        <f>IF(I526&gt;0,1,"")</f>
        <v>#N/A</v>
      </c>
      <c r="K526" s="48" t="e">
        <f>VLOOKUP(H526,网银退汇!H:J,3,FALSE)</f>
        <v>#N/A</v>
      </c>
      <c r="L526" t="s">
        <v>5532</v>
      </c>
      <c r="M526" s="38"/>
      <c r="N526" s="45"/>
      <c r="O526" s="38"/>
      <c r="P526" s="38"/>
      <c r="Q526" s="38"/>
      <c r="R526" s="38"/>
      <c r="S526" s="38"/>
      <c r="T526" s="38"/>
      <c r="U526" s="38"/>
      <c r="V526" s="38"/>
    </row>
    <row r="527" spans="1:22" ht="14.25" hidden="1">
      <c r="A527" t="s">
        <v>1052</v>
      </c>
      <c r="B527" t="s">
        <v>5551</v>
      </c>
      <c r="C527" t="s">
        <v>5532</v>
      </c>
      <c r="D527" t="s">
        <v>2631</v>
      </c>
      <c r="E527" t="s">
        <v>98</v>
      </c>
      <c r="F527" s="23" t="s">
        <v>2633</v>
      </c>
      <c r="G527" s="56">
        <v>135</v>
      </c>
      <c r="H527" s="23" t="str">
        <f>F527&amp;G527</f>
        <v>6223691361972486135</v>
      </c>
      <c r="I527" s="48" t="e">
        <f>VLOOKUP(H527,银行退汇!H:K,4,FALSE)</f>
        <v>#N/A</v>
      </c>
      <c r="J527" s="48" t="e">
        <f>IF(I527&gt;0,1,"")</f>
        <v>#N/A</v>
      </c>
      <c r="K527" s="48" t="e">
        <f>VLOOKUP(H527,网银退汇!H:J,3,FALSE)</f>
        <v>#N/A</v>
      </c>
      <c r="L527" t="s">
        <v>5532</v>
      </c>
      <c r="M527" s="38"/>
      <c r="N527" s="45"/>
      <c r="O527" s="38"/>
      <c r="P527" s="38"/>
      <c r="Q527" s="38"/>
      <c r="R527" s="38"/>
      <c r="S527" s="38"/>
      <c r="T527" s="38"/>
      <c r="U527" s="38"/>
      <c r="V527" s="38"/>
    </row>
    <row r="528" spans="1:22" ht="14.25" hidden="1">
      <c r="A528" t="s">
        <v>1060</v>
      </c>
      <c r="B528" t="s">
        <v>5552</v>
      </c>
      <c r="C528" t="s">
        <v>5532</v>
      </c>
      <c r="D528" t="s">
        <v>2643</v>
      </c>
      <c r="E528" t="s">
        <v>98</v>
      </c>
      <c r="F528" s="23" t="s">
        <v>2644</v>
      </c>
      <c r="G528" s="56">
        <v>100</v>
      </c>
      <c r="H528" s="23" t="str">
        <f>F528&amp;G528</f>
        <v>6216612700003453181100</v>
      </c>
      <c r="I528" s="48" t="e">
        <f>VLOOKUP(H528,银行退汇!H:K,4,FALSE)</f>
        <v>#N/A</v>
      </c>
      <c r="J528" s="48" t="e">
        <f>IF(I528&gt;0,1,"")</f>
        <v>#N/A</v>
      </c>
      <c r="K528" s="48" t="e">
        <f>VLOOKUP(H528,网银退汇!H:J,3,FALSE)</f>
        <v>#N/A</v>
      </c>
      <c r="L528" t="s">
        <v>5532</v>
      </c>
      <c r="M528" s="38"/>
      <c r="N528" s="45"/>
      <c r="O528" s="38"/>
      <c r="P528" s="38"/>
      <c r="Q528" s="38"/>
      <c r="R528" s="38"/>
      <c r="S528" s="38"/>
      <c r="T528" s="38"/>
      <c r="U528" s="38"/>
      <c r="V528" s="38"/>
    </row>
    <row r="529" spans="1:22" ht="14.25" hidden="1">
      <c r="A529" t="s">
        <v>1056</v>
      </c>
      <c r="B529" t="s">
        <v>5553</v>
      </c>
      <c r="C529" t="s">
        <v>5532</v>
      </c>
      <c r="D529" t="s">
        <v>2637</v>
      </c>
      <c r="E529" t="s">
        <v>98</v>
      </c>
      <c r="F529" s="23" t="s">
        <v>2639</v>
      </c>
      <c r="G529" s="56">
        <v>10000</v>
      </c>
      <c r="H529" s="23" t="str">
        <f>F529&amp;G529</f>
        <v>622252059168488710000</v>
      </c>
      <c r="I529" s="48" t="e">
        <f>VLOOKUP(H529,银行退汇!H:K,4,FALSE)</f>
        <v>#N/A</v>
      </c>
      <c r="J529" s="48" t="e">
        <f>IF(I529&gt;0,1,"")</f>
        <v>#N/A</v>
      </c>
      <c r="K529" s="48" t="e">
        <f>VLOOKUP(H529,网银退汇!H:J,3,FALSE)</f>
        <v>#N/A</v>
      </c>
      <c r="L529" t="s">
        <v>5532</v>
      </c>
      <c r="M529" s="38"/>
      <c r="N529" s="45"/>
      <c r="O529" s="38"/>
      <c r="P529" s="38"/>
      <c r="Q529" s="38"/>
      <c r="R529" s="38"/>
      <c r="S529" s="38"/>
      <c r="T529" s="38"/>
      <c r="U529" s="38"/>
      <c r="V529" s="38"/>
    </row>
    <row r="530" spans="1:22" ht="14.25" hidden="1">
      <c r="A530" t="s">
        <v>1062</v>
      </c>
      <c r="B530" t="s">
        <v>5554</v>
      </c>
      <c r="C530" t="s">
        <v>5532</v>
      </c>
      <c r="D530" t="s">
        <v>2645</v>
      </c>
      <c r="E530" t="s">
        <v>98</v>
      </c>
      <c r="F530" s="23" t="s">
        <v>2647</v>
      </c>
      <c r="G530" s="56">
        <v>33</v>
      </c>
      <c r="H530" s="23" t="str">
        <f>F530&amp;G530</f>
        <v>622208241000202445933</v>
      </c>
      <c r="I530" s="48" t="e">
        <f>VLOOKUP(H530,银行退汇!H:K,4,FALSE)</f>
        <v>#N/A</v>
      </c>
      <c r="J530" s="48" t="e">
        <f>IF(I530&gt;0,1,"")</f>
        <v>#N/A</v>
      </c>
      <c r="K530" s="48" t="e">
        <f>VLOOKUP(H530,网银退汇!H:J,3,FALSE)</f>
        <v>#N/A</v>
      </c>
      <c r="L530" t="s">
        <v>5532</v>
      </c>
      <c r="M530" s="38"/>
      <c r="N530" s="45"/>
      <c r="O530" s="38"/>
      <c r="P530" s="38"/>
      <c r="Q530" s="38"/>
      <c r="R530" s="38"/>
      <c r="S530" s="38"/>
      <c r="T530" s="38"/>
      <c r="U530" s="38"/>
      <c r="V530" s="38"/>
    </row>
    <row r="531" spans="1:22" ht="14.25" hidden="1">
      <c r="A531" t="s">
        <v>1058</v>
      </c>
      <c r="B531" t="s">
        <v>5555</v>
      </c>
      <c r="C531" t="s">
        <v>5532</v>
      </c>
      <c r="D531" t="s">
        <v>2640</v>
      </c>
      <c r="E531" t="s">
        <v>98</v>
      </c>
      <c r="F531" s="23" t="s">
        <v>2642</v>
      </c>
      <c r="G531" s="56">
        <v>2000</v>
      </c>
      <c r="H531" s="23" t="str">
        <f>F531&amp;G531</f>
        <v>52685504030951102000</v>
      </c>
      <c r="I531" s="48" t="e">
        <f>VLOOKUP(H531,银行退汇!H:K,4,FALSE)</f>
        <v>#N/A</v>
      </c>
      <c r="J531" s="48" t="e">
        <f>IF(I531&gt;0,1,"")</f>
        <v>#N/A</v>
      </c>
      <c r="K531" s="48" t="e">
        <f>VLOOKUP(H531,网银退汇!H:J,3,FALSE)</f>
        <v>#N/A</v>
      </c>
      <c r="L531" t="s">
        <v>5532</v>
      </c>
      <c r="M531" s="38"/>
      <c r="N531" s="45"/>
      <c r="O531" s="38"/>
      <c r="P531" s="38"/>
      <c r="Q531" s="38"/>
      <c r="R531" s="38"/>
      <c r="S531" s="38"/>
      <c r="T531" s="38"/>
      <c r="U531" s="38"/>
      <c r="V531" s="38"/>
    </row>
    <row r="532" spans="1:22" ht="14.25" hidden="1">
      <c r="A532" t="s">
        <v>1064</v>
      </c>
      <c r="B532" t="s">
        <v>5556</v>
      </c>
      <c r="C532" t="s">
        <v>5532</v>
      </c>
      <c r="D532" t="s">
        <v>2648</v>
      </c>
      <c r="E532" t="s">
        <v>98</v>
      </c>
      <c r="F532" s="23" t="s">
        <v>2650</v>
      </c>
      <c r="G532" s="56">
        <v>15</v>
      </c>
      <c r="H532" s="23" t="str">
        <f>F532&amp;G532</f>
        <v>622848086605129396115</v>
      </c>
      <c r="I532" s="48" t="e">
        <f>VLOOKUP(H532,银行退汇!H:K,4,FALSE)</f>
        <v>#N/A</v>
      </c>
      <c r="J532" s="48" t="e">
        <f>IF(I532&gt;0,1,"")</f>
        <v>#N/A</v>
      </c>
      <c r="K532" s="48" t="e">
        <f>VLOOKUP(H532,网银退汇!H:J,3,FALSE)</f>
        <v>#N/A</v>
      </c>
      <c r="L532" t="s">
        <v>5532</v>
      </c>
      <c r="M532" s="38"/>
      <c r="N532" s="45"/>
      <c r="O532" s="38"/>
      <c r="P532" s="38"/>
      <c r="Q532" s="38"/>
      <c r="R532" s="38"/>
      <c r="S532" s="38"/>
      <c r="T532" s="38"/>
      <c r="U532" s="38"/>
      <c r="V532" s="38"/>
    </row>
    <row r="533" spans="1:22" ht="14.25" hidden="1">
      <c r="A533" t="s">
        <v>1066</v>
      </c>
      <c r="B533" t="s">
        <v>5557</v>
      </c>
      <c r="C533" t="s">
        <v>5532</v>
      </c>
      <c r="D533" t="s">
        <v>2651</v>
      </c>
      <c r="E533" t="s">
        <v>98</v>
      </c>
      <c r="F533" s="23" t="s">
        <v>2653</v>
      </c>
      <c r="G533" s="56">
        <v>573</v>
      </c>
      <c r="H533" s="23" t="str">
        <f>F533&amp;G533</f>
        <v>4637580006715738573</v>
      </c>
      <c r="I533" s="48">
        <f>VLOOKUP(H533,银行退汇!H:K,4,FALSE)</f>
        <v>573</v>
      </c>
      <c r="J533" s="48">
        <f>IF(I533&gt;0,1,"")</f>
        <v>1</v>
      </c>
      <c r="K533" s="48" t="str">
        <f>VLOOKUP(H533,网银退汇!H:J,3,FALSE)</f>
        <v>2017-07-11</v>
      </c>
      <c r="L533" t="s">
        <v>5532</v>
      </c>
      <c r="M533" s="38"/>
      <c r="N533" s="45"/>
      <c r="O533" s="38"/>
      <c r="P533" s="38"/>
      <c r="Q533" s="38"/>
      <c r="R533" s="38"/>
      <c r="S533" s="38"/>
      <c r="T533" s="38"/>
      <c r="U533" s="38"/>
      <c r="V533" s="38"/>
    </row>
    <row r="534" spans="1:22" ht="14.25" hidden="1">
      <c r="A534" t="s">
        <v>1072</v>
      </c>
      <c r="B534" t="s">
        <v>5558</v>
      </c>
      <c r="C534" t="s">
        <v>5532</v>
      </c>
      <c r="D534" t="s">
        <v>2660</v>
      </c>
      <c r="E534" t="s">
        <v>98</v>
      </c>
      <c r="F534" s="23" t="s">
        <v>2662</v>
      </c>
      <c r="G534" s="56">
        <v>460</v>
      </c>
      <c r="H534" s="23" t="str">
        <f>F534&amp;G534</f>
        <v>6228480866144377961460</v>
      </c>
      <c r="I534" s="48" t="e">
        <f>VLOOKUP(H534,银行退汇!H:K,4,FALSE)</f>
        <v>#N/A</v>
      </c>
      <c r="J534" s="48" t="e">
        <f>IF(I534&gt;0,1,"")</f>
        <v>#N/A</v>
      </c>
      <c r="K534" s="48" t="e">
        <f>VLOOKUP(H534,网银退汇!H:J,3,FALSE)</f>
        <v>#N/A</v>
      </c>
      <c r="L534" t="s">
        <v>5532</v>
      </c>
      <c r="M534" s="38"/>
      <c r="N534" s="45"/>
      <c r="O534" s="38"/>
      <c r="P534" s="38"/>
      <c r="Q534" s="38"/>
      <c r="R534" s="38"/>
      <c r="S534" s="38"/>
      <c r="T534" s="38"/>
      <c r="U534" s="38"/>
      <c r="V534" s="38"/>
    </row>
    <row r="535" spans="1:22" ht="14.25" hidden="1">
      <c r="A535" t="s">
        <v>1074</v>
      </c>
      <c r="B535" t="s">
        <v>5559</v>
      </c>
      <c r="C535" t="s">
        <v>5532</v>
      </c>
      <c r="D535" t="s">
        <v>2663</v>
      </c>
      <c r="E535" t="s">
        <v>98</v>
      </c>
      <c r="F535" s="23" t="s">
        <v>2665</v>
      </c>
      <c r="G535" s="56">
        <v>247</v>
      </c>
      <c r="H535" s="23" t="str">
        <f>F535&amp;G535</f>
        <v>6214663860140734247</v>
      </c>
      <c r="I535" s="48" t="e">
        <f>VLOOKUP(H535,银行退汇!H:K,4,FALSE)</f>
        <v>#N/A</v>
      </c>
      <c r="J535" s="48" t="e">
        <f>IF(I535&gt;0,1,"")</f>
        <v>#N/A</v>
      </c>
      <c r="K535" s="48" t="e">
        <f>VLOOKUP(H535,网银退汇!H:J,3,FALSE)</f>
        <v>#N/A</v>
      </c>
      <c r="L535" t="s">
        <v>5532</v>
      </c>
      <c r="M535" s="38"/>
      <c r="N535" s="45"/>
      <c r="O535" s="38"/>
      <c r="P535" s="38"/>
      <c r="Q535" s="38"/>
      <c r="R535" s="38"/>
      <c r="S535" s="38"/>
      <c r="T535" s="38"/>
      <c r="U535" s="38"/>
      <c r="V535" s="38"/>
    </row>
    <row r="536" spans="1:22" ht="14.25" hidden="1">
      <c r="A536" t="s">
        <v>1080</v>
      </c>
      <c r="B536" t="s">
        <v>5560</v>
      </c>
      <c r="C536" t="s">
        <v>5532</v>
      </c>
      <c r="D536" t="s">
        <v>2672</v>
      </c>
      <c r="E536" t="s">
        <v>98</v>
      </c>
      <c r="F536" s="23" t="s">
        <v>2674</v>
      </c>
      <c r="G536" s="56">
        <v>760</v>
      </c>
      <c r="H536" s="23" t="str">
        <f>F536&amp;G536</f>
        <v>6228480868684707573760</v>
      </c>
      <c r="I536" s="48" t="e">
        <f>VLOOKUP(H536,银行退汇!H:K,4,FALSE)</f>
        <v>#N/A</v>
      </c>
      <c r="J536" s="48" t="e">
        <f>IF(I536&gt;0,1,"")</f>
        <v>#N/A</v>
      </c>
      <c r="K536" s="48" t="e">
        <f>VLOOKUP(H536,网银退汇!H:J,3,FALSE)</f>
        <v>#N/A</v>
      </c>
      <c r="L536" t="s">
        <v>5532</v>
      </c>
      <c r="M536" s="38"/>
      <c r="N536" s="45"/>
      <c r="O536" s="38"/>
      <c r="P536" s="38"/>
      <c r="Q536" s="38"/>
      <c r="R536" s="38"/>
      <c r="S536" s="38"/>
      <c r="T536" s="38"/>
      <c r="U536" s="38"/>
      <c r="V536" s="38"/>
    </row>
    <row r="537" spans="1:22" ht="14.25" hidden="1">
      <c r="A537" t="s">
        <v>1068</v>
      </c>
      <c r="B537" t="s">
        <v>5561</v>
      </c>
      <c r="C537" t="s">
        <v>5532</v>
      </c>
      <c r="D537" t="s">
        <v>2654</v>
      </c>
      <c r="E537" t="s">
        <v>98</v>
      </c>
      <c r="F537" s="23" t="s">
        <v>2656</v>
      </c>
      <c r="G537" s="56">
        <v>1103</v>
      </c>
      <c r="H537" s="23" t="str">
        <f>F537&amp;G537</f>
        <v>62284819209101282121103</v>
      </c>
      <c r="I537" s="48" t="e">
        <f>VLOOKUP(H537,银行退汇!H:K,4,FALSE)</f>
        <v>#N/A</v>
      </c>
      <c r="J537" s="48" t="e">
        <f>IF(I537&gt;0,1,"")</f>
        <v>#N/A</v>
      </c>
      <c r="K537" s="48" t="e">
        <f>VLOOKUP(H537,网银退汇!H:J,3,FALSE)</f>
        <v>#N/A</v>
      </c>
      <c r="L537" t="s">
        <v>5532</v>
      </c>
      <c r="M537" s="38"/>
      <c r="N537" s="45"/>
      <c r="O537" s="38"/>
      <c r="P537" s="38"/>
      <c r="Q537" s="38"/>
      <c r="R537" s="38"/>
      <c r="S537" s="38"/>
      <c r="T537" s="38"/>
      <c r="U537" s="38"/>
      <c r="V537" s="38"/>
    </row>
    <row r="538" spans="1:22" ht="14.25" hidden="1">
      <c r="A538" t="s">
        <v>1084</v>
      </c>
      <c r="B538" t="s">
        <v>5562</v>
      </c>
      <c r="C538" t="s">
        <v>5532</v>
      </c>
      <c r="D538" t="s">
        <v>2678</v>
      </c>
      <c r="E538" t="s">
        <v>98</v>
      </c>
      <c r="F538" s="23" t="s">
        <v>2679</v>
      </c>
      <c r="G538" s="56">
        <v>820</v>
      </c>
      <c r="H538" s="23" t="str">
        <f>F538&amp;G538</f>
        <v>6282880079864956820</v>
      </c>
      <c r="I538" s="48" t="e">
        <f>VLOOKUP(H538,银行退汇!H:K,4,FALSE)</f>
        <v>#N/A</v>
      </c>
      <c r="J538" s="48" t="e">
        <f>IF(I538&gt;0,1,"")</f>
        <v>#N/A</v>
      </c>
      <c r="K538" s="48" t="e">
        <f>VLOOKUP(H538,网银退汇!H:J,3,FALSE)</f>
        <v>#N/A</v>
      </c>
      <c r="L538" t="s">
        <v>5532</v>
      </c>
      <c r="M538" s="38"/>
      <c r="N538" s="45"/>
      <c r="O538" s="38"/>
      <c r="P538" s="38"/>
      <c r="Q538" s="38"/>
      <c r="R538" s="38"/>
      <c r="S538" s="38"/>
      <c r="T538" s="38"/>
      <c r="U538" s="38"/>
      <c r="V538" s="38"/>
    </row>
    <row r="539" spans="1:22" ht="14.25" hidden="1">
      <c r="A539" t="s">
        <v>1086</v>
      </c>
      <c r="B539" t="s">
        <v>5563</v>
      </c>
      <c r="C539" t="s">
        <v>5532</v>
      </c>
      <c r="D539" t="s">
        <v>2680</v>
      </c>
      <c r="E539" t="s">
        <v>98</v>
      </c>
      <c r="F539" s="23" t="s">
        <v>2682</v>
      </c>
      <c r="G539" s="56">
        <v>1000</v>
      </c>
      <c r="H539" s="23" t="str">
        <f>F539&amp;G539</f>
        <v>62581016511108111000</v>
      </c>
      <c r="I539" s="48" t="e">
        <f>VLOOKUP(H539,银行退汇!H:K,4,FALSE)</f>
        <v>#N/A</v>
      </c>
      <c r="J539" s="48" t="e">
        <f>IF(I539&gt;0,1,"")</f>
        <v>#N/A</v>
      </c>
      <c r="K539" s="48" t="e">
        <f>VLOOKUP(H539,网银退汇!H:J,3,FALSE)</f>
        <v>#N/A</v>
      </c>
      <c r="L539" t="s">
        <v>5532</v>
      </c>
      <c r="M539" s="38"/>
      <c r="N539" s="45"/>
      <c r="O539" s="38"/>
      <c r="P539" s="38"/>
      <c r="Q539" s="38"/>
      <c r="R539" s="38"/>
      <c r="S539" s="38"/>
      <c r="T539" s="38"/>
      <c r="U539" s="38"/>
      <c r="V539" s="38"/>
    </row>
    <row r="540" spans="1:22" ht="14.25" hidden="1">
      <c r="A540" t="s">
        <v>1088</v>
      </c>
      <c r="B540" t="s">
        <v>5564</v>
      </c>
      <c r="C540" t="s">
        <v>5532</v>
      </c>
      <c r="D540" t="s">
        <v>2683</v>
      </c>
      <c r="E540" t="s">
        <v>98</v>
      </c>
      <c r="F540" s="23" t="s">
        <v>2682</v>
      </c>
      <c r="G540" s="56">
        <v>179</v>
      </c>
      <c r="H540" s="23" t="str">
        <f>F540&amp;G540</f>
        <v>6258101651110811179</v>
      </c>
      <c r="I540" s="48" t="e">
        <f>VLOOKUP(H540,银行退汇!H:K,4,FALSE)</f>
        <v>#N/A</v>
      </c>
      <c r="J540" s="48" t="e">
        <f>IF(I540&gt;0,1,"")</f>
        <v>#N/A</v>
      </c>
      <c r="K540" s="48" t="e">
        <f>VLOOKUP(H540,网银退汇!H:J,3,FALSE)</f>
        <v>#N/A</v>
      </c>
      <c r="L540" t="s">
        <v>5532</v>
      </c>
      <c r="M540" s="38"/>
      <c r="N540" s="45"/>
      <c r="O540" s="38"/>
      <c r="P540" s="38"/>
      <c r="Q540" s="38"/>
      <c r="R540" s="38"/>
      <c r="S540" s="38"/>
      <c r="T540" s="38"/>
      <c r="U540" s="38"/>
      <c r="V540" s="38"/>
    </row>
    <row r="541" spans="1:22" ht="14.25" hidden="1">
      <c r="A541" t="s">
        <v>1070</v>
      </c>
      <c r="B541" t="s">
        <v>5565</v>
      </c>
      <c r="C541" t="s">
        <v>5532</v>
      </c>
      <c r="D541" t="s">
        <v>2657</v>
      </c>
      <c r="E541" t="s">
        <v>98</v>
      </c>
      <c r="F541" s="23" t="s">
        <v>2659</v>
      </c>
      <c r="G541" s="56">
        <v>400</v>
      </c>
      <c r="H541" s="23" t="str">
        <f>F541&amp;G541</f>
        <v>6227003861300311011400</v>
      </c>
      <c r="I541" s="48" t="e">
        <f>VLOOKUP(H541,银行退汇!H:K,4,FALSE)</f>
        <v>#N/A</v>
      </c>
      <c r="J541" s="48" t="e">
        <f>IF(I541&gt;0,1,"")</f>
        <v>#N/A</v>
      </c>
      <c r="K541" s="48" t="e">
        <f>VLOOKUP(H541,网银退汇!H:J,3,FALSE)</f>
        <v>#N/A</v>
      </c>
      <c r="L541" t="s">
        <v>5532</v>
      </c>
      <c r="M541" s="38"/>
      <c r="N541" s="45"/>
      <c r="O541" s="38"/>
      <c r="P541" s="38"/>
      <c r="Q541" s="38"/>
      <c r="R541" s="38"/>
      <c r="S541" s="38"/>
      <c r="T541" s="38"/>
      <c r="U541" s="38"/>
      <c r="V541" s="38"/>
    </row>
    <row r="542" spans="1:22" ht="14.25" hidden="1">
      <c r="A542" t="s">
        <v>1076</v>
      </c>
      <c r="B542" t="s">
        <v>5566</v>
      </c>
      <c r="C542" t="s">
        <v>5532</v>
      </c>
      <c r="D542" t="s">
        <v>2666</v>
      </c>
      <c r="E542" t="s">
        <v>98</v>
      </c>
      <c r="F542" s="23" t="s">
        <v>2668</v>
      </c>
      <c r="G542" s="56">
        <v>5018</v>
      </c>
      <c r="H542" s="23" t="str">
        <f>F542&amp;G542</f>
        <v>62220824090003305615018</v>
      </c>
      <c r="I542" s="48" t="e">
        <f>VLOOKUP(H542,银行退汇!H:K,4,FALSE)</f>
        <v>#N/A</v>
      </c>
      <c r="J542" s="48" t="e">
        <f>IF(I542&gt;0,1,"")</f>
        <v>#N/A</v>
      </c>
      <c r="K542" s="48" t="e">
        <f>VLOOKUP(H542,网银退汇!H:J,3,FALSE)</f>
        <v>#N/A</v>
      </c>
      <c r="L542" t="s">
        <v>5532</v>
      </c>
      <c r="M542" s="38"/>
      <c r="N542" s="45"/>
      <c r="O542" s="38"/>
      <c r="P542" s="38"/>
      <c r="Q542" s="38"/>
      <c r="R542" s="38"/>
      <c r="S542" s="38"/>
      <c r="T542" s="38"/>
      <c r="U542" s="38"/>
      <c r="V542" s="38"/>
    </row>
    <row r="543" spans="1:22" ht="14.25" hidden="1">
      <c r="A543" t="s">
        <v>1078</v>
      </c>
      <c r="B543" t="s">
        <v>5567</v>
      </c>
      <c r="C543" t="s">
        <v>5532</v>
      </c>
      <c r="D543" t="s">
        <v>2669</v>
      </c>
      <c r="E543" t="s">
        <v>98</v>
      </c>
      <c r="F543" s="23" t="s">
        <v>2671</v>
      </c>
      <c r="G543" s="56">
        <v>663</v>
      </c>
      <c r="H543" s="23" t="str">
        <f>F543&amp;G543</f>
        <v>6212262409003183093663</v>
      </c>
      <c r="I543" s="48" t="e">
        <f>VLOOKUP(H543,银行退汇!H:K,4,FALSE)</f>
        <v>#N/A</v>
      </c>
      <c r="J543" s="48" t="e">
        <f>IF(I543&gt;0,1,"")</f>
        <v>#N/A</v>
      </c>
      <c r="K543" s="48" t="e">
        <f>VLOOKUP(H543,网银退汇!H:J,3,FALSE)</f>
        <v>#N/A</v>
      </c>
      <c r="L543" t="s">
        <v>5532</v>
      </c>
      <c r="M543" s="38"/>
      <c r="N543" s="45"/>
      <c r="O543" s="38"/>
      <c r="P543" s="38"/>
      <c r="Q543" s="38"/>
      <c r="R543" s="38"/>
      <c r="S543" s="38"/>
      <c r="T543" s="38"/>
      <c r="U543" s="38"/>
      <c r="V543" s="38"/>
    </row>
    <row r="544" spans="1:22" ht="14.25" hidden="1">
      <c r="A544" t="s">
        <v>1090</v>
      </c>
      <c r="B544" t="s">
        <v>5568</v>
      </c>
      <c r="C544" t="s">
        <v>5532</v>
      </c>
      <c r="D544" t="s">
        <v>2684</v>
      </c>
      <c r="E544" t="s">
        <v>98</v>
      </c>
      <c r="F544" s="23" t="s">
        <v>2686</v>
      </c>
      <c r="G544" s="56">
        <v>645</v>
      </c>
      <c r="H544" s="23" t="str">
        <f>F544&amp;G544</f>
        <v>6228483618145843070645</v>
      </c>
      <c r="I544" s="48">
        <f>VLOOKUP(H544,银行退汇!H:K,4,FALSE)</f>
        <v>645</v>
      </c>
      <c r="J544" s="48">
        <f>IF(I544&gt;0,1,"")</f>
        <v>1</v>
      </c>
      <c r="K544" s="48" t="str">
        <f>VLOOKUP(H544,网银退汇!H:J,3,FALSE)</f>
        <v>2017-07-11</v>
      </c>
      <c r="L544" t="s">
        <v>5532</v>
      </c>
      <c r="M544" s="38"/>
      <c r="N544" s="45"/>
      <c r="O544" s="38"/>
      <c r="P544" s="38"/>
      <c r="Q544" s="38"/>
      <c r="R544" s="38"/>
      <c r="S544" s="38"/>
      <c r="T544" s="38"/>
      <c r="U544" s="38"/>
      <c r="V544" s="38"/>
    </row>
    <row r="545" spans="1:22" ht="14.25" hidden="1">
      <c r="A545" t="s">
        <v>1082</v>
      </c>
      <c r="B545" t="s">
        <v>5569</v>
      </c>
      <c r="C545" t="s">
        <v>5532</v>
      </c>
      <c r="D545" t="s">
        <v>2675</v>
      </c>
      <c r="E545" t="s">
        <v>98</v>
      </c>
      <c r="F545" s="23" t="s">
        <v>2677</v>
      </c>
      <c r="G545" s="56">
        <v>700</v>
      </c>
      <c r="H545" s="23" t="str">
        <f>F545&amp;G545</f>
        <v>6223691795111933700</v>
      </c>
      <c r="I545" s="48" t="e">
        <f>VLOOKUP(H545,银行退汇!H:K,4,FALSE)</f>
        <v>#N/A</v>
      </c>
      <c r="J545" s="48" t="e">
        <f>IF(I545&gt;0,1,"")</f>
        <v>#N/A</v>
      </c>
      <c r="K545" s="48" t="e">
        <f>VLOOKUP(H545,网银退汇!H:J,3,FALSE)</f>
        <v>#N/A</v>
      </c>
      <c r="L545" t="s">
        <v>5532</v>
      </c>
      <c r="M545" s="38"/>
      <c r="N545" s="45"/>
      <c r="O545" s="38"/>
      <c r="P545" s="38"/>
      <c r="Q545" s="38"/>
      <c r="R545" s="38"/>
      <c r="S545" s="38"/>
      <c r="T545" s="38"/>
      <c r="U545" s="38"/>
      <c r="V545" s="38"/>
    </row>
    <row r="546" spans="1:22" ht="14.25" hidden="1">
      <c r="A546" t="s">
        <v>1092</v>
      </c>
      <c r="B546" t="s">
        <v>5570</v>
      </c>
      <c r="C546" t="s">
        <v>5532</v>
      </c>
      <c r="D546" t="s">
        <v>2687</v>
      </c>
      <c r="E546" t="s">
        <v>98</v>
      </c>
      <c r="F546" s="23" t="s">
        <v>2689</v>
      </c>
      <c r="G546" s="56">
        <v>57</v>
      </c>
      <c r="H546" s="23" t="str">
        <f>F546&amp;G546</f>
        <v>622848086842669517757</v>
      </c>
      <c r="I546" s="48" t="e">
        <f>VLOOKUP(H546,银行退汇!H:K,4,FALSE)</f>
        <v>#N/A</v>
      </c>
      <c r="J546" s="48" t="e">
        <f>IF(I546&gt;0,1,"")</f>
        <v>#N/A</v>
      </c>
      <c r="K546" s="48" t="e">
        <f>VLOOKUP(H546,网银退汇!H:J,3,FALSE)</f>
        <v>#N/A</v>
      </c>
      <c r="L546" t="s">
        <v>5532</v>
      </c>
      <c r="M546" s="38"/>
      <c r="N546" s="45"/>
      <c r="O546" s="38"/>
      <c r="P546" s="38"/>
      <c r="Q546" s="38"/>
      <c r="R546" s="38"/>
      <c r="S546" s="38"/>
      <c r="T546" s="38"/>
      <c r="U546" s="38"/>
      <c r="V546" s="38"/>
    </row>
    <row r="547" spans="1:22" ht="14.25" hidden="1">
      <c r="A547" t="s">
        <v>1094</v>
      </c>
      <c r="B547" t="s">
        <v>5571</v>
      </c>
      <c r="C547" t="s">
        <v>5532</v>
      </c>
      <c r="D547" t="s">
        <v>2690</v>
      </c>
      <c r="E547" t="s">
        <v>98</v>
      </c>
      <c r="F547" s="23" t="s">
        <v>2692</v>
      </c>
      <c r="G547" s="56">
        <v>1301</v>
      </c>
      <c r="H547" s="23" t="str">
        <f>F547&amp;G547</f>
        <v>62284808606984734171301</v>
      </c>
      <c r="I547" s="48" t="e">
        <f>VLOOKUP(H547,银行退汇!H:K,4,FALSE)</f>
        <v>#N/A</v>
      </c>
      <c r="J547" s="48" t="e">
        <f>IF(I547&gt;0,1,"")</f>
        <v>#N/A</v>
      </c>
      <c r="K547" s="48" t="e">
        <f>VLOOKUP(H547,网银退汇!H:J,3,FALSE)</f>
        <v>#N/A</v>
      </c>
      <c r="L547" t="s">
        <v>5532</v>
      </c>
      <c r="M547" s="38"/>
      <c r="N547" s="45"/>
      <c r="O547" s="38"/>
      <c r="P547" s="38"/>
      <c r="Q547" s="38"/>
      <c r="R547" s="38"/>
      <c r="S547" s="38"/>
      <c r="T547" s="38"/>
      <c r="U547" s="38"/>
      <c r="V547" s="38"/>
    </row>
    <row r="548" spans="1:22" ht="14.25" hidden="1">
      <c r="A548" t="s">
        <v>1096</v>
      </c>
      <c r="B548" t="s">
        <v>5572</v>
      </c>
      <c r="C548" t="s">
        <v>5532</v>
      </c>
      <c r="D548" t="s">
        <v>2693</v>
      </c>
      <c r="E548" t="s">
        <v>98</v>
      </c>
      <c r="F548" s="23" t="s">
        <v>2695</v>
      </c>
      <c r="G548" s="56">
        <v>63</v>
      </c>
      <c r="H548" s="23" t="str">
        <f>F548&amp;G548</f>
        <v>621700386002019425263</v>
      </c>
      <c r="I548" s="48">
        <f>VLOOKUP(H548,银行退汇!H:K,4,FALSE)</f>
        <v>63</v>
      </c>
      <c r="J548" s="48">
        <f>IF(I548&gt;0,1,"")</f>
        <v>1</v>
      </c>
      <c r="K548" s="48" t="str">
        <f>VLOOKUP(H548,网银退汇!H:J,3,FALSE)</f>
        <v>2017-07-12</v>
      </c>
      <c r="L548" t="s">
        <v>5532</v>
      </c>
      <c r="M548" s="38"/>
      <c r="N548" s="45"/>
      <c r="O548" s="38"/>
      <c r="P548" s="38"/>
      <c r="Q548" s="38"/>
      <c r="R548" s="38"/>
      <c r="S548" s="38"/>
      <c r="T548" s="38"/>
      <c r="U548" s="38"/>
      <c r="V548" s="38"/>
    </row>
    <row r="549" spans="1:22" ht="14.25" hidden="1">
      <c r="A549" t="s">
        <v>1098</v>
      </c>
      <c r="B549" t="s">
        <v>5573</v>
      </c>
      <c r="C549" t="s">
        <v>5532</v>
      </c>
      <c r="D549" t="s">
        <v>2696</v>
      </c>
      <c r="E549" t="s">
        <v>98</v>
      </c>
      <c r="F549" s="23" t="s">
        <v>2698</v>
      </c>
      <c r="G549" s="56">
        <v>305</v>
      </c>
      <c r="H549" s="23" t="str">
        <f>F549&amp;G549</f>
        <v>4218717000282037305</v>
      </c>
      <c r="I549" s="48" t="e">
        <f>VLOOKUP(H549,银行退汇!H:K,4,FALSE)</f>
        <v>#N/A</v>
      </c>
      <c r="J549" s="48" t="e">
        <f>IF(I549&gt;0,1,"")</f>
        <v>#N/A</v>
      </c>
      <c r="K549" s="48" t="e">
        <f>VLOOKUP(H549,网银退汇!H:J,3,FALSE)</f>
        <v>#N/A</v>
      </c>
      <c r="L549" t="s">
        <v>5532</v>
      </c>
      <c r="M549" s="38"/>
      <c r="N549" s="45"/>
      <c r="O549" s="38"/>
      <c r="P549" s="38"/>
      <c r="Q549" s="38"/>
      <c r="R549" s="38"/>
      <c r="S549" s="38"/>
      <c r="T549" s="38"/>
      <c r="U549" s="38"/>
      <c r="V549" s="38"/>
    </row>
    <row r="550" spans="1:22" ht="14.25" hidden="1">
      <c r="A550" t="s">
        <v>1100</v>
      </c>
      <c r="B550" t="s">
        <v>5574</v>
      </c>
      <c r="C550" t="s">
        <v>5532</v>
      </c>
      <c r="D550" t="s">
        <v>2699</v>
      </c>
      <c r="E550" t="s">
        <v>98</v>
      </c>
      <c r="F550" s="23" t="s">
        <v>2700</v>
      </c>
      <c r="G550" s="56">
        <v>1489</v>
      </c>
      <c r="H550" s="23" t="str">
        <f>F550&amp;G550</f>
        <v>62591902218012971489</v>
      </c>
      <c r="I550" s="48" t="e">
        <f>VLOOKUP(H550,银行退汇!H:K,4,FALSE)</f>
        <v>#N/A</v>
      </c>
      <c r="J550" s="48" t="e">
        <f>IF(I550&gt;0,1,"")</f>
        <v>#N/A</v>
      </c>
      <c r="K550" s="48" t="e">
        <f>VLOOKUP(H550,网银退汇!H:J,3,FALSE)</f>
        <v>#N/A</v>
      </c>
      <c r="L550" t="s">
        <v>5532</v>
      </c>
      <c r="M550" s="38"/>
      <c r="N550" s="45"/>
      <c r="O550" s="38"/>
      <c r="P550" s="38"/>
      <c r="Q550" s="38"/>
      <c r="R550" s="38"/>
      <c r="S550" s="38"/>
      <c r="T550" s="38"/>
      <c r="U550" s="38"/>
      <c r="V550" s="38"/>
    </row>
    <row r="551" spans="1:22" ht="14.25" hidden="1">
      <c r="A551" t="s">
        <v>1102</v>
      </c>
      <c r="B551" t="s">
        <v>5575</v>
      </c>
      <c r="C551" t="s">
        <v>5532</v>
      </c>
      <c r="D551" t="s">
        <v>2701</v>
      </c>
      <c r="E551" t="s">
        <v>98</v>
      </c>
      <c r="F551" s="23" t="s">
        <v>2703</v>
      </c>
      <c r="G551" s="56">
        <v>460</v>
      </c>
      <c r="H551" s="23" t="str">
        <f>F551&amp;G551</f>
        <v>622909473215441710460</v>
      </c>
      <c r="I551" s="48" t="e">
        <f>VLOOKUP(H551,银行退汇!H:K,4,FALSE)</f>
        <v>#N/A</v>
      </c>
      <c r="J551" s="48" t="e">
        <f>IF(I551&gt;0,1,"")</f>
        <v>#N/A</v>
      </c>
      <c r="K551" s="48" t="e">
        <f>VLOOKUP(H551,网银退汇!H:J,3,FALSE)</f>
        <v>#N/A</v>
      </c>
      <c r="L551" t="s">
        <v>5532</v>
      </c>
      <c r="M551" s="38"/>
      <c r="N551" s="45"/>
      <c r="O551" s="38"/>
      <c r="P551" s="38"/>
      <c r="Q551" s="38"/>
      <c r="R551" s="38"/>
      <c r="S551" s="38"/>
      <c r="T551" s="38"/>
      <c r="U551" s="38"/>
      <c r="V551" s="38"/>
    </row>
    <row r="552" spans="1:22" ht="14.25" hidden="1">
      <c r="A552" t="s">
        <v>1104</v>
      </c>
      <c r="B552" t="s">
        <v>5576</v>
      </c>
      <c r="C552" t="s">
        <v>5532</v>
      </c>
      <c r="D552" t="s">
        <v>2704</v>
      </c>
      <c r="E552" t="s">
        <v>98</v>
      </c>
      <c r="F552" s="23" t="s">
        <v>2706</v>
      </c>
      <c r="G552" s="56">
        <v>336</v>
      </c>
      <c r="H552" s="23" t="str">
        <f>F552&amp;G552</f>
        <v>6236683860002244817336</v>
      </c>
      <c r="I552" s="48" t="e">
        <f>VLOOKUP(H552,银行退汇!H:K,4,FALSE)</f>
        <v>#N/A</v>
      </c>
      <c r="J552" s="48" t="e">
        <f>IF(I552&gt;0,1,"")</f>
        <v>#N/A</v>
      </c>
      <c r="K552" s="48" t="e">
        <f>VLOOKUP(H552,网银退汇!H:J,3,FALSE)</f>
        <v>#N/A</v>
      </c>
      <c r="L552" t="s">
        <v>5532</v>
      </c>
      <c r="M552" s="38"/>
      <c r="N552" s="45"/>
      <c r="O552" s="38"/>
      <c r="P552" s="38"/>
      <c r="Q552" s="38"/>
      <c r="R552" s="38"/>
      <c r="S552" s="38"/>
      <c r="T552" s="38"/>
      <c r="U552" s="38"/>
      <c r="V552" s="38"/>
    </row>
    <row r="553" spans="1:22" ht="14.25" hidden="1">
      <c r="A553" t="s">
        <v>1106</v>
      </c>
      <c r="B553" t="s">
        <v>5577</v>
      </c>
      <c r="C553" t="s">
        <v>5532</v>
      </c>
      <c r="D553" t="s">
        <v>2707</v>
      </c>
      <c r="E553" t="s">
        <v>98</v>
      </c>
      <c r="F553" s="23" t="s">
        <v>2709</v>
      </c>
      <c r="G553" s="56">
        <v>1420</v>
      </c>
      <c r="H553" s="23" t="str">
        <f>F553&amp;G553</f>
        <v>62319000000491277781420</v>
      </c>
      <c r="I553" s="48" t="e">
        <f>VLOOKUP(H553,银行退汇!H:K,4,FALSE)</f>
        <v>#N/A</v>
      </c>
      <c r="J553" s="48" t="e">
        <f>IF(I553&gt;0,1,"")</f>
        <v>#N/A</v>
      </c>
      <c r="K553" s="48" t="e">
        <f>VLOOKUP(H553,网银退汇!H:J,3,FALSE)</f>
        <v>#N/A</v>
      </c>
      <c r="L553" t="s">
        <v>5532</v>
      </c>
      <c r="M553" s="38"/>
      <c r="N553" s="45"/>
      <c r="O553" s="38"/>
      <c r="P553" s="38"/>
      <c r="Q553" s="38"/>
      <c r="R553" s="38"/>
      <c r="S553" s="38"/>
      <c r="T553" s="38"/>
      <c r="U553" s="38"/>
      <c r="V553" s="38"/>
    </row>
    <row r="554" spans="1:22" ht="14.25" hidden="1">
      <c r="A554" t="s">
        <v>1108</v>
      </c>
      <c r="B554" t="s">
        <v>5578</v>
      </c>
      <c r="C554" t="s">
        <v>5532</v>
      </c>
      <c r="D554" t="s">
        <v>2710</v>
      </c>
      <c r="E554" t="s">
        <v>98</v>
      </c>
      <c r="F554" s="23" t="s">
        <v>2712</v>
      </c>
      <c r="G554" s="56">
        <v>420</v>
      </c>
      <c r="H554" s="23" t="str">
        <f>F554&amp;G554</f>
        <v>6227003890560076295420</v>
      </c>
      <c r="I554" s="48" t="e">
        <f>VLOOKUP(H554,银行退汇!H:K,4,FALSE)</f>
        <v>#N/A</v>
      </c>
      <c r="J554" s="48" t="e">
        <f>IF(I554&gt;0,1,"")</f>
        <v>#N/A</v>
      </c>
      <c r="K554" s="48" t="e">
        <f>VLOOKUP(H554,网银退汇!H:J,3,FALSE)</f>
        <v>#N/A</v>
      </c>
      <c r="L554" t="s">
        <v>5532</v>
      </c>
      <c r="M554" s="38"/>
      <c r="N554" s="45"/>
      <c r="O554" s="38"/>
      <c r="P554" s="38"/>
      <c r="Q554" s="38"/>
      <c r="R554" s="38"/>
      <c r="S554" s="38"/>
      <c r="T554" s="38"/>
      <c r="U554" s="38"/>
      <c r="V554" s="38"/>
    </row>
    <row r="555" spans="1:22" ht="14.25" hidden="1">
      <c r="A555" t="s">
        <v>1110</v>
      </c>
      <c r="B555" t="s">
        <v>5579</v>
      </c>
      <c r="C555" t="s">
        <v>5532</v>
      </c>
      <c r="D555" t="s">
        <v>2713</v>
      </c>
      <c r="E555" t="s">
        <v>98</v>
      </c>
      <c r="F555" s="23" t="s">
        <v>2715</v>
      </c>
      <c r="G555" s="56">
        <v>752</v>
      </c>
      <c r="H555" s="23" t="str">
        <f>F555&amp;G555</f>
        <v>6258091662806178752</v>
      </c>
      <c r="I555" s="48" t="e">
        <f>VLOOKUP(H555,银行退汇!H:K,4,FALSE)</f>
        <v>#N/A</v>
      </c>
      <c r="J555" s="48" t="e">
        <f>IF(I555&gt;0,1,"")</f>
        <v>#N/A</v>
      </c>
      <c r="K555" s="48" t="e">
        <f>VLOOKUP(H555,网银退汇!H:J,3,FALSE)</f>
        <v>#N/A</v>
      </c>
      <c r="L555" t="s">
        <v>5532</v>
      </c>
      <c r="M555" s="38"/>
      <c r="N555" s="45"/>
      <c r="O555" s="38"/>
      <c r="P555" s="38"/>
      <c r="Q555" s="38"/>
      <c r="R555" s="38"/>
      <c r="S555" s="38"/>
      <c r="T555" s="38"/>
      <c r="U555" s="38"/>
      <c r="V555" s="38"/>
    </row>
    <row r="556" spans="1:22" ht="14.25" hidden="1">
      <c r="A556" t="s">
        <v>1112</v>
      </c>
      <c r="B556" t="s">
        <v>5580</v>
      </c>
      <c r="C556" t="s">
        <v>5532</v>
      </c>
      <c r="D556" t="s">
        <v>2716</v>
      </c>
      <c r="E556" t="s">
        <v>98</v>
      </c>
      <c r="F556" s="23" t="s">
        <v>2718</v>
      </c>
      <c r="G556" s="56">
        <v>350</v>
      </c>
      <c r="H556" s="23" t="str">
        <f>F556&amp;G556</f>
        <v>6217003860027638418350</v>
      </c>
      <c r="I556" s="48" t="e">
        <f>VLOOKUP(H556,银行退汇!H:K,4,FALSE)</f>
        <v>#N/A</v>
      </c>
      <c r="J556" s="48" t="e">
        <f>IF(I556&gt;0,1,"")</f>
        <v>#N/A</v>
      </c>
      <c r="K556" s="48" t="e">
        <f>VLOOKUP(H556,网银退汇!H:J,3,FALSE)</f>
        <v>#N/A</v>
      </c>
      <c r="L556" t="s">
        <v>5532</v>
      </c>
      <c r="M556" s="38"/>
      <c r="N556" s="45"/>
      <c r="O556" s="38"/>
      <c r="P556" s="38"/>
      <c r="Q556" s="38"/>
      <c r="R556" s="38"/>
      <c r="S556" s="38"/>
      <c r="T556" s="38"/>
      <c r="U556" s="38"/>
      <c r="V556" s="38"/>
    </row>
    <row r="557" spans="1:22" ht="14.25" hidden="1">
      <c r="A557" t="s">
        <v>1114</v>
      </c>
      <c r="B557" t="s">
        <v>5581</v>
      </c>
      <c r="C557" t="s">
        <v>5532</v>
      </c>
      <c r="D557" t="s">
        <v>2719</v>
      </c>
      <c r="E557" t="s">
        <v>98</v>
      </c>
      <c r="F557" s="23" t="s">
        <v>2721</v>
      </c>
      <c r="G557" s="56">
        <v>1000</v>
      </c>
      <c r="H557" s="23" t="str">
        <f>F557&amp;G557</f>
        <v>62101780020133974851000</v>
      </c>
      <c r="I557" s="48" t="e">
        <f>VLOOKUP(H557,银行退汇!H:K,4,FALSE)</f>
        <v>#N/A</v>
      </c>
      <c r="J557" s="48" t="e">
        <f>IF(I557&gt;0,1,"")</f>
        <v>#N/A</v>
      </c>
      <c r="K557" s="48" t="e">
        <f>VLOOKUP(H557,网银退汇!H:J,3,FALSE)</f>
        <v>#N/A</v>
      </c>
      <c r="L557" t="s">
        <v>5532</v>
      </c>
      <c r="M557" s="38"/>
      <c r="N557" s="45"/>
      <c r="O557" s="38"/>
      <c r="P557" s="38"/>
      <c r="Q557" s="38"/>
      <c r="R557" s="38"/>
      <c r="S557" s="38"/>
      <c r="T557" s="38"/>
      <c r="U557" s="38"/>
      <c r="V557" s="38"/>
    </row>
    <row r="558" spans="1:22" ht="14.25" hidden="1">
      <c r="A558" t="s">
        <v>1116</v>
      </c>
      <c r="B558" t="s">
        <v>5582</v>
      </c>
      <c r="C558" t="s">
        <v>5532</v>
      </c>
      <c r="D558" t="s">
        <v>2722</v>
      </c>
      <c r="E558" t="s">
        <v>98</v>
      </c>
      <c r="F558" s="23" t="s">
        <v>2724</v>
      </c>
      <c r="G558" s="56">
        <v>300</v>
      </c>
      <c r="H558" s="23" t="str">
        <f>F558&amp;G558</f>
        <v>6228480868609460175300</v>
      </c>
      <c r="I558" s="48" t="e">
        <f>VLOOKUP(H558,银行退汇!H:K,4,FALSE)</f>
        <v>#N/A</v>
      </c>
      <c r="J558" s="48" t="e">
        <f>IF(I558&gt;0,1,"")</f>
        <v>#N/A</v>
      </c>
      <c r="K558" s="48" t="e">
        <f>VLOOKUP(H558,网银退汇!H:J,3,FALSE)</f>
        <v>#N/A</v>
      </c>
      <c r="L558" t="s">
        <v>5532</v>
      </c>
      <c r="M558" s="38"/>
      <c r="N558" s="45"/>
      <c r="O558" s="38"/>
      <c r="P558" s="38"/>
      <c r="Q558" s="38"/>
      <c r="R558" s="38"/>
      <c r="S558" s="38"/>
      <c r="T558" s="38"/>
      <c r="U558" s="38"/>
      <c r="V558" s="38"/>
    </row>
    <row r="559" spans="1:22" ht="14.25" hidden="1">
      <c r="A559" t="s">
        <v>1118</v>
      </c>
      <c r="B559" t="s">
        <v>5583</v>
      </c>
      <c r="C559" t="s">
        <v>5532</v>
      </c>
      <c r="D559" t="s">
        <v>2725</v>
      </c>
      <c r="E559" t="s">
        <v>98</v>
      </c>
      <c r="F559" s="23" t="s">
        <v>2727</v>
      </c>
      <c r="G559" s="56">
        <v>307</v>
      </c>
      <c r="H559" s="23" t="str">
        <f>F559&amp;G559</f>
        <v>6270670394786396307</v>
      </c>
      <c r="I559" s="48">
        <f>VLOOKUP(H559,银行退汇!H:K,4,FALSE)</f>
        <v>307</v>
      </c>
      <c r="J559" s="48">
        <f>IF(I559&gt;0,1,"")</f>
        <v>1</v>
      </c>
      <c r="K559" s="48" t="str">
        <f>VLOOKUP(H559,网银退汇!H:J,3,FALSE)</f>
        <v>2017-07-11</v>
      </c>
      <c r="L559" t="s">
        <v>5532</v>
      </c>
      <c r="M559" s="38"/>
      <c r="N559" s="45"/>
      <c r="O559" s="38"/>
      <c r="P559" s="38"/>
      <c r="Q559" s="38"/>
      <c r="R559" s="38"/>
      <c r="S559" s="38"/>
      <c r="T559" s="38"/>
      <c r="U559" s="38"/>
      <c r="V559" s="38"/>
    </row>
    <row r="560" spans="1:22" ht="14.25" hidden="1">
      <c r="A560" t="s">
        <v>1128</v>
      </c>
      <c r="B560" t="s">
        <v>5584</v>
      </c>
      <c r="C560" t="s">
        <v>5532</v>
      </c>
      <c r="D560" t="s">
        <v>2732</v>
      </c>
      <c r="E560" t="s">
        <v>98</v>
      </c>
      <c r="F560" s="23" t="s">
        <v>2734</v>
      </c>
      <c r="G560" s="56">
        <v>20</v>
      </c>
      <c r="H560" s="23" t="str">
        <f>F560&amp;G560</f>
        <v>621700390000493324020</v>
      </c>
      <c r="I560" s="48" t="e">
        <f>VLOOKUP(H560,银行退汇!H:K,4,FALSE)</f>
        <v>#N/A</v>
      </c>
      <c r="J560" s="48" t="e">
        <f>IF(I560&gt;0,1,"")</f>
        <v>#N/A</v>
      </c>
      <c r="K560" s="48" t="e">
        <f>VLOOKUP(H560,网银退汇!H:J,3,FALSE)</f>
        <v>#N/A</v>
      </c>
      <c r="L560" t="s">
        <v>5532</v>
      </c>
      <c r="M560" s="38"/>
      <c r="N560" s="45"/>
      <c r="O560" s="38"/>
      <c r="P560" s="38"/>
      <c r="Q560" s="38"/>
      <c r="R560" s="38"/>
      <c r="S560" s="38"/>
      <c r="T560" s="38"/>
      <c r="U560" s="38"/>
      <c r="V560" s="38"/>
    </row>
    <row r="561" spans="1:22" ht="14.25" hidden="1">
      <c r="A561" t="s">
        <v>1130</v>
      </c>
      <c r="B561" t="s">
        <v>5585</v>
      </c>
      <c r="C561" t="s">
        <v>5532</v>
      </c>
      <c r="D561" t="s">
        <v>2735</v>
      </c>
      <c r="E561" t="s">
        <v>98</v>
      </c>
      <c r="F561" s="23" t="s">
        <v>2737</v>
      </c>
      <c r="G561" s="56">
        <v>129</v>
      </c>
      <c r="H561" s="23" t="str">
        <f>F561&amp;G561</f>
        <v>622908473373560310129</v>
      </c>
      <c r="I561" s="48" t="e">
        <f>VLOOKUP(H561,银行退汇!H:K,4,FALSE)</f>
        <v>#N/A</v>
      </c>
      <c r="J561" s="48" t="e">
        <f>IF(I561&gt;0,1,"")</f>
        <v>#N/A</v>
      </c>
      <c r="K561" s="48" t="e">
        <f>VLOOKUP(H561,网银退汇!H:J,3,FALSE)</f>
        <v>#N/A</v>
      </c>
      <c r="L561" t="s">
        <v>5532</v>
      </c>
      <c r="M561" s="38"/>
      <c r="N561" s="45"/>
      <c r="O561" s="38"/>
      <c r="P561" s="38"/>
      <c r="Q561" s="38"/>
      <c r="R561" s="38"/>
      <c r="S561" s="38"/>
      <c r="T561" s="38"/>
      <c r="U561" s="38"/>
      <c r="V561" s="38"/>
    </row>
    <row r="562" spans="1:22" ht="14.25" hidden="1">
      <c r="A562" t="s">
        <v>1132</v>
      </c>
      <c r="B562" t="s">
        <v>5586</v>
      </c>
      <c r="C562" t="s">
        <v>5532</v>
      </c>
      <c r="D562" t="s">
        <v>2738</v>
      </c>
      <c r="E562" t="s">
        <v>98</v>
      </c>
      <c r="F562" s="23" t="s">
        <v>2740</v>
      </c>
      <c r="G562" s="56">
        <v>2000</v>
      </c>
      <c r="H562" s="23" t="str">
        <f>F562&amp;G562</f>
        <v>62284833060051259662000</v>
      </c>
      <c r="I562" s="48" t="e">
        <f>VLOOKUP(H562,银行退汇!H:K,4,FALSE)</f>
        <v>#N/A</v>
      </c>
      <c r="J562" s="48" t="e">
        <f>IF(I562&gt;0,1,"")</f>
        <v>#N/A</v>
      </c>
      <c r="K562" s="48" t="e">
        <f>VLOOKUP(H562,网银退汇!H:J,3,FALSE)</f>
        <v>#N/A</v>
      </c>
      <c r="L562" t="s">
        <v>5532</v>
      </c>
      <c r="M562" s="38"/>
      <c r="N562" s="45"/>
      <c r="O562" s="38"/>
      <c r="P562" s="38"/>
      <c r="Q562" s="38"/>
      <c r="R562" s="38"/>
      <c r="S562" s="38"/>
      <c r="T562" s="38"/>
      <c r="U562" s="38"/>
      <c r="V562" s="38"/>
    </row>
    <row r="563" spans="1:22" ht="14.25" hidden="1">
      <c r="A563" t="s">
        <v>1134</v>
      </c>
      <c r="B563" t="s">
        <v>5587</v>
      </c>
      <c r="C563" t="s">
        <v>5532</v>
      </c>
      <c r="D563" t="s">
        <v>2741</v>
      </c>
      <c r="E563" t="s">
        <v>98</v>
      </c>
      <c r="F563" s="23" t="s">
        <v>2743</v>
      </c>
      <c r="G563" s="56">
        <v>85</v>
      </c>
      <c r="H563" s="23" t="str">
        <f>F563&amp;G563</f>
        <v>622848334813909597085</v>
      </c>
      <c r="I563" s="48" t="e">
        <f>VLOOKUP(H563,银行退汇!H:K,4,FALSE)</f>
        <v>#N/A</v>
      </c>
      <c r="J563" s="48" t="e">
        <f>IF(I563&gt;0,1,"")</f>
        <v>#N/A</v>
      </c>
      <c r="K563" s="48" t="e">
        <f>VLOOKUP(H563,网银退汇!H:J,3,FALSE)</f>
        <v>#N/A</v>
      </c>
      <c r="L563" t="s">
        <v>5532</v>
      </c>
      <c r="M563" s="38"/>
      <c r="N563" s="45"/>
      <c r="O563" s="38"/>
      <c r="P563" s="38"/>
      <c r="Q563" s="38"/>
      <c r="R563" s="38"/>
      <c r="S563" s="38"/>
      <c r="T563" s="38"/>
      <c r="U563" s="38"/>
      <c r="V563" s="38"/>
    </row>
    <row r="564" spans="1:22" ht="14.25" hidden="1">
      <c r="A564" t="s">
        <v>1136</v>
      </c>
      <c r="B564" t="s">
        <v>5588</v>
      </c>
      <c r="C564" t="s">
        <v>5532</v>
      </c>
      <c r="D564" t="s">
        <v>2744</v>
      </c>
      <c r="E564" t="s">
        <v>98</v>
      </c>
      <c r="F564" s="23" t="s">
        <v>2746</v>
      </c>
      <c r="G564" s="56">
        <v>266</v>
      </c>
      <c r="H564" s="23" t="str">
        <f>F564&amp;G564</f>
        <v>6259656241676513266</v>
      </c>
      <c r="I564" s="48" t="e">
        <f>VLOOKUP(H564,银行退汇!H:K,4,FALSE)</f>
        <v>#N/A</v>
      </c>
      <c r="J564" s="48" t="e">
        <f>IF(I564&gt;0,1,"")</f>
        <v>#N/A</v>
      </c>
      <c r="K564" s="48" t="e">
        <f>VLOOKUP(H564,网银退汇!H:J,3,FALSE)</f>
        <v>#N/A</v>
      </c>
      <c r="L564" t="s">
        <v>5532</v>
      </c>
      <c r="M564" s="38"/>
      <c r="N564" s="45"/>
      <c r="O564" s="38"/>
      <c r="P564" s="38"/>
      <c r="Q564" s="38"/>
      <c r="R564" s="38"/>
      <c r="S564" s="38"/>
      <c r="T564" s="38"/>
      <c r="U564" s="38"/>
      <c r="V564" s="38"/>
    </row>
    <row r="565" spans="1:22" ht="14.25" hidden="1">
      <c r="A565" t="s">
        <v>1138</v>
      </c>
      <c r="B565" t="s">
        <v>5589</v>
      </c>
      <c r="C565" t="s">
        <v>5532</v>
      </c>
      <c r="D565" t="s">
        <v>2747</v>
      </c>
      <c r="E565" t="s">
        <v>98</v>
      </c>
      <c r="F565" s="23" t="s">
        <v>2749</v>
      </c>
      <c r="G565" s="56">
        <v>2000</v>
      </c>
      <c r="H565" s="23" t="str">
        <f>F565&amp;G565</f>
        <v>62246980092841082000</v>
      </c>
      <c r="I565" s="48" t="e">
        <f>VLOOKUP(H565,银行退汇!H:K,4,FALSE)</f>
        <v>#N/A</v>
      </c>
      <c r="J565" s="48" t="e">
        <f>IF(I565&gt;0,1,"")</f>
        <v>#N/A</v>
      </c>
      <c r="K565" s="48" t="e">
        <f>VLOOKUP(H565,网银退汇!H:J,3,FALSE)</f>
        <v>#N/A</v>
      </c>
      <c r="L565" t="s">
        <v>5532</v>
      </c>
      <c r="M565" s="38"/>
      <c r="N565" s="45"/>
      <c r="O565" s="38"/>
      <c r="P565" s="38"/>
      <c r="Q565" s="38"/>
      <c r="R565" s="38"/>
      <c r="S565" s="38"/>
      <c r="T565" s="38"/>
      <c r="U565" s="38"/>
      <c r="V565" s="38"/>
    </row>
    <row r="566" spans="1:22" ht="14.25" hidden="1">
      <c r="A566" t="s">
        <v>1140</v>
      </c>
      <c r="B566" t="s">
        <v>5590</v>
      </c>
      <c r="C566" t="s">
        <v>5532</v>
      </c>
      <c r="D566" t="s">
        <v>2750</v>
      </c>
      <c r="E566" t="s">
        <v>98</v>
      </c>
      <c r="F566" s="23" t="s">
        <v>2749</v>
      </c>
      <c r="G566" s="56">
        <v>1000</v>
      </c>
      <c r="H566" s="23" t="str">
        <f>F566&amp;G566</f>
        <v>62246980092841081000</v>
      </c>
      <c r="I566" s="48" t="e">
        <f>VLOOKUP(H566,银行退汇!H:K,4,FALSE)</f>
        <v>#N/A</v>
      </c>
      <c r="J566" s="48" t="e">
        <f>IF(I566&gt;0,1,"")</f>
        <v>#N/A</v>
      </c>
      <c r="K566" s="48" t="e">
        <f>VLOOKUP(H566,网银退汇!H:J,3,FALSE)</f>
        <v>#N/A</v>
      </c>
      <c r="L566" t="s">
        <v>5532</v>
      </c>
      <c r="M566" s="38"/>
      <c r="N566" s="45"/>
      <c r="O566" s="38"/>
      <c r="P566" s="38"/>
      <c r="Q566" s="38"/>
      <c r="R566" s="38"/>
      <c r="S566" s="38"/>
      <c r="T566" s="38"/>
      <c r="U566" s="38"/>
      <c r="V566" s="38"/>
    </row>
    <row r="567" spans="1:22" ht="14.25" hidden="1">
      <c r="A567" t="s">
        <v>1142</v>
      </c>
      <c r="B567" t="s">
        <v>5591</v>
      </c>
      <c r="C567" t="s">
        <v>5532</v>
      </c>
      <c r="D567" t="s">
        <v>2751</v>
      </c>
      <c r="E567" t="s">
        <v>98</v>
      </c>
      <c r="F567" s="23" t="s">
        <v>2752</v>
      </c>
      <c r="G567" s="56">
        <v>6109</v>
      </c>
      <c r="H567" s="23" t="str">
        <f>F567&amp;G567</f>
        <v>43674238802270691466109</v>
      </c>
      <c r="I567" s="48" t="e">
        <f>VLOOKUP(H567,银行退汇!H:K,4,FALSE)</f>
        <v>#N/A</v>
      </c>
      <c r="J567" s="48" t="e">
        <f>IF(I567&gt;0,1,"")</f>
        <v>#N/A</v>
      </c>
      <c r="K567" s="48" t="e">
        <f>VLOOKUP(H567,网银退汇!H:J,3,FALSE)</f>
        <v>#N/A</v>
      </c>
      <c r="L567" t="s">
        <v>5532</v>
      </c>
      <c r="M567" s="38"/>
      <c r="N567" s="45"/>
      <c r="O567" s="38"/>
      <c r="P567" s="38"/>
      <c r="Q567" s="38"/>
      <c r="R567" s="38"/>
      <c r="S567" s="38"/>
      <c r="T567" s="38"/>
      <c r="U567" s="38"/>
      <c r="V567" s="38"/>
    </row>
    <row r="568" spans="1:22" ht="14.25" hidden="1">
      <c r="A568" t="s">
        <v>1144</v>
      </c>
      <c r="B568" t="s">
        <v>5592</v>
      </c>
      <c r="C568" t="s">
        <v>5532</v>
      </c>
      <c r="D568" t="s">
        <v>2753</v>
      </c>
      <c r="E568" t="s">
        <v>98</v>
      </c>
      <c r="F568" s="23" t="s">
        <v>2755</v>
      </c>
      <c r="G568" s="56">
        <v>671</v>
      </c>
      <c r="H568" s="23" t="str">
        <f>F568&amp;G568</f>
        <v>6223690890871284671</v>
      </c>
      <c r="I568" s="48" t="e">
        <f>VLOOKUP(H568,银行退汇!H:K,4,FALSE)</f>
        <v>#N/A</v>
      </c>
      <c r="J568" s="48" t="e">
        <f>IF(I568&gt;0,1,"")</f>
        <v>#N/A</v>
      </c>
      <c r="K568" s="48" t="e">
        <f>VLOOKUP(H568,网银退汇!H:J,3,FALSE)</f>
        <v>#N/A</v>
      </c>
      <c r="L568" t="s">
        <v>5532</v>
      </c>
      <c r="M568" s="38"/>
      <c r="N568" s="45"/>
      <c r="O568" s="38"/>
      <c r="P568" s="38"/>
      <c r="Q568" s="38"/>
      <c r="R568" s="38"/>
      <c r="S568" s="38"/>
      <c r="T568" s="38"/>
      <c r="U568" s="38"/>
      <c r="V568" s="38"/>
    </row>
    <row r="569" spans="1:22" ht="14.25" hidden="1">
      <c r="A569" t="s">
        <v>1146</v>
      </c>
      <c r="B569" t="s">
        <v>5593</v>
      </c>
      <c r="C569" t="s">
        <v>5532</v>
      </c>
      <c r="D569" t="s">
        <v>2756</v>
      </c>
      <c r="E569" t="s">
        <v>98</v>
      </c>
      <c r="F569" s="23" t="s">
        <v>2758</v>
      </c>
      <c r="G569" s="56">
        <v>70</v>
      </c>
      <c r="H569" s="23" t="str">
        <f>F569&amp;G569</f>
        <v>625907532292135170</v>
      </c>
      <c r="I569" s="48" t="e">
        <f>VLOOKUP(H569,银行退汇!H:K,4,FALSE)</f>
        <v>#N/A</v>
      </c>
      <c r="J569" s="48" t="e">
        <f>IF(I569&gt;0,1,"")</f>
        <v>#N/A</v>
      </c>
      <c r="K569" s="48" t="e">
        <f>VLOOKUP(H569,网银退汇!H:J,3,FALSE)</f>
        <v>#N/A</v>
      </c>
      <c r="L569" t="s">
        <v>5532</v>
      </c>
      <c r="M569" s="38"/>
      <c r="N569" s="45"/>
      <c r="O569" s="38"/>
      <c r="P569" s="38"/>
      <c r="Q569" s="38"/>
      <c r="R569" s="38"/>
      <c r="S569" s="38"/>
      <c r="T569" s="38"/>
      <c r="U569" s="38"/>
      <c r="V569" s="38"/>
    </row>
    <row r="570" spans="1:22" ht="14.25" hidden="1">
      <c r="A570" t="s">
        <v>1148</v>
      </c>
      <c r="B570" t="s">
        <v>5594</v>
      </c>
      <c r="C570" t="s">
        <v>5532</v>
      </c>
      <c r="D570" t="s">
        <v>2759</v>
      </c>
      <c r="E570" t="s">
        <v>98</v>
      </c>
      <c r="F570" s="23" t="s">
        <v>2761</v>
      </c>
      <c r="G570" s="56">
        <v>100</v>
      </c>
      <c r="H570" s="23" t="str">
        <f>F570&amp;G570</f>
        <v>6253634240008166100</v>
      </c>
      <c r="I570" s="48" t="e">
        <f>VLOOKUP(H570,银行退汇!H:K,4,FALSE)</f>
        <v>#N/A</v>
      </c>
      <c r="J570" s="48" t="e">
        <f>IF(I570&gt;0,1,"")</f>
        <v>#N/A</v>
      </c>
      <c r="K570" s="48" t="e">
        <f>VLOOKUP(H570,网银退汇!H:J,3,FALSE)</f>
        <v>#N/A</v>
      </c>
      <c r="L570" t="s">
        <v>5532</v>
      </c>
      <c r="M570" s="38"/>
      <c r="N570" s="45"/>
      <c r="O570" s="38"/>
      <c r="P570" s="38"/>
      <c r="Q570" s="38"/>
      <c r="R570" s="38"/>
      <c r="S570" s="38"/>
      <c r="T570" s="38"/>
      <c r="U570" s="38"/>
      <c r="V570" s="38"/>
    </row>
    <row r="571" spans="1:22" ht="14.25" hidden="1">
      <c r="A571" t="s">
        <v>1150</v>
      </c>
      <c r="B571" t="s">
        <v>5595</v>
      </c>
      <c r="C571" t="s">
        <v>5532</v>
      </c>
      <c r="D571" t="s">
        <v>2762</v>
      </c>
      <c r="E571" t="s">
        <v>98</v>
      </c>
      <c r="F571" s="23" t="s">
        <v>2764</v>
      </c>
      <c r="G571" s="56">
        <v>434</v>
      </c>
      <c r="H571" s="23" t="str">
        <f>F571&amp;G571</f>
        <v>6228480868593984776434</v>
      </c>
      <c r="I571" s="48" t="e">
        <f>VLOOKUP(H571,银行退汇!H:K,4,FALSE)</f>
        <v>#N/A</v>
      </c>
      <c r="J571" s="48" t="e">
        <f>IF(I571&gt;0,1,"")</f>
        <v>#N/A</v>
      </c>
      <c r="K571" s="48" t="e">
        <f>VLOOKUP(H571,网银退汇!H:J,3,FALSE)</f>
        <v>#N/A</v>
      </c>
      <c r="L571" t="s">
        <v>5532</v>
      </c>
      <c r="M571" s="38"/>
      <c r="N571" s="45"/>
      <c r="O571" s="38"/>
      <c r="P571" s="38"/>
      <c r="Q571" s="38"/>
      <c r="R571" s="38"/>
      <c r="S571" s="38"/>
      <c r="T571" s="38"/>
      <c r="U571" s="38"/>
      <c r="V571" s="38"/>
    </row>
    <row r="572" spans="1:22" ht="14.25" hidden="1">
      <c r="A572" t="s">
        <v>1152</v>
      </c>
      <c r="B572" t="s">
        <v>5596</v>
      </c>
      <c r="C572" t="s">
        <v>5532</v>
      </c>
      <c r="D572" t="s">
        <v>2765</v>
      </c>
      <c r="E572" t="s">
        <v>98</v>
      </c>
      <c r="F572" s="23" t="s">
        <v>2767</v>
      </c>
      <c r="G572" s="56">
        <v>417</v>
      </c>
      <c r="H572" s="23" t="str">
        <f>F572&amp;G572</f>
        <v>6212262502028723008417</v>
      </c>
      <c r="I572" s="48" t="e">
        <f>VLOOKUP(H572,银行退汇!H:K,4,FALSE)</f>
        <v>#N/A</v>
      </c>
      <c r="J572" s="48" t="e">
        <f>IF(I572&gt;0,1,"")</f>
        <v>#N/A</v>
      </c>
      <c r="K572" s="48" t="e">
        <f>VLOOKUP(H572,网银退汇!H:J,3,FALSE)</f>
        <v>#N/A</v>
      </c>
      <c r="L572" t="s">
        <v>5532</v>
      </c>
      <c r="M572" s="38"/>
      <c r="N572" s="45"/>
      <c r="O572" s="38"/>
      <c r="P572" s="38"/>
      <c r="Q572" s="38"/>
      <c r="R572" s="38"/>
      <c r="S572" s="38"/>
      <c r="T572" s="38"/>
      <c r="U572" s="38"/>
      <c r="V572" s="38"/>
    </row>
    <row r="573" spans="1:22" ht="14.25" hidden="1">
      <c r="A573" t="s">
        <v>1154</v>
      </c>
      <c r="B573" t="s">
        <v>5597</v>
      </c>
      <c r="C573" t="s">
        <v>5532</v>
      </c>
      <c r="D573" t="s">
        <v>2768</v>
      </c>
      <c r="E573" t="s">
        <v>98</v>
      </c>
      <c r="F573" s="23" t="s">
        <v>2770</v>
      </c>
      <c r="G573" s="56">
        <v>1829</v>
      </c>
      <c r="H573" s="23" t="str">
        <f>F573&amp;G573</f>
        <v>62284819383649703761829</v>
      </c>
      <c r="I573" s="48" t="e">
        <f>VLOOKUP(H573,银行退汇!H:K,4,FALSE)</f>
        <v>#N/A</v>
      </c>
      <c r="J573" s="48" t="e">
        <f>IF(I573&gt;0,1,"")</f>
        <v>#N/A</v>
      </c>
      <c r="K573" s="48" t="e">
        <f>VLOOKUP(H573,网银退汇!H:J,3,FALSE)</f>
        <v>#N/A</v>
      </c>
      <c r="L573" t="s">
        <v>5532</v>
      </c>
      <c r="M573" s="38"/>
      <c r="N573" s="45"/>
      <c r="O573" s="38"/>
      <c r="P573" s="38"/>
      <c r="Q573" s="38"/>
      <c r="R573" s="38"/>
      <c r="S573" s="38"/>
      <c r="T573" s="38"/>
      <c r="U573" s="38"/>
      <c r="V573" s="38"/>
    </row>
    <row r="574" spans="1:22" ht="14.25" hidden="1">
      <c r="A574" t="s">
        <v>1156</v>
      </c>
      <c r="B574" t="s">
        <v>5598</v>
      </c>
      <c r="C574" t="s">
        <v>5532</v>
      </c>
      <c r="D574" t="s">
        <v>2771</v>
      </c>
      <c r="E574" t="s">
        <v>98</v>
      </c>
      <c r="F574" s="23" t="s">
        <v>2773</v>
      </c>
      <c r="G574" s="56">
        <v>288</v>
      </c>
      <c r="H574" s="23" t="str">
        <f>F574&amp;G574</f>
        <v>6228483970824049812288</v>
      </c>
      <c r="I574" s="48" t="e">
        <f>VLOOKUP(H574,银行退汇!H:K,4,FALSE)</f>
        <v>#N/A</v>
      </c>
      <c r="J574" s="48" t="e">
        <f>IF(I574&gt;0,1,"")</f>
        <v>#N/A</v>
      </c>
      <c r="K574" s="48" t="e">
        <f>VLOOKUP(H574,网银退汇!H:J,3,FALSE)</f>
        <v>#N/A</v>
      </c>
      <c r="L574" t="s">
        <v>5532</v>
      </c>
      <c r="M574" s="38"/>
      <c r="N574" s="45"/>
      <c r="O574" s="38"/>
      <c r="P574" s="38"/>
      <c r="Q574" s="38"/>
      <c r="R574" s="38"/>
      <c r="S574" s="38"/>
      <c r="T574" s="38"/>
      <c r="U574" s="38"/>
      <c r="V574" s="38"/>
    </row>
    <row r="575" spans="1:22" ht="14.25" hidden="1">
      <c r="A575" t="s">
        <v>1158</v>
      </c>
      <c r="B575" t="s">
        <v>5599</v>
      </c>
      <c r="C575" t="s">
        <v>5532</v>
      </c>
      <c r="D575" t="s">
        <v>2774</v>
      </c>
      <c r="E575" t="s">
        <v>98</v>
      </c>
      <c r="F575" s="23" t="s">
        <v>2776</v>
      </c>
      <c r="G575" s="56">
        <v>2000</v>
      </c>
      <c r="H575" s="23" t="str">
        <f>F575&amp;G575</f>
        <v>62223002129202952000</v>
      </c>
      <c r="I575" s="48">
        <f>VLOOKUP(H575,银行退汇!H:K,4,FALSE)</f>
        <v>2000</v>
      </c>
      <c r="J575" s="48">
        <f>IF(I575&gt;0,1,"")</f>
        <v>1</v>
      </c>
      <c r="K575" s="48" t="str">
        <f>VLOOKUP(H575,网银退汇!H:J,3,FALSE)</f>
        <v>2017-07-12</v>
      </c>
      <c r="L575" t="s">
        <v>5532</v>
      </c>
      <c r="M575" s="38"/>
      <c r="N575" s="45"/>
      <c r="O575" s="38"/>
      <c r="P575" s="38"/>
      <c r="Q575" s="38"/>
      <c r="R575" s="38"/>
      <c r="S575" s="38"/>
      <c r="T575" s="38"/>
      <c r="U575" s="38"/>
      <c r="V575" s="38"/>
    </row>
    <row r="576" spans="1:22" ht="14.25" hidden="1">
      <c r="A576" t="s">
        <v>1160</v>
      </c>
      <c r="B576" t="s">
        <v>5600</v>
      </c>
      <c r="C576" t="s">
        <v>5532</v>
      </c>
      <c r="D576" t="s">
        <v>2777</v>
      </c>
      <c r="E576" t="s">
        <v>98</v>
      </c>
      <c r="F576" s="23" t="s">
        <v>2779</v>
      </c>
      <c r="G576" s="56">
        <v>1097</v>
      </c>
      <c r="H576" s="23" t="str">
        <f>F576&amp;G576</f>
        <v>62170038600370284851097</v>
      </c>
      <c r="I576" s="48" t="e">
        <f>VLOOKUP(H576,银行退汇!H:K,4,FALSE)</f>
        <v>#N/A</v>
      </c>
      <c r="J576" s="48" t="e">
        <f>IF(I576&gt;0,1,"")</f>
        <v>#N/A</v>
      </c>
      <c r="K576" s="48" t="e">
        <f>VLOOKUP(H576,网银退汇!H:J,3,FALSE)</f>
        <v>#N/A</v>
      </c>
      <c r="L576" t="s">
        <v>5532</v>
      </c>
      <c r="M576" s="38"/>
      <c r="N576" s="45"/>
      <c r="O576" s="38"/>
      <c r="P576" s="38"/>
      <c r="Q576" s="38"/>
      <c r="R576" s="38"/>
      <c r="S576" s="38"/>
      <c r="T576" s="38"/>
      <c r="U576" s="38"/>
      <c r="V576" s="38"/>
    </row>
    <row r="577" spans="1:22" ht="14.25" hidden="1">
      <c r="A577" t="s">
        <v>1162</v>
      </c>
      <c r="B577" t="s">
        <v>5601</v>
      </c>
      <c r="C577" t="s">
        <v>5532</v>
      </c>
      <c r="D577" t="s">
        <v>2780</v>
      </c>
      <c r="E577" t="s">
        <v>98</v>
      </c>
      <c r="F577" s="23" t="s">
        <v>2782</v>
      </c>
      <c r="G577" s="56">
        <v>39</v>
      </c>
      <c r="H577" s="23" t="str">
        <f>F577&amp;G577</f>
        <v>621700365000388029439</v>
      </c>
      <c r="I577" s="48" t="e">
        <f>VLOOKUP(H577,银行退汇!H:K,4,FALSE)</f>
        <v>#N/A</v>
      </c>
      <c r="J577" s="48" t="e">
        <f>IF(I577&gt;0,1,"")</f>
        <v>#N/A</v>
      </c>
      <c r="K577" s="48" t="e">
        <f>VLOOKUP(H577,网银退汇!H:J,3,FALSE)</f>
        <v>#N/A</v>
      </c>
      <c r="L577" t="s">
        <v>5532</v>
      </c>
      <c r="M577" s="38"/>
      <c r="N577" s="45"/>
      <c r="O577" s="38"/>
      <c r="P577" s="38"/>
      <c r="Q577" s="38"/>
      <c r="R577" s="38"/>
      <c r="S577" s="38"/>
      <c r="T577" s="38"/>
      <c r="U577" s="38"/>
      <c r="V577" s="38"/>
    </row>
    <row r="578" spans="1:22" ht="14.25" hidden="1">
      <c r="A578" t="s">
        <v>1164</v>
      </c>
      <c r="B578" t="s">
        <v>5602</v>
      </c>
      <c r="C578" t="s">
        <v>5532</v>
      </c>
      <c r="D578" t="s">
        <v>2783</v>
      </c>
      <c r="E578" t="s">
        <v>98</v>
      </c>
      <c r="F578" s="23" t="s">
        <v>2785</v>
      </c>
      <c r="G578" s="56">
        <v>517</v>
      </c>
      <c r="H578" s="23" t="str">
        <f>F578&amp;G578</f>
        <v>6212262508000364646517</v>
      </c>
      <c r="I578" s="48" t="e">
        <f>VLOOKUP(H578,银行退汇!H:K,4,FALSE)</f>
        <v>#N/A</v>
      </c>
      <c r="J578" s="48" t="e">
        <f>IF(I578&gt;0,1,"")</f>
        <v>#N/A</v>
      </c>
      <c r="K578" s="48" t="e">
        <f>VLOOKUP(H578,网银退汇!H:J,3,FALSE)</f>
        <v>#N/A</v>
      </c>
      <c r="L578" t="s">
        <v>5532</v>
      </c>
      <c r="M578" s="38"/>
      <c r="N578" s="45"/>
      <c r="O578" s="38"/>
      <c r="P578" s="38"/>
      <c r="Q578" s="38"/>
      <c r="R578" s="38"/>
      <c r="S578" s="38"/>
      <c r="T578" s="38"/>
      <c r="U578" s="38"/>
      <c r="V578" s="38"/>
    </row>
    <row r="579" spans="1:22" ht="14.25" hidden="1">
      <c r="A579" t="s">
        <v>1166</v>
      </c>
      <c r="B579" t="s">
        <v>5603</v>
      </c>
      <c r="C579" t="s">
        <v>5532</v>
      </c>
      <c r="D579" t="s">
        <v>2786</v>
      </c>
      <c r="E579" t="s">
        <v>98</v>
      </c>
      <c r="F579" s="23" t="s">
        <v>2788</v>
      </c>
      <c r="G579" s="56">
        <v>44</v>
      </c>
      <c r="H579" s="23" t="str">
        <f>F579&amp;G579</f>
        <v>623094323000484924644</v>
      </c>
      <c r="I579" s="48" t="e">
        <f>VLOOKUP(H579,银行退汇!H:K,4,FALSE)</f>
        <v>#N/A</v>
      </c>
      <c r="J579" s="48" t="e">
        <f>IF(I579&gt;0,1,"")</f>
        <v>#N/A</v>
      </c>
      <c r="K579" s="48" t="e">
        <f>VLOOKUP(H579,网银退汇!H:J,3,FALSE)</f>
        <v>#N/A</v>
      </c>
      <c r="L579" t="s">
        <v>5532</v>
      </c>
      <c r="M579" s="38"/>
      <c r="N579" s="45"/>
      <c r="O579" s="38"/>
      <c r="P579" s="38"/>
      <c r="Q579" s="38"/>
      <c r="R579" s="38"/>
      <c r="S579" s="38"/>
      <c r="T579" s="38"/>
      <c r="U579" s="38"/>
      <c r="V579" s="38"/>
    </row>
    <row r="580" spans="1:22" ht="14.25" hidden="1">
      <c r="A580" t="s">
        <v>1168</v>
      </c>
      <c r="B580" t="s">
        <v>5604</v>
      </c>
      <c r="C580" t="s">
        <v>5532</v>
      </c>
      <c r="D580" t="s">
        <v>2789</v>
      </c>
      <c r="E580" t="s">
        <v>98</v>
      </c>
      <c r="F580" s="23" t="s">
        <v>2791</v>
      </c>
      <c r="G580" s="56">
        <v>3</v>
      </c>
      <c r="H580" s="23" t="str">
        <f>F580&amp;G580</f>
        <v>62109873000050440943</v>
      </c>
      <c r="I580" s="48" t="e">
        <f>VLOOKUP(H580,银行退汇!H:K,4,FALSE)</f>
        <v>#N/A</v>
      </c>
      <c r="J580" s="48" t="e">
        <f>IF(I580&gt;0,1,"")</f>
        <v>#N/A</v>
      </c>
      <c r="K580" s="48" t="e">
        <f>VLOOKUP(H580,网银退汇!H:J,3,FALSE)</f>
        <v>#N/A</v>
      </c>
      <c r="L580" t="s">
        <v>5532</v>
      </c>
      <c r="M580" s="38"/>
      <c r="N580" s="45"/>
      <c r="O580" s="38"/>
      <c r="P580" s="38"/>
      <c r="Q580" s="38"/>
      <c r="R580" s="38"/>
      <c r="S580" s="38"/>
      <c r="T580" s="38"/>
      <c r="U580" s="38"/>
      <c r="V580" s="38"/>
    </row>
    <row r="581" spans="1:22" ht="14.25" hidden="1">
      <c r="A581" t="s">
        <v>1170</v>
      </c>
      <c r="B581" t="s">
        <v>5605</v>
      </c>
      <c r="C581" t="s">
        <v>5532</v>
      </c>
      <c r="D581" t="s">
        <v>2792</v>
      </c>
      <c r="E581" t="s">
        <v>98</v>
      </c>
      <c r="F581" s="23" t="s">
        <v>2794</v>
      </c>
      <c r="G581" s="56">
        <v>166</v>
      </c>
      <c r="H581" s="23" t="str">
        <f>F581&amp;G581</f>
        <v>4581230595688104166</v>
      </c>
      <c r="I581" s="48" t="e">
        <f>VLOOKUP(H581,银行退汇!H:K,4,FALSE)</f>
        <v>#N/A</v>
      </c>
      <c r="J581" s="48" t="e">
        <f>IF(I581&gt;0,1,"")</f>
        <v>#N/A</v>
      </c>
      <c r="K581" s="48" t="e">
        <f>VLOOKUP(H581,网银退汇!H:J,3,FALSE)</f>
        <v>#N/A</v>
      </c>
      <c r="L581" t="s">
        <v>5532</v>
      </c>
      <c r="M581" s="38"/>
      <c r="N581" s="45"/>
      <c r="O581" s="38"/>
      <c r="P581" s="38"/>
      <c r="Q581" s="38"/>
      <c r="R581" s="38"/>
      <c r="S581" s="38"/>
      <c r="T581" s="38"/>
      <c r="U581" s="38"/>
      <c r="V581" s="38"/>
    </row>
    <row r="582" spans="1:22" ht="14.25" hidden="1">
      <c r="A582" t="s">
        <v>1172</v>
      </c>
      <c r="B582" t="s">
        <v>5606</v>
      </c>
      <c r="C582" t="s">
        <v>5532</v>
      </c>
      <c r="D582" t="s">
        <v>2795</v>
      </c>
      <c r="E582" t="s">
        <v>98</v>
      </c>
      <c r="F582" s="23" t="s">
        <v>2797</v>
      </c>
      <c r="G582" s="56">
        <v>600</v>
      </c>
      <c r="H582" s="23" t="str">
        <f>F582&amp;G582</f>
        <v>5264103862084631600</v>
      </c>
      <c r="I582" s="48" t="e">
        <f>VLOOKUP(H582,银行退汇!H:K,4,FALSE)</f>
        <v>#N/A</v>
      </c>
      <c r="J582" s="48" t="e">
        <f>IF(I582&gt;0,1,"")</f>
        <v>#N/A</v>
      </c>
      <c r="K582" s="48" t="e">
        <f>VLOOKUP(H582,网银退汇!H:J,3,FALSE)</f>
        <v>#N/A</v>
      </c>
      <c r="L582" t="s">
        <v>5532</v>
      </c>
      <c r="M582" s="38"/>
      <c r="N582" s="45"/>
      <c r="O582" s="38"/>
      <c r="P582" s="38"/>
      <c r="Q582" s="38"/>
      <c r="R582" s="38"/>
      <c r="S582" s="38"/>
      <c r="T582" s="38"/>
      <c r="U582" s="38"/>
      <c r="V582" s="38"/>
    </row>
    <row r="583" spans="1:22" ht="14.25" hidden="1">
      <c r="A583" t="s">
        <v>1174</v>
      </c>
      <c r="B583" t="s">
        <v>5607</v>
      </c>
      <c r="C583" t="s">
        <v>5532</v>
      </c>
      <c r="D583" t="s">
        <v>2798</v>
      </c>
      <c r="E583" t="s">
        <v>98</v>
      </c>
      <c r="F583" s="23" t="s">
        <v>2800</v>
      </c>
      <c r="G583" s="56">
        <v>55</v>
      </c>
      <c r="H583" s="23" t="str">
        <f>F583&amp;G583</f>
        <v>622150730001273078255</v>
      </c>
      <c r="I583" s="48" t="e">
        <f>VLOOKUP(H583,银行退汇!H:K,4,FALSE)</f>
        <v>#N/A</v>
      </c>
      <c r="J583" s="48" t="e">
        <f>IF(I583&gt;0,1,"")</f>
        <v>#N/A</v>
      </c>
      <c r="K583" s="48" t="e">
        <f>VLOOKUP(H583,网银退汇!H:J,3,FALSE)</f>
        <v>#N/A</v>
      </c>
      <c r="L583" t="s">
        <v>5532</v>
      </c>
      <c r="M583" s="38"/>
      <c r="N583" s="45"/>
      <c r="O583" s="38"/>
      <c r="P583" s="38"/>
      <c r="Q583" s="38"/>
      <c r="R583" s="38"/>
      <c r="S583" s="38"/>
      <c r="T583" s="38"/>
      <c r="U583" s="38"/>
      <c r="V583" s="38"/>
    </row>
    <row r="584" spans="1:22" ht="14.25" hidden="1">
      <c r="A584" t="s">
        <v>1176</v>
      </c>
      <c r="B584" t="s">
        <v>5608</v>
      </c>
      <c r="C584" t="s">
        <v>5532</v>
      </c>
      <c r="D584" t="s">
        <v>2801</v>
      </c>
      <c r="E584" t="s">
        <v>98</v>
      </c>
      <c r="F584" s="23" t="s">
        <v>2803</v>
      </c>
      <c r="G584" s="56">
        <v>194</v>
      </c>
      <c r="H584" s="23" t="str">
        <f>F584&amp;G584</f>
        <v>6215582502000559459194</v>
      </c>
      <c r="I584" s="48" t="e">
        <f>VLOOKUP(H584,银行退汇!H:K,4,FALSE)</f>
        <v>#N/A</v>
      </c>
      <c r="J584" s="48" t="e">
        <f>IF(I584&gt;0,1,"")</f>
        <v>#N/A</v>
      </c>
      <c r="K584" s="48" t="e">
        <f>VLOOKUP(H584,网银退汇!H:J,3,FALSE)</f>
        <v>#N/A</v>
      </c>
      <c r="L584" t="s">
        <v>5532</v>
      </c>
      <c r="M584" s="38"/>
      <c r="N584" s="45"/>
      <c r="O584" s="38"/>
      <c r="P584" s="38"/>
      <c r="Q584" s="38"/>
      <c r="R584" s="38"/>
      <c r="S584" s="38"/>
      <c r="T584" s="38"/>
      <c r="U584" s="38"/>
      <c r="V584" s="38"/>
    </row>
    <row r="585" spans="1:22" ht="14.25" hidden="1">
      <c r="A585" t="s">
        <v>1178</v>
      </c>
      <c r="B585" t="s">
        <v>5609</v>
      </c>
      <c r="C585" t="s">
        <v>5532</v>
      </c>
      <c r="D585" t="s">
        <v>2804</v>
      </c>
      <c r="E585" t="s">
        <v>98</v>
      </c>
      <c r="F585" s="23" t="s">
        <v>207</v>
      </c>
      <c r="G585" s="56">
        <v>859</v>
      </c>
      <c r="H585" s="23" t="str">
        <f>F585&amp;G585</f>
        <v>6231900022510696966859</v>
      </c>
      <c r="I585" s="48" t="e">
        <f>VLOOKUP(H585,银行退汇!H:K,4,FALSE)</f>
        <v>#N/A</v>
      </c>
      <c r="J585" s="48" t="e">
        <f>IF(I585&gt;0,1,"")</f>
        <v>#N/A</v>
      </c>
      <c r="K585" s="48" t="e">
        <f>VLOOKUP(H585,网银退汇!H:J,3,FALSE)</f>
        <v>#N/A</v>
      </c>
      <c r="L585" t="s">
        <v>5532</v>
      </c>
      <c r="M585" s="38"/>
      <c r="N585" s="45"/>
      <c r="O585" s="38"/>
      <c r="P585" s="38"/>
      <c r="Q585" s="38"/>
      <c r="R585" s="38"/>
      <c r="S585" s="38"/>
      <c r="T585" s="38"/>
      <c r="U585" s="38"/>
      <c r="V585" s="38"/>
    </row>
    <row r="586" spans="1:22" ht="14.25" hidden="1">
      <c r="A586" t="s">
        <v>1180</v>
      </c>
      <c r="B586" t="s">
        <v>5610</v>
      </c>
      <c r="C586" t="s">
        <v>5532</v>
      </c>
      <c r="D586" t="s">
        <v>2806</v>
      </c>
      <c r="E586" t="s">
        <v>98</v>
      </c>
      <c r="F586" s="23" t="s">
        <v>2808</v>
      </c>
      <c r="G586" s="56">
        <v>92</v>
      </c>
      <c r="H586" s="23" t="str">
        <f>F586&amp;G586</f>
        <v>625919005851257992</v>
      </c>
      <c r="I586" s="48">
        <f>VLOOKUP(H586,银行退汇!H:K,4,FALSE)</f>
        <v>92</v>
      </c>
      <c r="J586" s="48">
        <f>IF(I586&gt;0,1,"")</f>
        <v>1</v>
      </c>
      <c r="K586" s="48" t="str">
        <f>VLOOKUP(H586,网银退汇!H:J,3,FALSE)</f>
        <v>2017-07-12</v>
      </c>
      <c r="L586" t="s">
        <v>5532</v>
      </c>
      <c r="M586" s="38"/>
      <c r="N586" s="45"/>
      <c r="O586" s="38"/>
      <c r="P586" s="38"/>
      <c r="Q586" s="38"/>
      <c r="R586" s="38"/>
      <c r="S586" s="38"/>
      <c r="T586" s="38"/>
      <c r="U586" s="38"/>
      <c r="V586" s="38"/>
    </row>
    <row r="587" spans="1:22" ht="14.25" hidden="1">
      <c r="A587" t="s">
        <v>1182</v>
      </c>
      <c r="B587" t="s">
        <v>5611</v>
      </c>
      <c r="C587" t="s">
        <v>5532</v>
      </c>
      <c r="D587" t="s">
        <v>2809</v>
      </c>
      <c r="E587" t="s">
        <v>98</v>
      </c>
      <c r="F587" s="23" t="s">
        <v>2811</v>
      </c>
      <c r="G587" s="56">
        <v>200</v>
      </c>
      <c r="H587" s="23" t="str">
        <f>F587&amp;G587</f>
        <v>6228483970824675319200</v>
      </c>
      <c r="I587" s="48" t="e">
        <f>VLOOKUP(H587,银行退汇!H:K,4,FALSE)</f>
        <v>#N/A</v>
      </c>
      <c r="J587" s="48" t="e">
        <f>IF(I587&gt;0,1,"")</f>
        <v>#N/A</v>
      </c>
      <c r="K587" s="48" t="e">
        <f>VLOOKUP(H587,网银退汇!H:J,3,FALSE)</f>
        <v>#N/A</v>
      </c>
      <c r="L587" t="s">
        <v>5532</v>
      </c>
      <c r="M587" s="38"/>
      <c r="N587" s="45"/>
      <c r="O587" s="38"/>
      <c r="P587" s="38"/>
      <c r="Q587" s="38"/>
      <c r="R587" s="38"/>
      <c r="S587" s="38"/>
      <c r="T587" s="38"/>
      <c r="U587" s="38"/>
      <c r="V587" s="38"/>
    </row>
    <row r="588" spans="1:22" ht="14.25" hidden="1">
      <c r="A588" t="s">
        <v>1184</v>
      </c>
      <c r="B588" t="s">
        <v>5612</v>
      </c>
      <c r="C588" t="s">
        <v>5532</v>
      </c>
      <c r="D588" t="s">
        <v>2812</v>
      </c>
      <c r="E588" t="s">
        <v>98</v>
      </c>
      <c r="F588" s="23" t="s">
        <v>2814</v>
      </c>
      <c r="G588" s="56">
        <v>1535</v>
      </c>
      <c r="H588" s="23" t="str">
        <f>F588&amp;G588</f>
        <v>62220224090017681681535</v>
      </c>
      <c r="I588" s="48" t="e">
        <f>VLOOKUP(H588,银行退汇!H:K,4,FALSE)</f>
        <v>#N/A</v>
      </c>
      <c r="J588" s="48" t="e">
        <f>IF(I588&gt;0,1,"")</f>
        <v>#N/A</v>
      </c>
      <c r="K588" s="48" t="e">
        <f>VLOOKUP(H588,网银退汇!H:J,3,FALSE)</f>
        <v>#N/A</v>
      </c>
      <c r="L588" t="s">
        <v>5532</v>
      </c>
      <c r="M588" s="38"/>
      <c r="N588" s="45"/>
      <c r="O588" s="38"/>
      <c r="P588" s="38"/>
      <c r="Q588" s="38"/>
      <c r="R588" s="38"/>
      <c r="S588" s="38"/>
      <c r="T588" s="38"/>
      <c r="U588" s="38"/>
      <c r="V588" s="38"/>
    </row>
    <row r="589" spans="1:22" ht="14.25" hidden="1">
      <c r="A589" t="s">
        <v>1186</v>
      </c>
      <c r="B589" t="s">
        <v>5613</v>
      </c>
      <c r="C589" t="s">
        <v>5614</v>
      </c>
      <c r="D589" t="s">
        <v>2815</v>
      </c>
      <c r="E589" t="s">
        <v>98</v>
      </c>
      <c r="F589" s="23" t="s">
        <v>2817</v>
      </c>
      <c r="G589" s="56">
        <v>9751</v>
      </c>
      <c r="H589" s="23" t="str">
        <f>F589&amp;G589</f>
        <v>62580816657303689751</v>
      </c>
      <c r="I589" s="48" t="e">
        <f>VLOOKUP(H589,银行退汇!H:K,4,FALSE)</f>
        <v>#N/A</v>
      </c>
      <c r="J589" s="48" t="e">
        <f>IF(I589&gt;0,1,"")</f>
        <v>#N/A</v>
      </c>
      <c r="K589" s="48" t="e">
        <f>VLOOKUP(H589,网银退汇!H:J,3,FALSE)</f>
        <v>#N/A</v>
      </c>
      <c r="L589" t="s">
        <v>5614</v>
      </c>
      <c r="M589" s="38"/>
      <c r="N589" s="45"/>
      <c r="O589" s="38"/>
      <c r="P589" s="38"/>
      <c r="Q589" s="38"/>
      <c r="R589" s="38"/>
      <c r="S589" s="38"/>
      <c r="T589" s="38"/>
      <c r="U589" s="38"/>
      <c r="V589" s="38"/>
    </row>
    <row r="590" spans="1:22" ht="14.25" hidden="1">
      <c r="A590" t="s">
        <v>1188</v>
      </c>
      <c r="B590" t="s">
        <v>5615</v>
      </c>
      <c r="C590" t="s">
        <v>5614</v>
      </c>
      <c r="D590" t="s">
        <v>2818</v>
      </c>
      <c r="E590" t="s">
        <v>98</v>
      </c>
      <c r="F590" s="23" t="s">
        <v>2820</v>
      </c>
      <c r="G590" s="56">
        <v>300</v>
      </c>
      <c r="H590" s="23" t="str">
        <f>F590&amp;G590</f>
        <v>6222520593751239300</v>
      </c>
      <c r="I590" s="48" t="e">
        <f>VLOOKUP(H590,银行退汇!H:K,4,FALSE)</f>
        <v>#N/A</v>
      </c>
      <c r="J590" s="48" t="e">
        <f>IF(I590&gt;0,1,"")</f>
        <v>#N/A</v>
      </c>
      <c r="K590" s="48" t="e">
        <f>VLOOKUP(H590,网银退汇!H:J,3,FALSE)</f>
        <v>#N/A</v>
      </c>
      <c r="L590" t="s">
        <v>5614</v>
      </c>
      <c r="M590" s="38"/>
      <c r="N590" s="45"/>
      <c r="O590" s="38"/>
      <c r="P590" s="38"/>
      <c r="Q590" s="38"/>
      <c r="R590" s="38"/>
      <c r="S590" s="38"/>
      <c r="T590" s="38"/>
      <c r="U590" s="38"/>
      <c r="V590" s="38"/>
    </row>
    <row r="591" spans="1:22" ht="14.25" hidden="1">
      <c r="A591" t="s">
        <v>1190</v>
      </c>
      <c r="B591" t="s">
        <v>5616</v>
      </c>
      <c r="C591" t="s">
        <v>5614</v>
      </c>
      <c r="D591" t="s">
        <v>2821</v>
      </c>
      <c r="E591" t="s">
        <v>98</v>
      </c>
      <c r="F591" s="23" t="s">
        <v>2823</v>
      </c>
      <c r="G591" s="56">
        <v>47</v>
      </c>
      <c r="H591" s="23" t="str">
        <f>F591&amp;G591</f>
        <v>622848289852871847647</v>
      </c>
      <c r="I591" s="48" t="e">
        <f>VLOOKUP(H591,银行退汇!H:K,4,FALSE)</f>
        <v>#N/A</v>
      </c>
      <c r="J591" s="48" t="e">
        <f>IF(I591&gt;0,1,"")</f>
        <v>#N/A</v>
      </c>
      <c r="K591" s="48" t="e">
        <f>VLOOKUP(H591,网银退汇!H:J,3,FALSE)</f>
        <v>#N/A</v>
      </c>
      <c r="L591" t="s">
        <v>5614</v>
      </c>
      <c r="M591" s="38"/>
      <c r="N591" s="45"/>
      <c r="O591" s="38"/>
      <c r="P591" s="38"/>
      <c r="Q591" s="38"/>
      <c r="R591" s="38"/>
      <c r="S591" s="38"/>
      <c r="T591" s="38"/>
      <c r="U591" s="38"/>
      <c r="V591" s="38"/>
    </row>
    <row r="592" spans="1:22" ht="14.25" hidden="1">
      <c r="A592" t="s">
        <v>1192</v>
      </c>
      <c r="B592" t="s">
        <v>5617</v>
      </c>
      <c r="C592" t="s">
        <v>5614</v>
      </c>
      <c r="D592" t="s">
        <v>2824</v>
      </c>
      <c r="E592" t="s">
        <v>98</v>
      </c>
      <c r="F592" s="23" t="s">
        <v>2826</v>
      </c>
      <c r="G592" s="56">
        <v>332</v>
      </c>
      <c r="H592" s="23" t="str">
        <f>F592&amp;G592</f>
        <v>6258091659305788332</v>
      </c>
      <c r="I592" s="48" t="e">
        <f>VLOOKUP(H592,银行退汇!H:K,4,FALSE)</f>
        <v>#N/A</v>
      </c>
      <c r="J592" s="48" t="e">
        <f>IF(I592&gt;0,1,"")</f>
        <v>#N/A</v>
      </c>
      <c r="K592" s="48" t="e">
        <f>VLOOKUP(H592,网银退汇!H:J,3,FALSE)</f>
        <v>#N/A</v>
      </c>
      <c r="L592" t="s">
        <v>5614</v>
      </c>
      <c r="M592" s="38"/>
      <c r="N592" s="45"/>
      <c r="O592" s="38"/>
      <c r="P592" s="38"/>
      <c r="Q592" s="38"/>
      <c r="R592" s="38"/>
      <c r="S592" s="38"/>
      <c r="T592" s="38"/>
      <c r="U592" s="38"/>
      <c r="V592" s="38"/>
    </row>
    <row r="593" spans="1:22" ht="14.25" hidden="1">
      <c r="A593" t="s">
        <v>1194</v>
      </c>
      <c r="B593" t="s">
        <v>5618</v>
      </c>
      <c r="C593" t="s">
        <v>5614</v>
      </c>
      <c r="D593" t="s">
        <v>2827</v>
      </c>
      <c r="E593" t="s">
        <v>98</v>
      </c>
      <c r="F593" s="23" t="s">
        <v>2829</v>
      </c>
      <c r="G593" s="56">
        <v>359</v>
      </c>
      <c r="H593" s="23" t="str">
        <f>F593&amp;G593</f>
        <v>6212262502022620754359</v>
      </c>
      <c r="I593" s="48" t="e">
        <f>VLOOKUP(H593,银行退汇!H:K,4,FALSE)</f>
        <v>#N/A</v>
      </c>
      <c r="J593" s="48" t="e">
        <f>IF(I593&gt;0,1,"")</f>
        <v>#N/A</v>
      </c>
      <c r="K593" s="48" t="e">
        <f>VLOOKUP(H593,网银退汇!H:J,3,FALSE)</f>
        <v>#N/A</v>
      </c>
      <c r="L593" t="s">
        <v>5614</v>
      </c>
      <c r="M593" s="38"/>
      <c r="N593" s="45"/>
      <c r="O593" s="38"/>
      <c r="P593" s="38"/>
      <c r="Q593" s="38"/>
      <c r="R593" s="38"/>
      <c r="S593" s="38"/>
      <c r="T593" s="38"/>
      <c r="U593" s="38"/>
      <c r="V593" s="38"/>
    </row>
    <row r="594" spans="1:22" ht="14.25" hidden="1">
      <c r="A594" t="s">
        <v>1196</v>
      </c>
      <c r="B594" t="s">
        <v>5619</v>
      </c>
      <c r="C594" t="s">
        <v>5614</v>
      </c>
      <c r="D594" t="s">
        <v>2830</v>
      </c>
      <c r="E594" t="s">
        <v>98</v>
      </c>
      <c r="F594" s="23" t="s">
        <v>2832</v>
      </c>
      <c r="G594" s="56">
        <v>50</v>
      </c>
      <c r="H594" s="23" t="str">
        <f>F594&amp;G594</f>
        <v>621700386003384990050</v>
      </c>
      <c r="I594" s="48" t="e">
        <f>VLOOKUP(H594,银行退汇!H:K,4,FALSE)</f>
        <v>#N/A</v>
      </c>
      <c r="J594" s="48" t="e">
        <f>IF(I594&gt;0,1,"")</f>
        <v>#N/A</v>
      </c>
      <c r="K594" s="48" t="e">
        <f>VLOOKUP(H594,网银退汇!H:J,3,FALSE)</f>
        <v>#N/A</v>
      </c>
      <c r="L594" t="s">
        <v>5614</v>
      </c>
      <c r="M594" s="38"/>
      <c r="N594" s="45"/>
      <c r="O594" s="38"/>
      <c r="P594" s="38"/>
      <c r="Q594" s="38"/>
      <c r="R594" s="38"/>
      <c r="S594" s="38"/>
      <c r="T594" s="38"/>
      <c r="U594" s="38"/>
      <c r="V594" s="38"/>
    </row>
    <row r="595" spans="1:22" ht="14.25" hidden="1">
      <c r="A595" t="s">
        <v>1198</v>
      </c>
      <c r="B595" t="s">
        <v>5620</v>
      </c>
      <c r="C595" t="s">
        <v>5614</v>
      </c>
      <c r="D595" t="s">
        <v>2833</v>
      </c>
      <c r="E595" t="s">
        <v>98</v>
      </c>
      <c r="F595" s="23" t="s">
        <v>2835</v>
      </c>
      <c r="G595" s="56">
        <v>1000</v>
      </c>
      <c r="H595" s="23" t="str">
        <f>F595&amp;G595</f>
        <v>62284808686593556711000</v>
      </c>
      <c r="I595" s="48" t="e">
        <f>VLOOKUP(H595,银行退汇!H:K,4,FALSE)</f>
        <v>#N/A</v>
      </c>
      <c r="J595" s="48" t="e">
        <f>IF(I595&gt;0,1,"")</f>
        <v>#N/A</v>
      </c>
      <c r="K595" s="48" t="e">
        <f>VLOOKUP(H595,网银退汇!H:J,3,FALSE)</f>
        <v>#N/A</v>
      </c>
      <c r="L595" t="s">
        <v>5614</v>
      </c>
      <c r="M595" s="38"/>
      <c r="N595" s="45"/>
      <c r="O595" s="38"/>
      <c r="P595" s="38"/>
      <c r="Q595" s="38"/>
      <c r="R595" s="38"/>
      <c r="S595" s="38"/>
      <c r="T595" s="38"/>
      <c r="U595" s="38"/>
      <c r="V595" s="38"/>
    </row>
    <row r="596" spans="1:22" ht="14.25" hidden="1">
      <c r="A596" t="s">
        <v>1200</v>
      </c>
      <c r="B596" t="s">
        <v>5621</v>
      </c>
      <c r="C596" t="s">
        <v>5614</v>
      </c>
      <c r="D596" t="s">
        <v>2836</v>
      </c>
      <c r="E596" t="s">
        <v>98</v>
      </c>
      <c r="F596" s="23" t="s">
        <v>2838</v>
      </c>
      <c r="G596" s="56">
        <v>506</v>
      </c>
      <c r="H596" s="23" t="str">
        <f>F596&amp;G596</f>
        <v>6223190938067201506</v>
      </c>
      <c r="I596" s="48" t="e">
        <f>VLOOKUP(H596,银行退汇!H:K,4,FALSE)</f>
        <v>#N/A</v>
      </c>
      <c r="J596" s="48" t="e">
        <f>IF(I596&gt;0,1,"")</f>
        <v>#N/A</v>
      </c>
      <c r="K596" s="48" t="e">
        <f>VLOOKUP(H596,网银退汇!H:J,3,FALSE)</f>
        <v>#N/A</v>
      </c>
      <c r="L596" t="s">
        <v>5614</v>
      </c>
      <c r="M596" s="38"/>
      <c r="N596" s="45"/>
      <c r="O596" s="38"/>
      <c r="P596" s="38"/>
      <c r="Q596" s="38"/>
      <c r="R596" s="38"/>
      <c r="S596" s="38"/>
      <c r="T596" s="38"/>
      <c r="U596" s="38"/>
      <c r="V596" s="38"/>
    </row>
    <row r="597" spans="1:22" ht="14.25" hidden="1">
      <c r="A597" t="s">
        <v>1202</v>
      </c>
      <c r="B597" t="s">
        <v>5622</v>
      </c>
      <c r="C597" t="s">
        <v>5614</v>
      </c>
      <c r="D597" t="s">
        <v>2839</v>
      </c>
      <c r="E597" t="s">
        <v>98</v>
      </c>
      <c r="F597" s="23" t="s">
        <v>2841</v>
      </c>
      <c r="G597" s="56">
        <v>89</v>
      </c>
      <c r="H597" s="23" t="str">
        <f>F597&amp;G597</f>
        <v>621771190117737689</v>
      </c>
      <c r="I597" s="48" t="e">
        <f>VLOOKUP(H597,银行退汇!H:K,4,FALSE)</f>
        <v>#N/A</v>
      </c>
      <c r="J597" s="48" t="e">
        <f>IF(I597&gt;0,1,"")</f>
        <v>#N/A</v>
      </c>
      <c r="K597" s="48" t="e">
        <f>VLOOKUP(H597,网银退汇!H:J,3,FALSE)</f>
        <v>#N/A</v>
      </c>
      <c r="L597" t="s">
        <v>5614</v>
      </c>
      <c r="M597" s="38"/>
      <c r="N597" s="45"/>
      <c r="O597" s="38"/>
      <c r="P597" s="38"/>
      <c r="Q597" s="38"/>
      <c r="R597" s="38"/>
      <c r="S597" s="38"/>
      <c r="T597" s="38"/>
      <c r="U597" s="38"/>
      <c r="V597" s="38"/>
    </row>
    <row r="598" spans="1:22" ht="14.25" hidden="1">
      <c r="A598" t="s">
        <v>1204</v>
      </c>
      <c r="B598" t="s">
        <v>5623</v>
      </c>
      <c r="C598" t="s">
        <v>5614</v>
      </c>
      <c r="D598" t="s">
        <v>2842</v>
      </c>
      <c r="E598" t="s">
        <v>98</v>
      </c>
      <c r="F598" s="23" t="s">
        <v>2844</v>
      </c>
      <c r="G598" s="56">
        <v>1755</v>
      </c>
      <c r="H598" s="23" t="str">
        <f>F598&amp;G598</f>
        <v>62226273400002061171755</v>
      </c>
      <c r="I598" s="48" t="e">
        <f>VLOOKUP(H598,银行退汇!H:K,4,FALSE)</f>
        <v>#N/A</v>
      </c>
      <c r="J598" s="48" t="e">
        <f>IF(I598&gt;0,1,"")</f>
        <v>#N/A</v>
      </c>
      <c r="K598" s="48" t="e">
        <f>VLOOKUP(H598,网银退汇!H:J,3,FALSE)</f>
        <v>#N/A</v>
      </c>
      <c r="L598" t="s">
        <v>5614</v>
      </c>
      <c r="M598" s="38"/>
      <c r="N598" s="45"/>
      <c r="O598" s="38"/>
      <c r="P598" s="38"/>
      <c r="Q598" s="38"/>
      <c r="R598" s="38"/>
      <c r="S598" s="38"/>
      <c r="T598" s="38"/>
      <c r="U598" s="38"/>
      <c r="V598" s="38"/>
    </row>
    <row r="599" spans="1:22" ht="14.25" hidden="1">
      <c r="A599" t="s">
        <v>1206</v>
      </c>
      <c r="B599" t="s">
        <v>5624</v>
      </c>
      <c r="C599" t="s">
        <v>5614</v>
      </c>
      <c r="D599" t="s">
        <v>2845</v>
      </c>
      <c r="E599" t="s">
        <v>98</v>
      </c>
      <c r="F599" s="23" t="s">
        <v>2847</v>
      </c>
      <c r="G599" s="56">
        <v>300</v>
      </c>
      <c r="H599" s="23" t="str">
        <f>F599&amp;G599</f>
        <v>3568680097894155300</v>
      </c>
      <c r="I599" s="48">
        <f>VLOOKUP(H599,银行退汇!H:K,4,FALSE)</f>
        <v>300</v>
      </c>
      <c r="J599" s="48">
        <f>IF(I599&gt;0,1,"")</f>
        <v>1</v>
      </c>
      <c r="K599" s="48" t="str">
        <f>VLOOKUP(H599,网银退汇!H:J,3,FALSE)</f>
        <v>2017-07-12</v>
      </c>
      <c r="L599" t="s">
        <v>5614</v>
      </c>
      <c r="M599" s="38"/>
      <c r="N599" s="45"/>
      <c r="O599" s="38"/>
      <c r="P599" s="38"/>
      <c r="Q599" s="38"/>
      <c r="R599" s="38"/>
      <c r="S599" s="38"/>
      <c r="T599" s="38"/>
      <c r="U599" s="38"/>
      <c r="V599" s="38"/>
    </row>
    <row r="600" spans="1:22" ht="14.25" hidden="1">
      <c r="A600" t="s">
        <v>1208</v>
      </c>
      <c r="B600" t="s">
        <v>5625</v>
      </c>
      <c r="C600" t="s">
        <v>5614</v>
      </c>
      <c r="D600" t="s">
        <v>2848</v>
      </c>
      <c r="E600" t="s">
        <v>98</v>
      </c>
      <c r="F600" s="23" t="s">
        <v>2850</v>
      </c>
      <c r="G600" s="56">
        <v>370</v>
      </c>
      <c r="H600" s="23" t="str">
        <f>F600&amp;G600</f>
        <v>6259588691185192370</v>
      </c>
      <c r="I600" s="48" t="e">
        <f>VLOOKUP(H600,银行退汇!H:K,4,FALSE)</f>
        <v>#N/A</v>
      </c>
      <c r="J600" s="48" t="e">
        <f>IF(I600&gt;0,1,"")</f>
        <v>#N/A</v>
      </c>
      <c r="K600" s="48" t="e">
        <f>VLOOKUP(H600,网银退汇!H:J,3,FALSE)</f>
        <v>#N/A</v>
      </c>
      <c r="L600" t="s">
        <v>5614</v>
      </c>
      <c r="M600" s="38"/>
      <c r="N600" s="45"/>
      <c r="O600" s="38"/>
      <c r="P600" s="38"/>
      <c r="Q600" s="38"/>
      <c r="R600" s="38"/>
      <c r="S600" s="38"/>
      <c r="T600" s="38"/>
      <c r="U600" s="38"/>
      <c r="V600" s="38"/>
    </row>
    <row r="601" spans="1:22" ht="14.25" hidden="1">
      <c r="A601" t="s">
        <v>1210</v>
      </c>
      <c r="B601" t="s">
        <v>5626</v>
      </c>
      <c r="C601" t="s">
        <v>5614</v>
      </c>
      <c r="D601" t="s">
        <v>2851</v>
      </c>
      <c r="E601" t="s">
        <v>98</v>
      </c>
      <c r="F601" s="23" t="s">
        <v>2853</v>
      </c>
      <c r="G601" s="56">
        <v>4000</v>
      </c>
      <c r="H601" s="23" t="str">
        <f>F601&amp;G601</f>
        <v>62215504669970814000</v>
      </c>
      <c r="I601" s="48" t="e">
        <f>VLOOKUP(H601,银行退汇!H:K,4,FALSE)</f>
        <v>#N/A</v>
      </c>
      <c r="J601" s="48" t="e">
        <f>IF(I601&gt;0,1,"")</f>
        <v>#N/A</v>
      </c>
      <c r="K601" s="48" t="e">
        <f>VLOOKUP(H601,网银退汇!H:J,3,FALSE)</f>
        <v>#N/A</v>
      </c>
      <c r="L601" t="s">
        <v>5614</v>
      </c>
      <c r="M601" s="38"/>
      <c r="N601" s="45"/>
      <c r="O601" s="38"/>
      <c r="P601" s="38"/>
      <c r="Q601" s="38"/>
      <c r="R601" s="38"/>
      <c r="S601" s="38"/>
      <c r="T601" s="38"/>
      <c r="U601" s="38"/>
      <c r="V601" s="38"/>
    </row>
    <row r="602" spans="1:22" ht="14.25" hidden="1">
      <c r="A602" t="s">
        <v>1212</v>
      </c>
      <c r="B602" t="s">
        <v>5627</v>
      </c>
      <c r="C602" t="s">
        <v>5614</v>
      </c>
      <c r="D602" t="s">
        <v>2854</v>
      </c>
      <c r="E602" t="s">
        <v>98</v>
      </c>
      <c r="F602" s="23" t="s">
        <v>2856</v>
      </c>
      <c r="G602" s="56">
        <v>996</v>
      </c>
      <c r="H602" s="23" t="str">
        <f>F602&amp;G602</f>
        <v>6214600180014615129996</v>
      </c>
      <c r="I602" s="48">
        <f>VLOOKUP(H602,银行退汇!H:K,4,FALSE)</f>
        <v>996</v>
      </c>
      <c r="J602" s="48">
        <f>IF(I602&gt;0,1,"")</f>
        <v>1</v>
      </c>
      <c r="K602" s="48" t="str">
        <f>VLOOKUP(H602,网银退汇!H:J,3,FALSE)</f>
        <v>2017-07-12</v>
      </c>
      <c r="L602" t="s">
        <v>5614</v>
      </c>
      <c r="M602" s="38"/>
      <c r="N602" s="45"/>
      <c r="O602" s="38"/>
      <c r="P602" s="38"/>
      <c r="Q602" s="38"/>
      <c r="R602" s="38"/>
      <c r="S602" s="38"/>
      <c r="T602" s="38"/>
      <c r="U602" s="38"/>
      <c r="V602" s="38"/>
    </row>
    <row r="603" spans="1:22" ht="14.25" hidden="1">
      <c r="A603" t="s">
        <v>1214</v>
      </c>
      <c r="B603" t="s">
        <v>5628</v>
      </c>
      <c r="C603" t="s">
        <v>5614</v>
      </c>
      <c r="D603" t="s">
        <v>2857</v>
      </c>
      <c r="E603" t="s">
        <v>98</v>
      </c>
      <c r="F603" s="23" t="s">
        <v>2859</v>
      </c>
      <c r="G603" s="56">
        <v>465</v>
      </c>
      <c r="H603" s="23" t="str">
        <f>F603&amp;G603</f>
        <v>6228483348143116572465</v>
      </c>
      <c r="I603" s="48" t="e">
        <f>VLOOKUP(H603,银行退汇!H:K,4,FALSE)</f>
        <v>#N/A</v>
      </c>
      <c r="J603" s="48" t="e">
        <f>IF(I603&gt;0,1,"")</f>
        <v>#N/A</v>
      </c>
      <c r="K603" s="48" t="e">
        <f>VLOOKUP(H603,网银退汇!H:J,3,FALSE)</f>
        <v>#N/A</v>
      </c>
      <c r="L603" t="s">
        <v>5614</v>
      </c>
      <c r="M603" s="38"/>
      <c r="N603" s="45"/>
      <c r="O603" s="38"/>
      <c r="P603" s="38"/>
      <c r="Q603" s="38"/>
      <c r="R603" s="38"/>
      <c r="S603" s="38"/>
      <c r="T603" s="38"/>
      <c r="U603" s="38"/>
      <c r="V603" s="38"/>
    </row>
    <row r="604" spans="1:22" ht="14.25" hidden="1">
      <c r="A604" t="s">
        <v>1216</v>
      </c>
      <c r="B604" t="s">
        <v>5629</v>
      </c>
      <c r="C604" t="s">
        <v>5614</v>
      </c>
      <c r="D604" t="s">
        <v>2860</v>
      </c>
      <c r="E604" t="s">
        <v>98</v>
      </c>
      <c r="F604" s="23" t="s">
        <v>2862</v>
      </c>
      <c r="G604" s="56">
        <v>150</v>
      </c>
      <c r="H604" s="23" t="str">
        <f>F604&amp;G604</f>
        <v>6222620590004356691150</v>
      </c>
      <c r="I604" s="48" t="e">
        <f>VLOOKUP(H604,银行退汇!H:K,4,FALSE)</f>
        <v>#N/A</v>
      </c>
      <c r="J604" s="48" t="e">
        <f>IF(I604&gt;0,1,"")</f>
        <v>#N/A</v>
      </c>
      <c r="K604" s="48" t="e">
        <f>VLOOKUP(H604,网银退汇!H:J,3,FALSE)</f>
        <v>#N/A</v>
      </c>
      <c r="L604" t="s">
        <v>5614</v>
      </c>
      <c r="M604" s="38"/>
      <c r="N604" s="45"/>
      <c r="O604" s="38"/>
      <c r="P604" s="38"/>
      <c r="Q604" s="38"/>
      <c r="R604" s="38"/>
      <c r="S604" s="38"/>
      <c r="T604" s="38"/>
      <c r="U604" s="38"/>
      <c r="V604" s="38"/>
    </row>
    <row r="605" spans="1:22" ht="14.25" hidden="1">
      <c r="A605" t="s">
        <v>1218</v>
      </c>
      <c r="B605" t="s">
        <v>5630</v>
      </c>
      <c r="C605" t="s">
        <v>5614</v>
      </c>
      <c r="D605" t="s">
        <v>2863</v>
      </c>
      <c r="E605" t="s">
        <v>98</v>
      </c>
      <c r="F605" s="23" t="s">
        <v>2865</v>
      </c>
      <c r="G605" s="56">
        <v>1250</v>
      </c>
      <c r="H605" s="23" t="str">
        <f>F605&amp;G605</f>
        <v>62170038800002562691250</v>
      </c>
      <c r="I605" s="48" t="e">
        <f>VLOOKUP(H605,银行退汇!H:K,4,FALSE)</f>
        <v>#N/A</v>
      </c>
      <c r="J605" s="48" t="e">
        <f>IF(I605&gt;0,1,"")</f>
        <v>#N/A</v>
      </c>
      <c r="K605" s="48" t="e">
        <f>VLOOKUP(H605,网银退汇!H:J,3,FALSE)</f>
        <v>#N/A</v>
      </c>
      <c r="L605" t="s">
        <v>5614</v>
      </c>
      <c r="M605" s="38"/>
      <c r="N605" s="45"/>
      <c r="O605" s="38"/>
      <c r="P605" s="38"/>
      <c r="Q605" s="38"/>
      <c r="R605" s="38"/>
      <c r="S605" s="38"/>
      <c r="T605" s="38"/>
      <c r="U605" s="38"/>
      <c r="V605" s="38"/>
    </row>
    <row r="606" spans="1:22" ht="14.25" hidden="1">
      <c r="A606" t="s">
        <v>1220</v>
      </c>
      <c r="B606" t="s">
        <v>5631</v>
      </c>
      <c r="C606" t="s">
        <v>5614</v>
      </c>
      <c r="D606" t="s">
        <v>2866</v>
      </c>
      <c r="E606" t="s">
        <v>98</v>
      </c>
      <c r="F606" s="23" t="s">
        <v>2868</v>
      </c>
      <c r="G606" s="56">
        <v>2126</v>
      </c>
      <c r="H606" s="23" t="str">
        <f>F606&amp;G606</f>
        <v>62292202275101002126</v>
      </c>
      <c r="I606" s="48" t="e">
        <f>VLOOKUP(H606,银行退汇!H:K,4,FALSE)</f>
        <v>#N/A</v>
      </c>
      <c r="J606" s="48" t="e">
        <f>IF(I606&gt;0,1,"")</f>
        <v>#N/A</v>
      </c>
      <c r="K606" s="48" t="e">
        <f>VLOOKUP(H606,网银退汇!H:J,3,FALSE)</f>
        <v>#N/A</v>
      </c>
      <c r="L606" t="s">
        <v>5614</v>
      </c>
      <c r="M606" s="38"/>
      <c r="N606" s="45"/>
      <c r="O606" s="38"/>
      <c r="P606" s="38"/>
      <c r="Q606" s="38"/>
      <c r="R606" s="38"/>
      <c r="S606" s="38"/>
      <c r="T606" s="38"/>
      <c r="U606" s="38"/>
      <c r="V606" s="38"/>
    </row>
    <row r="607" spans="1:22" ht="14.25" hidden="1">
      <c r="A607" t="s">
        <v>1222</v>
      </c>
      <c r="B607" t="s">
        <v>5632</v>
      </c>
      <c r="C607" t="s">
        <v>5614</v>
      </c>
      <c r="D607" t="s">
        <v>2869</v>
      </c>
      <c r="E607" t="s">
        <v>98</v>
      </c>
      <c r="F607" s="23" t="s">
        <v>2871</v>
      </c>
      <c r="G607" s="56">
        <v>2966</v>
      </c>
      <c r="H607" s="23" t="str">
        <f>F607&amp;G607</f>
        <v>62319000000459642242966</v>
      </c>
      <c r="I607" s="48" t="e">
        <f>VLOOKUP(H607,银行退汇!H:K,4,FALSE)</f>
        <v>#N/A</v>
      </c>
      <c r="J607" s="48" t="e">
        <f>IF(I607&gt;0,1,"")</f>
        <v>#N/A</v>
      </c>
      <c r="K607" s="48" t="e">
        <f>VLOOKUP(H607,网银退汇!H:J,3,FALSE)</f>
        <v>#N/A</v>
      </c>
      <c r="L607" t="s">
        <v>5614</v>
      </c>
      <c r="M607" s="38"/>
      <c r="N607" s="45"/>
      <c r="O607" s="38"/>
      <c r="P607" s="38"/>
      <c r="Q607" s="38"/>
      <c r="R607" s="38"/>
      <c r="S607" s="38"/>
      <c r="T607" s="38"/>
      <c r="U607" s="38"/>
      <c r="V607" s="38"/>
    </row>
    <row r="608" spans="1:22" ht="14.25" hidden="1">
      <c r="A608" t="s">
        <v>1224</v>
      </c>
      <c r="B608" t="s">
        <v>5633</v>
      </c>
      <c r="C608" t="s">
        <v>5614</v>
      </c>
      <c r="D608" t="s">
        <v>2872</v>
      </c>
      <c r="E608" t="s">
        <v>98</v>
      </c>
      <c r="F608" s="23" t="s">
        <v>2874</v>
      </c>
      <c r="G608" s="56">
        <v>1200</v>
      </c>
      <c r="H608" s="23" t="str">
        <f>F608&amp;G608</f>
        <v>52641038607924821200</v>
      </c>
      <c r="I608" s="48" t="e">
        <f>VLOOKUP(H608,银行退汇!H:K,4,FALSE)</f>
        <v>#N/A</v>
      </c>
      <c r="J608" s="48" t="e">
        <f>IF(I608&gt;0,1,"")</f>
        <v>#N/A</v>
      </c>
      <c r="K608" s="48" t="e">
        <f>VLOOKUP(H608,网银退汇!H:J,3,FALSE)</f>
        <v>#N/A</v>
      </c>
      <c r="L608" t="s">
        <v>5614</v>
      </c>
      <c r="M608" s="38"/>
      <c r="N608" s="45"/>
      <c r="O608" s="38"/>
      <c r="P608" s="38"/>
      <c r="Q608" s="38"/>
      <c r="R608" s="38"/>
      <c r="S608" s="38"/>
      <c r="T608" s="38"/>
      <c r="U608" s="38"/>
      <c r="V608" s="38"/>
    </row>
    <row r="609" spans="1:22" ht="14.25" hidden="1">
      <c r="A609" t="s">
        <v>1226</v>
      </c>
      <c r="B609" t="s">
        <v>5634</v>
      </c>
      <c r="C609" t="s">
        <v>5614</v>
      </c>
      <c r="D609" t="s">
        <v>2875</v>
      </c>
      <c r="E609" t="s">
        <v>98</v>
      </c>
      <c r="F609" s="23" t="s">
        <v>2877</v>
      </c>
      <c r="G609" s="56">
        <v>80</v>
      </c>
      <c r="H609" s="23" t="str">
        <f>F609&amp;G609</f>
        <v>621723251000003002580</v>
      </c>
      <c r="I609" s="48" t="e">
        <f>VLOOKUP(H609,银行退汇!H:K,4,FALSE)</f>
        <v>#N/A</v>
      </c>
      <c r="J609" s="48" t="e">
        <f>IF(I609&gt;0,1,"")</f>
        <v>#N/A</v>
      </c>
      <c r="K609" s="48" t="e">
        <f>VLOOKUP(H609,网银退汇!H:J,3,FALSE)</f>
        <v>#N/A</v>
      </c>
      <c r="L609" t="s">
        <v>5614</v>
      </c>
      <c r="M609" s="38"/>
      <c r="N609" s="45"/>
      <c r="O609" s="38"/>
      <c r="P609" s="38"/>
      <c r="Q609" s="38"/>
      <c r="R609" s="38"/>
      <c r="S609" s="38"/>
      <c r="T609" s="38"/>
      <c r="U609" s="38"/>
      <c r="V609" s="38"/>
    </row>
    <row r="610" spans="1:22" ht="14.25" hidden="1">
      <c r="A610" t="s">
        <v>1228</v>
      </c>
      <c r="B610" t="s">
        <v>5635</v>
      </c>
      <c r="C610" t="s">
        <v>5614</v>
      </c>
      <c r="D610" t="s">
        <v>2878</v>
      </c>
      <c r="E610" t="s">
        <v>98</v>
      </c>
      <c r="F610" s="23" t="s">
        <v>2880</v>
      </c>
      <c r="G610" s="56">
        <v>231</v>
      </c>
      <c r="H610" s="23" t="str">
        <f>F610&amp;G610</f>
        <v>6221560688866881231</v>
      </c>
      <c r="I610" s="48" t="e">
        <f>VLOOKUP(H610,银行退汇!H:K,4,FALSE)</f>
        <v>#N/A</v>
      </c>
      <c r="J610" s="48" t="e">
        <f>IF(I610&gt;0,1,"")</f>
        <v>#N/A</v>
      </c>
      <c r="K610" s="48" t="e">
        <f>VLOOKUP(H610,网银退汇!H:J,3,FALSE)</f>
        <v>#N/A</v>
      </c>
      <c r="L610" t="s">
        <v>5614</v>
      </c>
      <c r="M610" s="38"/>
      <c r="N610" s="45"/>
      <c r="O610" s="38"/>
      <c r="P610" s="38"/>
      <c r="Q610" s="38"/>
      <c r="R610" s="38"/>
      <c r="S610" s="38"/>
      <c r="T610" s="38"/>
      <c r="U610" s="38"/>
      <c r="V610" s="38"/>
    </row>
    <row r="611" spans="1:22" ht="14.25" hidden="1">
      <c r="A611" t="s">
        <v>1230</v>
      </c>
      <c r="B611" t="s">
        <v>5636</v>
      </c>
      <c r="C611" t="s">
        <v>5614</v>
      </c>
      <c r="D611" t="s">
        <v>2881</v>
      </c>
      <c r="E611" t="s">
        <v>98</v>
      </c>
      <c r="F611" s="23" t="s">
        <v>2883</v>
      </c>
      <c r="G611" s="56">
        <v>9</v>
      </c>
      <c r="H611" s="23" t="str">
        <f>F611&amp;G611</f>
        <v>62828800827728739</v>
      </c>
      <c r="I611" s="48" t="e">
        <f>VLOOKUP(H611,银行退汇!H:K,4,FALSE)</f>
        <v>#N/A</v>
      </c>
      <c r="J611" s="48" t="e">
        <f>IF(I611&gt;0,1,"")</f>
        <v>#N/A</v>
      </c>
      <c r="K611" s="48" t="e">
        <f>VLOOKUP(H611,网银退汇!H:J,3,FALSE)</f>
        <v>#N/A</v>
      </c>
      <c r="L611" t="s">
        <v>5614</v>
      </c>
      <c r="M611" s="38"/>
      <c r="N611" s="45"/>
      <c r="O611" s="38"/>
      <c r="P611" s="38"/>
      <c r="Q611" s="38"/>
      <c r="R611" s="38"/>
      <c r="S611" s="38"/>
      <c r="T611" s="38"/>
      <c r="U611" s="38"/>
      <c r="V611" s="38"/>
    </row>
    <row r="612" spans="1:22" ht="14.25" hidden="1">
      <c r="A612" t="s">
        <v>1232</v>
      </c>
      <c r="B612" t="s">
        <v>5637</v>
      </c>
      <c r="C612" t="s">
        <v>5614</v>
      </c>
      <c r="D612" t="s">
        <v>2884</v>
      </c>
      <c r="E612" t="s">
        <v>98</v>
      </c>
      <c r="F612" s="23" t="s">
        <v>2886</v>
      </c>
      <c r="G612" s="56">
        <v>589</v>
      </c>
      <c r="H612" s="23" t="str">
        <f>F612&amp;G612</f>
        <v>6231900000041583408589</v>
      </c>
      <c r="I612" s="48" t="e">
        <f>VLOOKUP(H612,银行退汇!H:K,4,FALSE)</f>
        <v>#N/A</v>
      </c>
      <c r="J612" s="48" t="e">
        <f>IF(I612&gt;0,1,"")</f>
        <v>#N/A</v>
      </c>
      <c r="K612" s="48" t="e">
        <f>VLOOKUP(H612,网银退汇!H:J,3,FALSE)</f>
        <v>#N/A</v>
      </c>
      <c r="L612" t="s">
        <v>5614</v>
      </c>
      <c r="M612" s="38"/>
      <c r="N612" s="45"/>
      <c r="O612" s="38"/>
      <c r="P612" s="38"/>
      <c r="Q612" s="38"/>
      <c r="R612" s="38"/>
      <c r="S612" s="38"/>
      <c r="T612" s="38"/>
      <c r="U612" s="38"/>
      <c r="V612" s="38"/>
    </row>
    <row r="613" spans="1:22" ht="14.25" hidden="1">
      <c r="A613" t="s">
        <v>1234</v>
      </c>
      <c r="B613" t="s">
        <v>5638</v>
      </c>
      <c r="C613" t="s">
        <v>5614</v>
      </c>
      <c r="D613" t="s">
        <v>2887</v>
      </c>
      <c r="E613" t="s">
        <v>98</v>
      </c>
      <c r="F613" s="23" t="s">
        <v>2889</v>
      </c>
      <c r="G613" s="56">
        <v>700</v>
      </c>
      <c r="H613" s="23" t="str">
        <f>F613&amp;G613</f>
        <v>6236683760004343262700</v>
      </c>
      <c r="I613" s="48" t="e">
        <f>VLOOKUP(H613,银行退汇!H:K,4,FALSE)</f>
        <v>#N/A</v>
      </c>
      <c r="J613" s="48" t="e">
        <f>IF(I613&gt;0,1,"")</f>
        <v>#N/A</v>
      </c>
      <c r="K613" s="48" t="e">
        <f>VLOOKUP(H613,网银退汇!H:J,3,FALSE)</f>
        <v>#N/A</v>
      </c>
      <c r="L613" t="s">
        <v>5614</v>
      </c>
      <c r="M613" s="38"/>
      <c r="N613" s="45"/>
      <c r="O613" s="38"/>
      <c r="P613" s="38"/>
      <c r="Q613" s="38"/>
      <c r="R613" s="38"/>
      <c r="S613" s="38"/>
      <c r="T613" s="38"/>
      <c r="U613" s="38"/>
      <c r="V613" s="38"/>
    </row>
    <row r="614" spans="1:22" ht="14.25" hidden="1">
      <c r="A614" t="s">
        <v>1236</v>
      </c>
      <c r="B614" t="s">
        <v>5639</v>
      </c>
      <c r="C614" t="s">
        <v>5614</v>
      </c>
      <c r="D614" t="s">
        <v>2890</v>
      </c>
      <c r="E614" t="s">
        <v>98</v>
      </c>
      <c r="F614" s="23" t="s">
        <v>2892</v>
      </c>
      <c r="G614" s="56">
        <v>74</v>
      </c>
      <c r="H614" s="23" t="str">
        <f>F614&amp;G614</f>
        <v>625362400856071474</v>
      </c>
      <c r="I614" s="48" t="e">
        <f>VLOOKUP(H614,银行退汇!H:K,4,FALSE)</f>
        <v>#N/A</v>
      </c>
      <c r="J614" s="48" t="e">
        <f>IF(I614&gt;0,1,"")</f>
        <v>#N/A</v>
      </c>
      <c r="K614" s="48" t="str">
        <f>VLOOKUP(H614,网银退汇!H:J,3,FALSE)</f>
        <v>2017-07-13</v>
      </c>
      <c r="L614" t="s">
        <v>5614</v>
      </c>
      <c r="M614" s="38"/>
      <c r="N614" s="45"/>
      <c r="O614" s="38"/>
      <c r="P614" s="38"/>
      <c r="Q614" s="38"/>
      <c r="R614" s="38"/>
      <c r="S614" s="38"/>
      <c r="T614" s="38"/>
      <c r="U614" s="38"/>
      <c r="V614" s="38"/>
    </row>
    <row r="615" spans="1:22" ht="14.25" hidden="1">
      <c r="A615" t="s">
        <v>1238</v>
      </c>
      <c r="B615" t="s">
        <v>5640</v>
      </c>
      <c r="C615" t="s">
        <v>5614</v>
      </c>
      <c r="D615" t="s">
        <v>2893</v>
      </c>
      <c r="E615" t="s">
        <v>98</v>
      </c>
      <c r="F615" s="23" t="s">
        <v>2892</v>
      </c>
      <c r="G615" s="56">
        <v>15</v>
      </c>
      <c r="H615" s="23" t="str">
        <f>F615&amp;G615</f>
        <v>625362400856071415</v>
      </c>
      <c r="I615" s="48" t="e">
        <f>VLOOKUP(H615,银行退汇!H:K,4,FALSE)</f>
        <v>#N/A</v>
      </c>
      <c r="J615" s="48" t="e">
        <f>IF(I615&gt;0,1,"")</f>
        <v>#N/A</v>
      </c>
      <c r="K615" s="48" t="e">
        <f>VLOOKUP(H615,网银退汇!H:J,3,FALSE)</f>
        <v>#N/A</v>
      </c>
      <c r="L615" t="s">
        <v>5614</v>
      </c>
      <c r="M615" s="38"/>
      <c r="N615" s="45"/>
      <c r="O615" s="38"/>
      <c r="P615" s="38"/>
      <c r="Q615" s="38"/>
      <c r="R615" s="38"/>
      <c r="S615" s="38"/>
      <c r="T615" s="38"/>
      <c r="U615" s="38"/>
      <c r="V615" s="38"/>
    </row>
    <row r="616" spans="1:22" ht="14.25" hidden="1">
      <c r="A616" t="s">
        <v>1240</v>
      </c>
      <c r="B616" t="s">
        <v>5641</v>
      </c>
      <c r="C616" t="s">
        <v>5614</v>
      </c>
      <c r="D616" t="s">
        <v>2894</v>
      </c>
      <c r="E616" t="s">
        <v>98</v>
      </c>
      <c r="F616" s="23" t="s">
        <v>2892</v>
      </c>
      <c r="G616" s="56">
        <v>49</v>
      </c>
      <c r="H616" s="23" t="str">
        <f>F616&amp;G616</f>
        <v>625362400856071449</v>
      </c>
      <c r="I616" s="48" t="e">
        <f>VLOOKUP(H616,银行退汇!H:K,4,FALSE)</f>
        <v>#N/A</v>
      </c>
      <c r="J616" s="48" t="e">
        <f>IF(I616&gt;0,1,"")</f>
        <v>#N/A</v>
      </c>
      <c r="K616" s="48" t="e">
        <f>VLOOKUP(H616,网银退汇!H:J,3,FALSE)</f>
        <v>#N/A</v>
      </c>
      <c r="L616" t="s">
        <v>5614</v>
      </c>
      <c r="M616" s="38"/>
      <c r="N616" s="45"/>
      <c r="O616" s="38"/>
      <c r="P616" s="38"/>
      <c r="Q616" s="38"/>
      <c r="R616" s="38"/>
      <c r="S616" s="38"/>
      <c r="T616" s="38"/>
      <c r="U616" s="38"/>
      <c r="V616" s="38"/>
    </row>
    <row r="617" spans="1:22" ht="14.25" hidden="1">
      <c r="A617" t="s">
        <v>1242</v>
      </c>
      <c r="B617" t="s">
        <v>5642</v>
      </c>
      <c r="C617" t="s">
        <v>5614</v>
      </c>
      <c r="D617" t="s">
        <v>2896</v>
      </c>
      <c r="E617" t="s">
        <v>98</v>
      </c>
      <c r="F617" s="23" t="s">
        <v>2898</v>
      </c>
      <c r="G617" s="56">
        <v>200</v>
      </c>
      <c r="H617" s="23" t="str">
        <f>F617&amp;G617</f>
        <v>6221807300000113717200</v>
      </c>
      <c r="I617" s="48" t="e">
        <f>VLOOKUP(H617,银行退汇!H:K,4,FALSE)</f>
        <v>#N/A</v>
      </c>
      <c r="J617" s="48" t="e">
        <f>IF(I617&gt;0,1,"")</f>
        <v>#N/A</v>
      </c>
      <c r="K617" s="48" t="e">
        <f>VLOOKUP(H617,网银退汇!H:J,3,FALSE)</f>
        <v>#N/A</v>
      </c>
      <c r="L617" t="s">
        <v>5614</v>
      </c>
      <c r="M617" s="38"/>
      <c r="N617" s="45"/>
      <c r="O617" s="38"/>
      <c r="P617" s="38"/>
      <c r="Q617" s="38"/>
      <c r="R617" s="38"/>
      <c r="S617" s="38"/>
      <c r="T617" s="38"/>
      <c r="U617" s="38"/>
      <c r="V617" s="38"/>
    </row>
    <row r="618" spans="1:22" ht="14.25" hidden="1">
      <c r="A618" t="s">
        <v>1244</v>
      </c>
      <c r="B618" t="s">
        <v>5643</v>
      </c>
      <c r="C618" t="s">
        <v>5614</v>
      </c>
      <c r="D618" t="s">
        <v>2899</v>
      </c>
      <c r="E618" t="s">
        <v>98</v>
      </c>
      <c r="F618" s="23" t="s">
        <v>2901</v>
      </c>
      <c r="G618" s="56">
        <v>73</v>
      </c>
      <c r="H618" s="23" t="str">
        <f>F618&amp;G618</f>
        <v>622848386856557527873</v>
      </c>
      <c r="I618" s="48" t="e">
        <f>VLOOKUP(H618,银行退汇!H:K,4,FALSE)</f>
        <v>#N/A</v>
      </c>
      <c r="J618" s="48" t="e">
        <f>IF(I618&gt;0,1,"")</f>
        <v>#N/A</v>
      </c>
      <c r="K618" s="48" t="e">
        <f>VLOOKUP(H618,网银退汇!H:J,3,FALSE)</f>
        <v>#N/A</v>
      </c>
      <c r="L618" t="s">
        <v>5614</v>
      </c>
      <c r="M618" s="38"/>
      <c r="N618" s="45"/>
      <c r="O618" s="38"/>
      <c r="P618" s="38"/>
      <c r="Q618" s="38"/>
      <c r="R618" s="38"/>
      <c r="S618" s="38"/>
      <c r="T618" s="38"/>
      <c r="U618" s="38"/>
      <c r="V618" s="38"/>
    </row>
    <row r="619" spans="1:22" ht="14.25" hidden="1">
      <c r="A619" t="s">
        <v>1246</v>
      </c>
      <c r="B619" t="s">
        <v>5644</v>
      </c>
      <c r="C619" t="s">
        <v>5614</v>
      </c>
      <c r="D619" t="s">
        <v>2902</v>
      </c>
      <c r="E619" t="s">
        <v>98</v>
      </c>
      <c r="F619" s="23" t="s">
        <v>2904</v>
      </c>
      <c r="G619" s="56">
        <v>240</v>
      </c>
      <c r="H619" s="23" t="str">
        <f>F619&amp;G619</f>
        <v>6228481456737920978240</v>
      </c>
      <c r="I619" s="48" t="e">
        <f>VLOOKUP(H619,银行退汇!H:K,4,FALSE)</f>
        <v>#N/A</v>
      </c>
      <c r="J619" s="48" t="e">
        <f>IF(I619&gt;0,1,"")</f>
        <v>#N/A</v>
      </c>
      <c r="K619" s="48" t="e">
        <f>VLOOKUP(H619,网银退汇!H:J,3,FALSE)</f>
        <v>#N/A</v>
      </c>
      <c r="L619" t="s">
        <v>5614</v>
      </c>
      <c r="M619" s="38"/>
      <c r="N619" s="45"/>
      <c r="O619" s="38"/>
      <c r="P619" s="38"/>
      <c r="Q619" s="38"/>
      <c r="R619" s="38"/>
      <c r="S619" s="38"/>
      <c r="T619" s="38"/>
      <c r="U619" s="38"/>
      <c r="V619" s="38"/>
    </row>
    <row r="620" spans="1:22" ht="14.25" hidden="1">
      <c r="A620" t="s">
        <v>1248</v>
      </c>
      <c r="B620" t="s">
        <v>5645</v>
      </c>
      <c r="C620" t="s">
        <v>5614</v>
      </c>
      <c r="D620" t="s">
        <v>2905</v>
      </c>
      <c r="E620" t="s">
        <v>98</v>
      </c>
      <c r="F620" s="23" t="s">
        <v>2907</v>
      </c>
      <c r="G620" s="56">
        <v>75</v>
      </c>
      <c r="H620" s="23" t="str">
        <f>F620&amp;G620</f>
        <v>625810164882244575</v>
      </c>
      <c r="I620" s="48" t="e">
        <f>VLOOKUP(H620,银行退汇!H:K,4,FALSE)</f>
        <v>#N/A</v>
      </c>
      <c r="J620" s="48" t="e">
        <f>IF(I620&gt;0,1,"")</f>
        <v>#N/A</v>
      </c>
      <c r="K620" s="48" t="e">
        <f>VLOOKUP(H620,网银退汇!H:J,3,FALSE)</f>
        <v>#N/A</v>
      </c>
      <c r="L620" t="s">
        <v>5614</v>
      </c>
      <c r="M620" s="38"/>
      <c r="N620" s="45"/>
      <c r="O620" s="38"/>
      <c r="P620" s="38"/>
      <c r="Q620" s="38"/>
      <c r="R620" s="38"/>
      <c r="S620" s="38"/>
      <c r="T620" s="38"/>
      <c r="U620" s="38"/>
      <c r="V620" s="38"/>
    </row>
    <row r="621" spans="1:22" ht="14.25" hidden="1">
      <c r="A621" t="s">
        <v>1250</v>
      </c>
      <c r="B621" t="s">
        <v>5646</v>
      </c>
      <c r="C621" t="s">
        <v>5614</v>
      </c>
      <c r="D621" t="s">
        <v>2908</v>
      </c>
      <c r="E621" t="s">
        <v>98</v>
      </c>
      <c r="F621" s="23" t="s">
        <v>2910</v>
      </c>
      <c r="G621" s="56">
        <v>2000</v>
      </c>
      <c r="H621" s="23" t="str">
        <f>F621&amp;G621</f>
        <v>62179873000011380362000</v>
      </c>
      <c r="I621" s="48" t="e">
        <f>VLOOKUP(H621,银行退汇!H:K,4,FALSE)</f>
        <v>#N/A</v>
      </c>
      <c r="J621" s="48" t="e">
        <f>IF(I621&gt;0,1,"")</f>
        <v>#N/A</v>
      </c>
      <c r="K621" s="48" t="e">
        <f>VLOOKUP(H621,网银退汇!H:J,3,FALSE)</f>
        <v>#N/A</v>
      </c>
      <c r="L621" t="s">
        <v>5614</v>
      </c>
      <c r="M621" s="38"/>
      <c r="N621" s="45"/>
      <c r="O621" s="38"/>
      <c r="P621" s="38"/>
      <c r="Q621" s="38"/>
      <c r="R621" s="38"/>
      <c r="S621" s="38"/>
      <c r="T621" s="38"/>
      <c r="U621" s="38"/>
      <c r="V621" s="38"/>
    </row>
    <row r="622" spans="1:22" ht="14.25" hidden="1">
      <c r="A622" t="s">
        <v>1252</v>
      </c>
      <c r="B622" t="s">
        <v>5647</v>
      </c>
      <c r="C622" t="s">
        <v>5614</v>
      </c>
      <c r="D622" t="s">
        <v>2911</v>
      </c>
      <c r="E622" t="s">
        <v>98</v>
      </c>
      <c r="F622" s="23" t="s">
        <v>2913</v>
      </c>
      <c r="G622" s="56">
        <v>240</v>
      </c>
      <c r="H622" s="23" t="str">
        <f>F622&amp;G622</f>
        <v>6223691094102534240</v>
      </c>
      <c r="I622" s="48">
        <f>VLOOKUP(H622,银行退汇!H:K,4,FALSE)</f>
        <v>240</v>
      </c>
      <c r="J622" s="48">
        <f>IF(I622&gt;0,1,"")</f>
        <v>1</v>
      </c>
      <c r="K622" s="48" t="str">
        <f>VLOOKUP(H622,网银退汇!H:J,3,FALSE)</f>
        <v>2017-07-12</v>
      </c>
      <c r="L622" t="s">
        <v>5614</v>
      </c>
      <c r="M622" s="38"/>
      <c r="N622" s="45"/>
      <c r="O622" s="38"/>
      <c r="P622" s="38"/>
      <c r="Q622" s="38"/>
      <c r="R622" s="38"/>
      <c r="S622" s="38"/>
      <c r="T622" s="38"/>
      <c r="U622" s="38"/>
      <c r="V622" s="38"/>
    </row>
    <row r="623" spans="1:22" ht="14.25" hidden="1">
      <c r="A623" t="s">
        <v>1254</v>
      </c>
      <c r="B623" t="s">
        <v>5648</v>
      </c>
      <c r="C623" t="s">
        <v>5614</v>
      </c>
      <c r="D623" t="s">
        <v>2914</v>
      </c>
      <c r="E623" t="s">
        <v>98</v>
      </c>
      <c r="F623" s="23" t="s">
        <v>2916</v>
      </c>
      <c r="G623" s="56">
        <v>8500</v>
      </c>
      <c r="H623" s="23" t="str">
        <f>F623&amp;G623</f>
        <v>62319000001384833898500</v>
      </c>
      <c r="I623" s="48" t="e">
        <f>VLOOKUP(H623,银行退汇!H:K,4,FALSE)</f>
        <v>#N/A</v>
      </c>
      <c r="J623" s="48" t="e">
        <f>IF(I623&gt;0,1,"")</f>
        <v>#N/A</v>
      </c>
      <c r="K623" s="48" t="e">
        <f>VLOOKUP(H623,网银退汇!H:J,3,FALSE)</f>
        <v>#N/A</v>
      </c>
      <c r="L623" t="s">
        <v>5614</v>
      </c>
      <c r="M623" s="38"/>
      <c r="N623" s="45"/>
      <c r="O623" s="38"/>
      <c r="P623" s="38"/>
      <c r="Q623" s="38"/>
      <c r="R623" s="38"/>
      <c r="S623" s="38"/>
      <c r="T623" s="38"/>
      <c r="U623" s="38"/>
      <c r="V623" s="38"/>
    </row>
    <row r="624" spans="1:22" ht="14.25" hidden="1">
      <c r="A624" t="s">
        <v>1256</v>
      </c>
      <c r="B624" t="s">
        <v>5649</v>
      </c>
      <c r="C624" t="s">
        <v>5614</v>
      </c>
      <c r="D624" t="s">
        <v>2917</v>
      </c>
      <c r="E624" t="s">
        <v>98</v>
      </c>
      <c r="F624" s="23" t="s">
        <v>2919</v>
      </c>
      <c r="G624" s="56">
        <v>700</v>
      </c>
      <c r="H624" s="23" t="str">
        <f>F624&amp;G624</f>
        <v>4870131643478136700</v>
      </c>
      <c r="I624" s="48" t="e">
        <f>VLOOKUP(H624,银行退汇!H:K,4,FALSE)</f>
        <v>#N/A</v>
      </c>
      <c r="J624" s="48" t="e">
        <f>IF(I624&gt;0,1,"")</f>
        <v>#N/A</v>
      </c>
      <c r="K624" s="48" t="e">
        <f>VLOOKUP(H624,网银退汇!H:J,3,FALSE)</f>
        <v>#N/A</v>
      </c>
      <c r="L624" t="s">
        <v>5614</v>
      </c>
      <c r="M624" s="38"/>
      <c r="N624" s="45"/>
      <c r="O624" s="38"/>
      <c r="P624" s="38"/>
      <c r="Q624" s="38"/>
      <c r="R624" s="38"/>
      <c r="S624" s="38"/>
      <c r="T624" s="38"/>
      <c r="U624" s="38"/>
      <c r="V624" s="38"/>
    </row>
    <row r="625" spans="1:22" ht="14.25" hidden="1">
      <c r="A625" t="s">
        <v>1258</v>
      </c>
      <c r="B625" t="s">
        <v>5650</v>
      </c>
      <c r="C625" t="s">
        <v>5614</v>
      </c>
      <c r="D625" t="s">
        <v>2920</v>
      </c>
      <c r="E625" t="s">
        <v>98</v>
      </c>
      <c r="F625" s="23" t="s">
        <v>2921</v>
      </c>
      <c r="G625" s="56">
        <v>83</v>
      </c>
      <c r="H625" s="23" t="str">
        <f>F625&amp;G625</f>
        <v>623668386000157905683</v>
      </c>
      <c r="I625" s="48" t="e">
        <f>VLOOKUP(H625,银行退汇!H:K,4,FALSE)</f>
        <v>#N/A</v>
      </c>
      <c r="J625" s="48" t="e">
        <f>IF(I625&gt;0,1,"")</f>
        <v>#N/A</v>
      </c>
      <c r="K625" s="48" t="e">
        <f>VLOOKUP(H625,网银退汇!H:J,3,FALSE)</f>
        <v>#N/A</v>
      </c>
      <c r="L625" t="s">
        <v>5614</v>
      </c>
      <c r="M625" s="38"/>
      <c r="N625" s="45"/>
      <c r="O625" s="38"/>
      <c r="P625" s="38"/>
      <c r="Q625" s="38"/>
      <c r="R625" s="38"/>
      <c r="S625" s="38"/>
      <c r="T625" s="38"/>
      <c r="U625" s="38"/>
      <c r="V625" s="38"/>
    </row>
    <row r="626" spans="1:22" ht="14.25" hidden="1">
      <c r="A626" t="s">
        <v>1260</v>
      </c>
      <c r="B626" t="s">
        <v>5651</v>
      </c>
      <c r="C626" t="s">
        <v>5614</v>
      </c>
      <c r="D626" t="s">
        <v>2922</v>
      </c>
      <c r="E626" t="s">
        <v>98</v>
      </c>
      <c r="F626" s="23" t="s">
        <v>2924</v>
      </c>
      <c r="G626" s="56">
        <v>135</v>
      </c>
      <c r="H626" s="23" t="str">
        <f>F626&amp;G626</f>
        <v>6221887300013145725135</v>
      </c>
      <c r="I626" s="48">
        <f>VLOOKUP(H626,银行退汇!H:K,4,FALSE)</f>
        <v>135</v>
      </c>
      <c r="J626" s="48">
        <f>IF(I626&gt;0,1,"")</f>
        <v>1</v>
      </c>
      <c r="K626" s="48" t="str">
        <f>VLOOKUP(H626,网银退汇!H:J,3,FALSE)</f>
        <v>2017-07-12</v>
      </c>
      <c r="L626" t="s">
        <v>5614</v>
      </c>
      <c r="M626" s="38"/>
      <c r="N626" s="45"/>
      <c r="O626" s="38"/>
      <c r="P626" s="38"/>
      <c r="Q626" s="38"/>
      <c r="R626" s="38"/>
      <c r="S626" s="38"/>
      <c r="T626" s="38"/>
      <c r="U626" s="38"/>
      <c r="V626" s="38"/>
    </row>
    <row r="627" spans="1:22" ht="14.25" hidden="1">
      <c r="A627" t="s">
        <v>1262</v>
      </c>
      <c r="B627" t="s">
        <v>5652</v>
      </c>
      <c r="C627" t="s">
        <v>5614</v>
      </c>
      <c r="D627" t="s">
        <v>2925</v>
      </c>
      <c r="E627" t="s">
        <v>98</v>
      </c>
      <c r="F627" s="23" t="s">
        <v>2927</v>
      </c>
      <c r="G627" s="56">
        <v>97</v>
      </c>
      <c r="H627" s="23" t="str">
        <f>F627&amp;G627</f>
        <v>621700386001122738497</v>
      </c>
      <c r="I627" s="48" t="e">
        <f>VLOOKUP(H627,银行退汇!H:K,4,FALSE)</f>
        <v>#N/A</v>
      </c>
      <c r="J627" s="48" t="e">
        <f>IF(I627&gt;0,1,"")</f>
        <v>#N/A</v>
      </c>
      <c r="K627" s="48" t="e">
        <f>VLOOKUP(H627,网银退汇!H:J,3,FALSE)</f>
        <v>#N/A</v>
      </c>
      <c r="L627" t="s">
        <v>5614</v>
      </c>
      <c r="M627" s="38"/>
      <c r="N627" s="45"/>
      <c r="O627" s="38"/>
      <c r="P627" s="38"/>
      <c r="Q627" s="38"/>
      <c r="R627" s="38"/>
      <c r="S627" s="38"/>
      <c r="T627" s="38"/>
      <c r="U627" s="38"/>
      <c r="V627" s="38"/>
    </row>
    <row r="628" spans="1:22" ht="14.25" hidden="1">
      <c r="A628" t="s">
        <v>1264</v>
      </c>
      <c r="B628" t="s">
        <v>5653</v>
      </c>
      <c r="C628" t="s">
        <v>5614</v>
      </c>
      <c r="D628" t="s">
        <v>2928</v>
      </c>
      <c r="E628" t="s">
        <v>98</v>
      </c>
      <c r="F628" s="49" t="s">
        <v>6624</v>
      </c>
      <c r="G628" s="56">
        <v>1500</v>
      </c>
      <c r="H628" s="23" t="str">
        <f>F628&amp;G628</f>
        <v>622308270037217821500</v>
      </c>
      <c r="I628" s="48">
        <f>VLOOKUP(H628,银行退汇!H:K,4,FALSE)</f>
        <v>1500</v>
      </c>
      <c r="J628" s="48">
        <f>IF(I628&gt;0,1,"")</f>
        <v>1</v>
      </c>
      <c r="K628" s="48" t="str">
        <f>VLOOKUP(H628,网银退汇!H:J,3,FALSE)</f>
        <v>2017-07-13</v>
      </c>
      <c r="L628" t="s">
        <v>5614</v>
      </c>
      <c r="M628" s="38"/>
      <c r="N628" s="45"/>
      <c r="O628" s="38"/>
      <c r="P628" s="38"/>
      <c r="Q628" s="38"/>
      <c r="R628" s="38"/>
      <c r="S628" s="38"/>
      <c r="T628" s="38"/>
      <c r="U628" s="38"/>
      <c r="V628" s="38"/>
    </row>
    <row r="629" spans="1:22" ht="14.25" hidden="1">
      <c r="A629" t="s">
        <v>1266</v>
      </c>
      <c r="B629" t="s">
        <v>5654</v>
      </c>
      <c r="C629" t="s">
        <v>5614</v>
      </c>
      <c r="D629" t="s">
        <v>2931</v>
      </c>
      <c r="E629" t="s">
        <v>98</v>
      </c>
      <c r="F629" s="23" t="s">
        <v>2933</v>
      </c>
      <c r="G629" s="56">
        <v>10</v>
      </c>
      <c r="H629" s="23" t="str">
        <f>F629&amp;G629</f>
        <v>621700395000142165710</v>
      </c>
      <c r="I629" s="48" t="e">
        <f>VLOOKUP(H629,银行退汇!H:K,4,FALSE)</f>
        <v>#N/A</v>
      </c>
      <c r="J629" s="48" t="e">
        <f>IF(I629&gt;0,1,"")</f>
        <v>#N/A</v>
      </c>
      <c r="K629" s="48" t="e">
        <f>VLOOKUP(H629,网银退汇!H:J,3,FALSE)</f>
        <v>#N/A</v>
      </c>
      <c r="L629" t="s">
        <v>5614</v>
      </c>
      <c r="M629" s="38"/>
      <c r="N629" s="45"/>
      <c r="O629" s="38"/>
      <c r="P629" s="38"/>
      <c r="Q629" s="38"/>
      <c r="R629" s="38"/>
      <c r="S629" s="38"/>
      <c r="T629" s="38"/>
      <c r="U629" s="38"/>
      <c r="V629" s="38"/>
    </row>
    <row r="630" spans="1:22" ht="14.25" hidden="1">
      <c r="A630" t="s">
        <v>1268</v>
      </c>
      <c r="B630" t="s">
        <v>5655</v>
      </c>
      <c r="C630" t="s">
        <v>5614</v>
      </c>
      <c r="D630" t="s">
        <v>2934</v>
      </c>
      <c r="E630" t="s">
        <v>98</v>
      </c>
      <c r="F630" s="23" t="s">
        <v>2936</v>
      </c>
      <c r="G630" s="56">
        <v>360</v>
      </c>
      <c r="H630" s="23" t="str">
        <f>F630&amp;G630</f>
        <v>6227007171570370358360</v>
      </c>
      <c r="I630" s="48" t="e">
        <f>VLOOKUP(H630,银行退汇!H:K,4,FALSE)</f>
        <v>#N/A</v>
      </c>
      <c r="J630" s="48" t="e">
        <f>IF(I630&gt;0,1,"")</f>
        <v>#N/A</v>
      </c>
      <c r="K630" s="48" t="e">
        <f>VLOOKUP(H630,网银退汇!H:J,3,FALSE)</f>
        <v>#N/A</v>
      </c>
      <c r="L630" t="s">
        <v>5614</v>
      </c>
      <c r="M630" s="38"/>
      <c r="N630" s="45"/>
      <c r="O630" s="38"/>
      <c r="P630" s="38"/>
      <c r="Q630" s="38"/>
      <c r="R630" s="38"/>
      <c r="S630" s="38"/>
      <c r="T630" s="38"/>
      <c r="U630" s="38"/>
      <c r="V630" s="38"/>
    </row>
    <row r="631" spans="1:22" ht="14.25" hidden="1">
      <c r="A631" t="s">
        <v>1270</v>
      </c>
      <c r="B631" t="s">
        <v>5656</v>
      </c>
      <c r="C631" t="s">
        <v>5614</v>
      </c>
      <c r="D631" t="s">
        <v>2937</v>
      </c>
      <c r="E631" t="s">
        <v>98</v>
      </c>
      <c r="F631" s="23" t="s">
        <v>2939</v>
      </c>
      <c r="G631" s="56">
        <v>454</v>
      </c>
      <c r="H631" s="23" t="str">
        <f>F631&amp;G631</f>
        <v>6228484158585033873454</v>
      </c>
      <c r="I631" s="48" t="e">
        <f>VLOOKUP(H631,银行退汇!H:K,4,FALSE)</f>
        <v>#N/A</v>
      </c>
      <c r="J631" s="48" t="e">
        <f>IF(I631&gt;0,1,"")</f>
        <v>#N/A</v>
      </c>
      <c r="K631" s="48" t="e">
        <f>VLOOKUP(H631,网银退汇!H:J,3,FALSE)</f>
        <v>#N/A</v>
      </c>
      <c r="L631" t="s">
        <v>5614</v>
      </c>
      <c r="M631" s="38"/>
      <c r="N631" s="45"/>
      <c r="O631" s="38"/>
      <c r="P631" s="38"/>
      <c r="Q631" s="38"/>
      <c r="R631" s="38"/>
      <c r="S631" s="38"/>
      <c r="T631" s="38"/>
      <c r="U631" s="38"/>
      <c r="V631" s="38"/>
    </row>
    <row r="632" spans="1:22" ht="14.25" hidden="1">
      <c r="A632" t="s">
        <v>1272</v>
      </c>
      <c r="B632" t="s">
        <v>5657</v>
      </c>
      <c r="C632" t="s">
        <v>5614</v>
      </c>
      <c r="D632" t="s">
        <v>2940</v>
      </c>
      <c r="E632" t="s">
        <v>98</v>
      </c>
      <c r="F632" s="23" t="s">
        <v>2942</v>
      </c>
      <c r="G632" s="56">
        <v>17</v>
      </c>
      <c r="H632" s="23" t="str">
        <f>F632&amp;G632</f>
        <v>621226250500482424517</v>
      </c>
      <c r="I632" s="48" t="e">
        <f>VLOOKUP(H632,银行退汇!H:K,4,FALSE)</f>
        <v>#N/A</v>
      </c>
      <c r="J632" s="48" t="e">
        <f>IF(I632&gt;0,1,"")</f>
        <v>#N/A</v>
      </c>
      <c r="K632" s="48" t="e">
        <f>VLOOKUP(H632,网银退汇!H:J,3,FALSE)</f>
        <v>#N/A</v>
      </c>
      <c r="L632" t="s">
        <v>5614</v>
      </c>
      <c r="M632" s="38"/>
      <c r="N632" s="45"/>
      <c r="O632" s="38"/>
      <c r="P632" s="38"/>
      <c r="Q632" s="38"/>
      <c r="R632" s="38"/>
      <c r="S632" s="38"/>
      <c r="T632" s="38"/>
      <c r="U632" s="38"/>
      <c r="V632" s="38"/>
    </row>
    <row r="633" spans="1:22" ht="14.25" hidden="1">
      <c r="A633" t="s">
        <v>1274</v>
      </c>
      <c r="B633" t="s">
        <v>5658</v>
      </c>
      <c r="C633" t="s">
        <v>5614</v>
      </c>
      <c r="D633" t="s">
        <v>2943</v>
      </c>
      <c r="E633" t="s">
        <v>98</v>
      </c>
      <c r="F633" s="23" t="s">
        <v>2945</v>
      </c>
      <c r="G633" s="56">
        <v>54</v>
      </c>
      <c r="H633" s="23" t="str">
        <f>F633&amp;G633</f>
        <v>621691220108765054</v>
      </c>
      <c r="I633" s="48" t="e">
        <f>VLOOKUP(H633,银行退汇!H:K,4,FALSE)</f>
        <v>#N/A</v>
      </c>
      <c r="J633" s="48" t="e">
        <f>IF(I633&gt;0,1,"")</f>
        <v>#N/A</v>
      </c>
      <c r="K633" s="48" t="e">
        <f>VLOOKUP(H633,网银退汇!H:J,3,FALSE)</f>
        <v>#N/A</v>
      </c>
      <c r="L633" t="s">
        <v>5614</v>
      </c>
      <c r="M633" s="38"/>
      <c r="N633" s="45"/>
      <c r="O633" s="38"/>
      <c r="P633" s="38"/>
      <c r="Q633" s="38"/>
      <c r="R633" s="38"/>
      <c r="S633" s="38"/>
      <c r="T633" s="38"/>
      <c r="U633" s="38"/>
      <c r="V633" s="38"/>
    </row>
    <row r="634" spans="1:22" ht="14.25" hidden="1">
      <c r="A634" t="s">
        <v>1276</v>
      </c>
      <c r="B634" t="s">
        <v>5659</v>
      </c>
      <c r="C634" t="s">
        <v>5614</v>
      </c>
      <c r="D634" t="s">
        <v>2946</v>
      </c>
      <c r="E634" t="s">
        <v>98</v>
      </c>
      <c r="F634" s="23" t="s">
        <v>2948</v>
      </c>
      <c r="G634" s="56">
        <v>1137</v>
      </c>
      <c r="H634" s="23" t="str">
        <f>F634&amp;G634</f>
        <v>622308290054794841137</v>
      </c>
      <c r="I634" s="48">
        <f>VLOOKUP(H634,银行退汇!H:K,4,FALSE)</f>
        <v>1137</v>
      </c>
      <c r="J634" s="48">
        <f>IF(I634&gt;0,1,"")</f>
        <v>1</v>
      </c>
      <c r="K634" s="48" t="str">
        <f>VLOOKUP(H634,网银退汇!H:J,3,FALSE)</f>
        <v>2017-07-13</v>
      </c>
      <c r="L634" t="s">
        <v>5614</v>
      </c>
      <c r="M634" s="38"/>
      <c r="N634" s="45"/>
      <c r="O634" s="38"/>
      <c r="P634" s="38"/>
      <c r="Q634" s="38"/>
      <c r="R634" s="38"/>
      <c r="S634" s="38"/>
      <c r="T634" s="38"/>
      <c r="U634" s="38"/>
      <c r="V634" s="38"/>
    </row>
    <row r="635" spans="1:22" ht="14.25" hidden="1">
      <c r="A635" t="s">
        <v>1278</v>
      </c>
      <c r="B635" t="s">
        <v>5660</v>
      </c>
      <c r="C635" t="s">
        <v>5614</v>
      </c>
      <c r="D635" t="s">
        <v>2949</v>
      </c>
      <c r="E635" t="s">
        <v>98</v>
      </c>
      <c r="F635" s="23" t="s">
        <v>2951</v>
      </c>
      <c r="G635" s="56">
        <v>46</v>
      </c>
      <c r="H635" s="23" t="str">
        <f>F635&amp;G635</f>
        <v>623020007275607046</v>
      </c>
      <c r="I635" s="48" t="e">
        <f>VLOOKUP(H635,银行退汇!H:K,4,FALSE)</f>
        <v>#N/A</v>
      </c>
      <c r="J635" s="48" t="e">
        <f>IF(I635&gt;0,1,"")</f>
        <v>#N/A</v>
      </c>
      <c r="K635" s="48" t="e">
        <f>VLOOKUP(H635,网银退汇!H:J,3,FALSE)</f>
        <v>#N/A</v>
      </c>
      <c r="L635" t="s">
        <v>5614</v>
      </c>
      <c r="M635" s="38"/>
      <c r="N635" s="45"/>
      <c r="O635" s="38"/>
      <c r="P635" s="38"/>
      <c r="Q635" s="38"/>
      <c r="R635" s="38"/>
      <c r="S635" s="38"/>
      <c r="T635" s="38"/>
      <c r="U635" s="38"/>
      <c r="V635" s="38"/>
    </row>
    <row r="636" spans="1:22" ht="14.25" hidden="1">
      <c r="A636" t="s">
        <v>1280</v>
      </c>
      <c r="B636" t="s">
        <v>5661</v>
      </c>
      <c r="C636" t="s">
        <v>5614</v>
      </c>
      <c r="D636" t="s">
        <v>2952</v>
      </c>
      <c r="E636" t="s">
        <v>98</v>
      </c>
      <c r="F636" s="23" t="s">
        <v>2951</v>
      </c>
      <c r="G636" s="56">
        <v>60</v>
      </c>
      <c r="H636" s="23" t="str">
        <f>F636&amp;G636</f>
        <v>623020007275607060</v>
      </c>
      <c r="I636" s="48" t="e">
        <f>VLOOKUP(H636,银行退汇!H:K,4,FALSE)</f>
        <v>#N/A</v>
      </c>
      <c r="J636" s="48" t="e">
        <f>IF(I636&gt;0,1,"")</f>
        <v>#N/A</v>
      </c>
      <c r="K636" s="48" t="e">
        <f>VLOOKUP(H636,网银退汇!H:J,3,FALSE)</f>
        <v>#N/A</v>
      </c>
      <c r="L636" t="s">
        <v>5614</v>
      </c>
      <c r="M636" s="38"/>
      <c r="N636" s="45"/>
      <c r="O636" s="38"/>
      <c r="P636" s="38"/>
      <c r="Q636" s="38"/>
      <c r="R636" s="38"/>
      <c r="S636" s="38"/>
      <c r="T636" s="38"/>
      <c r="U636" s="38"/>
      <c r="V636" s="38"/>
    </row>
    <row r="637" spans="1:22" ht="14.25" hidden="1">
      <c r="A637" t="s">
        <v>1282</v>
      </c>
      <c r="B637" t="s">
        <v>5662</v>
      </c>
      <c r="C637" t="s">
        <v>5614</v>
      </c>
      <c r="D637" t="s">
        <v>2953</v>
      </c>
      <c r="E637" t="s">
        <v>98</v>
      </c>
      <c r="F637" s="23" t="s">
        <v>2955</v>
      </c>
      <c r="G637" s="56">
        <v>214</v>
      </c>
      <c r="H637" s="23" t="str">
        <f>F637&amp;G637</f>
        <v>6231900000137367112214</v>
      </c>
      <c r="I637" s="48" t="e">
        <f>VLOOKUP(H637,银行退汇!H:K,4,FALSE)</f>
        <v>#N/A</v>
      </c>
      <c r="J637" s="48" t="e">
        <f>IF(I637&gt;0,1,"")</f>
        <v>#N/A</v>
      </c>
      <c r="K637" s="48" t="e">
        <f>VLOOKUP(H637,网银退汇!H:J,3,FALSE)</f>
        <v>#N/A</v>
      </c>
      <c r="L637" t="s">
        <v>5614</v>
      </c>
      <c r="M637" s="38"/>
      <c r="N637" s="45"/>
      <c r="O637" s="38"/>
      <c r="P637" s="38"/>
      <c r="Q637" s="38"/>
      <c r="R637" s="38"/>
      <c r="S637" s="38"/>
      <c r="T637" s="38"/>
      <c r="U637" s="38"/>
      <c r="V637" s="38"/>
    </row>
    <row r="638" spans="1:22" ht="14.25" hidden="1">
      <c r="A638" t="s">
        <v>1284</v>
      </c>
      <c r="B638" t="s">
        <v>5663</v>
      </c>
      <c r="C638" t="s">
        <v>5614</v>
      </c>
      <c r="D638" t="s">
        <v>2956</v>
      </c>
      <c r="E638" t="s">
        <v>98</v>
      </c>
      <c r="F638" s="23" t="s">
        <v>2958</v>
      </c>
      <c r="G638" s="56">
        <v>1248</v>
      </c>
      <c r="H638" s="23" t="str">
        <f>F638&amp;G638</f>
        <v>62170038600068281541248</v>
      </c>
      <c r="I638" s="48" t="e">
        <f>VLOOKUP(H638,银行退汇!H:K,4,FALSE)</f>
        <v>#N/A</v>
      </c>
      <c r="J638" s="48" t="e">
        <f>IF(I638&gt;0,1,"")</f>
        <v>#N/A</v>
      </c>
      <c r="K638" s="48" t="e">
        <f>VLOOKUP(H638,网银退汇!H:J,3,FALSE)</f>
        <v>#N/A</v>
      </c>
      <c r="L638" t="s">
        <v>5614</v>
      </c>
      <c r="M638" s="38"/>
      <c r="N638" s="45"/>
      <c r="O638" s="38"/>
      <c r="P638" s="38"/>
      <c r="Q638" s="38"/>
      <c r="R638" s="38"/>
      <c r="S638" s="38"/>
      <c r="T638" s="38"/>
      <c r="U638" s="38"/>
      <c r="V638" s="38"/>
    </row>
    <row r="639" spans="1:22" ht="14.25" hidden="1">
      <c r="A639" t="s">
        <v>1286</v>
      </c>
      <c r="B639" t="s">
        <v>5664</v>
      </c>
      <c r="C639" t="s">
        <v>5614</v>
      </c>
      <c r="D639" t="s">
        <v>2959</v>
      </c>
      <c r="E639" t="s">
        <v>98</v>
      </c>
      <c r="F639" s="23" t="s">
        <v>2961</v>
      </c>
      <c r="G639" s="56">
        <v>600</v>
      </c>
      <c r="H639" s="23" t="str">
        <f>F639&amp;G639</f>
        <v>6212261314004255166600</v>
      </c>
      <c r="I639" s="48" t="e">
        <f>VLOOKUP(H639,银行退汇!H:K,4,FALSE)</f>
        <v>#N/A</v>
      </c>
      <c r="J639" s="48" t="e">
        <f>IF(I639&gt;0,1,"")</f>
        <v>#N/A</v>
      </c>
      <c r="K639" s="48" t="e">
        <f>VLOOKUP(H639,网银退汇!H:J,3,FALSE)</f>
        <v>#N/A</v>
      </c>
      <c r="L639" t="s">
        <v>5614</v>
      </c>
      <c r="M639" s="38"/>
      <c r="N639" s="45"/>
      <c r="O639" s="38"/>
      <c r="P639" s="38"/>
      <c r="Q639" s="38"/>
      <c r="R639" s="38"/>
      <c r="S639" s="38"/>
      <c r="T639" s="38"/>
      <c r="U639" s="38"/>
      <c r="V639" s="38"/>
    </row>
    <row r="640" spans="1:22" ht="14.25" hidden="1">
      <c r="A640" t="s">
        <v>1288</v>
      </c>
      <c r="B640" t="s">
        <v>5665</v>
      </c>
      <c r="C640" t="s">
        <v>5614</v>
      </c>
      <c r="D640" t="s">
        <v>2962</v>
      </c>
      <c r="E640" t="s">
        <v>98</v>
      </c>
      <c r="F640" s="23" t="s">
        <v>2964</v>
      </c>
      <c r="G640" s="56">
        <v>491</v>
      </c>
      <c r="H640" s="23" t="str">
        <f>F640&amp;G640</f>
        <v>6222622430000159591491</v>
      </c>
      <c r="I640" s="48" t="e">
        <f>VLOOKUP(H640,银行退汇!H:K,4,FALSE)</f>
        <v>#N/A</v>
      </c>
      <c r="J640" s="48" t="e">
        <f>IF(I640&gt;0,1,"")</f>
        <v>#N/A</v>
      </c>
      <c r="K640" s="48" t="e">
        <f>VLOOKUP(H640,网银退汇!H:J,3,FALSE)</f>
        <v>#N/A</v>
      </c>
      <c r="L640" t="s">
        <v>5614</v>
      </c>
      <c r="M640" s="38"/>
      <c r="N640" s="45"/>
      <c r="O640" s="38"/>
      <c r="P640" s="38"/>
      <c r="Q640" s="38"/>
      <c r="R640" s="38"/>
      <c r="S640" s="38"/>
      <c r="T640" s="38"/>
      <c r="U640" s="38"/>
      <c r="V640" s="38"/>
    </row>
    <row r="641" spans="1:22" ht="14.25" hidden="1">
      <c r="A641" t="s">
        <v>1290</v>
      </c>
      <c r="B641" t="s">
        <v>5666</v>
      </c>
      <c r="C641" t="s">
        <v>5614</v>
      </c>
      <c r="D641" t="s">
        <v>2965</v>
      </c>
      <c r="E641" t="s">
        <v>98</v>
      </c>
      <c r="F641" s="23" t="s">
        <v>2967</v>
      </c>
      <c r="G641" s="56">
        <v>61</v>
      </c>
      <c r="H641" s="23" t="str">
        <f>F641&amp;G641</f>
        <v>625906537066509161</v>
      </c>
      <c r="I641" s="48">
        <f>VLOOKUP(H641,银行退汇!H:K,4,FALSE)</f>
        <v>61</v>
      </c>
      <c r="J641" s="48">
        <f>IF(I641&gt;0,1,"")</f>
        <v>1</v>
      </c>
      <c r="K641" s="48" t="str">
        <f>VLOOKUP(H641,网银退汇!H:J,3,FALSE)</f>
        <v>2017-07-13</v>
      </c>
      <c r="L641" t="s">
        <v>5614</v>
      </c>
      <c r="M641" s="38"/>
      <c r="N641" s="45"/>
      <c r="O641" s="38"/>
      <c r="P641" s="38"/>
      <c r="Q641" s="38"/>
      <c r="R641" s="38"/>
      <c r="S641" s="38"/>
      <c r="T641" s="38"/>
      <c r="U641" s="38"/>
      <c r="V641" s="38"/>
    </row>
    <row r="642" spans="1:22" ht="14.25" hidden="1">
      <c r="A642" t="s">
        <v>1292</v>
      </c>
      <c r="B642" t="s">
        <v>5667</v>
      </c>
      <c r="C642" t="s">
        <v>5614</v>
      </c>
      <c r="D642" t="s">
        <v>2968</v>
      </c>
      <c r="E642" t="s">
        <v>98</v>
      </c>
      <c r="F642" s="23" t="s">
        <v>2970</v>
      </c>
      <c r="G642" s="56">
        <v>252</v>
      </c>
      <c r="H642" s="23" t="str">
        <f>F642&amp;G642</f>
        <v>622908473482427112252</v>
      </c>
      <c r="I642" s="48" t="e">
        <f>VLOOKUP(H642,银行退汇!H:K,4,FALSE)</f>
        <v>#N/A</v>
      </c>
      <c r="J642" s="48" t="e">
        <f>IF(I642&gt;0,1,"")</f>
        <v>#N/A</v>
      </c>
      <c r="K642" s="48" t="e">
        <f>VLOOKUP(H642,网银退汇!H:J,3,FALSE)</f>
        <v>#N/A</v>
      </c>
      <c r="L642" t="s">
        <v>5614</v>
      </c>
      <c r="M642" s="38"/>
      <c r="N642" s="45"/>
      <c r="O642" s="38"/>
      <c r="P642" s="38"/>
      <c r="Q642" s="38"/>
      <c r="R642" s="38"/>
      <c r="S642" s="38"/>
      <c r="T642" s="38"/>
      <c r="U642" s="38"/>
      <c r="V642" s="38"/>
    </row>
    <row r="643" spans="1:22" ht="14.25" hidden="1">
      <c r="A643" t="s">
        <v>1294</v>
      </c>
      <c r="B643" t="s">
        <v>5668</v>
      </c>
      <c r="C643" t="s">
        <v>5614</v>
      </c>
      <c r="D643" t="s">
        <v>2971</v>
      </c>
      <c r="E643" t="s">
        <v>98</v>
      </c>
      <c r="F643" s="23" t="s">
        <v>2973</v>
      </c>
      <c r="G643" s="56">
        <v>489</v>
      </c>
      <c r="H643" s="23" t="str">
        <f>F643&amp;G643</f>
        <v>6228483308341230971489</v>
      </c>
      <c r="I643" s="48" t="e">
        <f>VLOOKUP(H643,银行退汇!H:K,4,FALSE)</f>
        <v>#N/A</v>
      </c>
      <c r="J643" s="48" t="e">
        <f>IF(I643&gt;0,1,"")</f>
        <v>#N/A</v>
      </c>
      <c r="K643" s="48" t="e">
        <f>VLOOKUP(H643,网银退汇!H:J,3,FALSE)</f>
        <v>#N/A</v>
      </c>
      <c r="L643" t="s">
        <v>5614</v>
      </c>
      <c r="M643" s="38"/>
      <c r="N643" s="45"/>
      <c r="O643" s="38"/>
      <c r="P643" s="38"/>
      <c r="Q643" s="38"/>
      <c r="R643" s="38"/>
      <c r="S643" s="38"/>
      <c r="T643" s="38"/>
      <c r="U643" s="38"/>
      <c r="V643" s="38"/>
    </row>
    <row r="644" spans="1:22" ht="14.25" hidden="1">
      <c r="A644" t="s">
        <v>1296</v>
      </c>
      <c r="B644" t="s">
        <v>5669</v>
      </c>
      <c r="C644" t="s">
        <v>5614</v>
      </c>
      <c r="D644" t="s">
        <v>2974</v>
      </c>
      <c r="E644" t="s">
        <v>98</v>
      </c>
      <c r="F644" s="23" t="s">
        <v>2976</v>
      </c>
      <c r="G644" s="56">
        <v>50</v>
      </c>
      <c r="H644" s="23" t="str">
        <f>F644&amp;G644</f>
        <v>621569750000348661550</v>
      </c>
      <c r="I644" s="48" t="e">
        <f>VLOOKUP(H644,银行退汇!H:K,4,FALSE)</f>
        <v>#N/A</v>
      </c>
      <c r="J644" s="48" t="e">
        <f>IF(I644&gt;0,1,"")</f>
        <v>#N/A</v>
      </c>
      <c r="K644" s="48" t="e">
        <f>VLOOKUP(H644,网银退汇!H:J,3,FALSE)</f>
        <v>#N/A</v>
      </c>
      <c r="L644" t="s">
        <v>5614</v>
      </c>
      <c r="M644" s="38"/>
      <c r="N644" s="45"/>
      <c r="O644" s="38"/>
      <c r="P644" s="38"/>
      <c r="Q644" s="38"/>
      <c r="R644" s="38"/>
      <c r="S644" s="38"/>
      <c r="T644" s="38"/>
      <c r="U644" s="38"/>
      <c r="V644" s="38"/>
    </row>
    <row r="645" spans="1:22" ht="14.25" hidden="1">
      <c r="A645" t="s">
        <v>1298</v>
      </c>
      <c r="B645" t="s">
        <v>5670</v>
      </c>
      <c r="C645" t="s">
        <v>5614</v>
      </c>
      <c r="D645" t="s">
        <v>2977</v>
      </c>
      <c r="E645" t="s">
        <v>98</v>
      </c>
      <c r="F645" s="23" t="s">
        <v>2979</v>
      </c>
      <c r="G645" s="56">
        <v>494</v>
      </c>
      <c r="H645" s="23" t="str">
        <f>F645&amp;G645</f>
        <v>6258081647175427494</v>
      </c>
      <c r="I645" s="48" t="e">
        <f>VLOOKUP(H645,银行退汇!H:K,4,FALSE)</f>
        <v>#N/A</v>
      </c>
      <c r="J645" s="48" t="e">
        <f>IF(I645&gt;0,1,"")</f>
        <v>#N/A</v>
      </c>
      <c r="K645" s="48" t="e">
        <f>VLOOKUP(H645,网银退汇!H:J,3,FALSE)</f>
        <v>#N/A</v>
      </c>
      <c r="L645" t="s">
        <v>5614</v>
      </c>
      <c r="M645" s="38"/>
      <c r="N645" s="45"/>
      <c r="O645" s="38"/>
      <c r="P645" s="38"/>
      <c r="Q645" s="38"/>
      <c r="R645" s="38"/>
      <c r="S645" s="38"/>
      <c r="T645" s="38"/>
      <c r="U645" s="38"/>
      <c r="V645" s="38"/>
    </row>
    <row r="646" spans="1:22" ht="14.25" hidden="1">
      <c r="A646" t="s">
        <v>1300</v>
      </c>
      <c r="B646" t="s">
        <v>5671</v>
      </c>
      <c r="C646" t="s">
        <v>5614</v>
      </c>
      <c r="D646" t="s">
        <v>2980</v>
      </c>
      <c r="E646" t="s">
        <v>98</v>
      </c>
      <c r="F646" s="23" t="s">
        <v>2982</v>
      </c>
      <c r="G646" s="56">
        <v>27</v>
      </c>
      <c r="H646" s="23" t="str">
        <f>F646&amp;G646</f>
        <v>621700386002951196927</v>
      </c>
      <c r="I646" s="48">
        <f>VLOOKUP(H646,银行退汇!H:K,4,FALSE)</f>
        <v>27</v>
      </c>
      <c r="J646" s="48">
        <f>IF(I646&gt;0,1,"")</f>
        <v>1</v>
      </c>
      <c r="K646" s="48" t="str">
        <f>VLOOKUP(H646,网银退汇!H:J,3,FALSE)</f>
        <v>2017-07-13</v>
      </c>
      <c r="L646" t="s">
        <v>5614</v>
      </c>
      <c r="M646" s="38"/>
      <c r="N646" s="45"/>
      <c r="O646" s="38"/>
      <c r="P646" s="38"/>
      <c r="Q646" s="38"/>
      <c r="R646" s="38"/>
      <c r="S646" s="38"/>
      <c r="T646" s="38"/>
      <c r="U646" s="38"/>
      <c r="V646" s="38"/>
    </row>
    <row r="647" spans="1:22" ht="14.25" hidden="1">
      <c r="A647" t="s">
        <v>1302</v>
      </c>
      <c r="B647" t="s">
        <v>5672</v>
      </c>
      <c r="C647" t="s">
        <v>5614</v>
      </c>
      <c r="D647" t="s">
        <v>2983</v>
      </c>
      <c r="E647" t="s">
        <v>98</v>
      </c>
      <c r="F647" s="23" t="s">
        <v>2985</v>
      </c>
      <c r="G647" s="56">
        <v>1120</v>
      </c>
      <c r="H647" s="23" t="str">
        <f>F647&amp;G647</f>
        <v>62319000000540772561120</v>
      </c>
      <c r="I647" s="48" t="e">
        <f>VLOOKUP(H647,银行退汇!H:K,4,FALSE)</f>
        <v>#N/A</v>
      </c>
      <c r="J647" s="48" t="e">
        <f>IF(I647&gt;0,1,"")</f>
        <v>#N/A</v>
      </c>
      <c r="K647" s="48" t="e">
        <f>VLOOKUP(H647,网银退汇!H:J,3,FALSE)</f>
        <v>#N/A</v>
      </c>
      <c r="L647" t="s">
        <v>5614</v>
      </c>
      <c r="M647" s="38"/>
      <c r="N647" s="45"/>
      <c r="O647" s="38"/>
      <c r="P647" s="38"/>
      <c r="Q647" s="38"/>
      <c r="R647" s="38"/>
      <c r="S647" s="38"/>
      <c r="T647" s="38"/>
      <c r="U647" s="38"/>
      <c r="V647" s="38"/>
    </row>
    <row r="648" spans="1:22" ht="14.25" hidden="1">
      <c r="A648" t="s">
        <v>1304</v>
      </c>
      <c r="B648" t="s">
        <v>5673</v>
      </c>
      <c r="C648" t="s">
        <v>5614</v>
      </c>
      <c r="D648" t="s">
        <v>2986</v>
      </c>
      <c r="E648" t="s">
        <v>98</v>
      </c>
      <c r="F648" s="23" t="s">
        <v>2988</v>
      </c>
      <c r="G648" s="56">
        <v>88</v>
      </c>
      <c r="H648" s="23" t="str">
        <f>F648&amp;G648</f>
        <v>621700386003450539488</v>
      </c>
      <c r="I648" s="48">
        <f>VLOOKUP(H648,银行退汇!H:K,4,FALSE)</f>
        <v>88</v>
      </c>
      <c r="J648" s="48">
        <f>IF(I648&gt;0,1,"")</f>
        <v>1</v>
      </c>
      <c r="K648" s="48" t="str">
        <f>VLOOKUP(H648,网银退汇!H:J,3,FALSE)</f>
        <v>2017-07-13</v>
      </c>
      <c r="L648" t="s">
        <v>5614</v>
      </c>
      <c r="M648" s="38"/>
      <c r="N648" s="45"/>
      <c r="O648" s="38"/>
      <c r="P648" s="38"/>
      <c r="Q648" s="38"/>
      <c r="R648" s="38"/>
      <c r="S648" s="38"/>
      <c r="T648" s="38"/>
      <c r="U648" s="38"/>
      <c r="V648" s="38"/>
    </row>
    <row r="649" spans="1:22" ht="14.25" hidden="1">
      <c r="A649" t="s">
        <v>1306</v>
      </c>
      <c r="B649" t="s">
        <v>5674</v>
      </c>
      <c r="C649" t="s">
        <v>5614</v>
      </c>
      <c r="D649" t="s">
        <v>2989</v>
      </c>
      <c r="E649" t="s">
        <v>98</v>
      </c>
      <c r="F649" s="23" t="s">
        <v>2991</v>
      </c>
      <c r="G649" s="56">
        <v>131</v>
      </c>
      <c r="H649" s="23" t="str">
        <f>F649&amp;G649</f>
        <v>6217790001095247314131</v>
      </c>
      <c r="I649" s="48" t="e">
        <f>VLOOKUP(H649,银行退汇!H:K,4,FALSE)</f>
        <v>#N/A</v>
      </c>
      <c r="J649" s="48" t="e">
        <f>IF(I649&gt;0,1,"")</f>
        <v>#N/A</v>
      </c>
      <c r="K649" s="48" t="e">
        <f>VLOOKUP(H649,网银退汇!H:J,3,FALSE)</f>
        <v>#N/A</v>
      </c>
      <c r="L649" t="s">
        <v>5614</v>
      </c>
      <c r="M649" s="38"/>
      <c r="N649" s="45"/>
      <c r="O649" s="38"/>
      <c r="P649" s="38"/>
      <c r="Q649" s="38"/>
      <c r="R649" s="38"/>
      <c r="S649" s="38"/>
      <c r="T649" s="38"/>
      <c r="U649" s="38"/>
      <c r="V649" s="38"/>
    </row>
    <row r="650" spans="1:22" ht="14.25" hidden="1">
      <c r="A650" t="s">
        <v>1308</v>
      </c>
      <c r="B650" t="s">
        <v>5675</v>
      </c>
      <c r="C650" t="s">
        <v>5614</v>
      </c>
      <c r="D650" t="s">
        <v>2992</v>
      </c>
      <c r="E650" t="s">
        <v>98</v>
      </c>
      <c r="F650" s="23" t="s">
        <v>2770</v>
      </c>
      <c r="G650" s="56">
        <v>1969</v>
      </c>
      <c r="H650" s="23" t="str">
        <f>F650&amp;G650</f>
        <v>62284819383649703761969</v>
      </c>
      <c r="I650" s="48" t="e">
        <f>VLOOKUP(H650,银行退汇!H:K,4,FALSE)</f>
        <v>#N/A</v>
      </c>
      <c r="J650" s="48" t="e">
        <f>IF(I650&gt;0,1,"")</f>
        <v>#N/A</v>
      </c>
      <c r="K650" s="48" t="e">
        <f>VLOOKUP(H650,网银退汇!H:J,3,FALSE)</f>
        <v>#N/A</v>
      </c>
      <c r="L650" t="s">
        <v>5614</v>
      </c>
      <c r="M650" s="38"/>
      <c r="N650" s="45"/>
      <c r="O650" s="38"/>
      <c r="P650" s="38"/>
      <c r="Q650" s="38"/>
      <c r="R650" s="38"/>
      <c r="S650" s="38"/>
      <c r="T650" s="38"/>
      <c r="U650" s="38"/>
      <c r="V650" s="38"/>
    </row>
    <row r="651" spans="1:22" ht="14.25" hidden="1">
      <c r="A651" t="s">
        <v>1310</v>
      </c>
      <c r="B651" t="s">
        <v>5676</v>
      </c>
      <c r="C651" t="s">
        <v>5614</v>
      </c>
      <c r="D651" t="s">
        <v>2994</v>
      </c>
      <c r="E651" t="s">
        <v>98</v>
      </c>
      <c r="F651" s="23" t="s">
        <v>2996</v>
      </c>
      <c r="G651" s="56">
        <v>16</v>
      </c>
      <c r="H651" s="23" t="str">
        <f>F651&amp;G651</f>
        <v>625958890270124116</v>
      </c>
      <c r="I651" s="48" t="e">
        <f>VLOOKUP(H651,银行退汇!H:K,4,FALSE)</f>
        <v>#N/A</v>
      </c>
      <c r="J651" s="48" t="e">
        <f>IF(I651&gt;0,1,"")</f>
        <v>#N/A</v>
      </c>
      <c r="K651" s="48" t="e">
        <f>VLOOKUP(H651,网银退汇!H:J,3,FALSE)</f>
        <v>#N/A</v>
      </c>
      <c r="L651" t="s">
        <v>5614</v>
      </c>
      <c r="M651" s="38"/>
      <c r="N651" s="45"/>
      <c r="O651" s="38"/>
      <c r="P651" s="38"/>
      <c r="Q651" s="38"/>
      <c r="R651" s="38"/>
      <c r="S651" s="38"/>
      <c r="T651" s="38"/>
      <c r="U651" s="38"/>
      <c r="V651" s="38"/>
    </row>
    <row r="652" spans="1:22" ht="14.25" hidden="1">
      <c r="A652" t="s">
        <v>1312</v>
      </c>
      <c r="B652" t="s">
        <v>5677</v>
      </c>
      <c r="C652" t="s">
        <v>5614</v>
      </c>
      <c r="D652" t="s">
        <v>2997</v>
      </c>
      <c r="E652" t="s">
        <v>98</v>
      </c>
      <c r="F652" s="23" t="s">
        <v>2999</v>
      </c>
      <c r="G652" s="56">
        <v>600</v>
      </c>
      <c r="H652" s="23" t="str">
        <f>F652&amp;G652</f>
        <v>6217003860016605188600</v>
      </c>
      <c r="I652" s="48" t="e">
        <f>VLOOKUP(H652,银行退汇!H:K,4,FALSE)</f>
        <v>#N/A</v>
      </c>
      <c r="J652" s="48" t="e">
        <f>IF(I652&gt;0,1,"")</f>
        <v>#N/A</v>
      </c>
      <c r="K652" s="48" t="e">
        <f>VLOOKUP(H652,网银退汇!H:J,3,FALSE)</f>
        <v>#N/A</v>
      </c>
      <c r="L652" t="s">
        <v>5614</v>
      </c>
      <c r="M652" s="38"/>
      <c r="N652" s="45"/>
      <c r="O652" s="38"/>
      <c r="P652" s="38"/>
      <c r="Q652" s="38"/>
      <c r="R652" s="38"/>
      <c r="S652" s="38"/>
      <c r="T652" s="38"/>
      <c r="U652" s="38"/>
      <c r="V652" s="38"/>
    </row>
    <row r="653" spans="1:22" ht="14.25" hidden="1">
      <c r="A653" t="s">
        <v>1314</v>
      </c>
      <c r="B653" t="s">
        <v>5678</v>
      </c>
      <c r="C653" t="s">
        <v>5614</v>
      </c>
      <c r="D653" t="s">
        <v>3000</v>
      </c>
      <c r="E653" t="s">
        <v>98</v>
      </c>
      <c r="F653" s="23" t="s">
        <v>3002</v>
      </c>
      <c r="G653" s="56">
        <v>340</v>
      </c>
      <c r="H653" s="23" t="str">
        <f>F653&amp;G653</f>
        <v>6231900000119261028340</v>
      </c>
      <c r="I653" s="48" t="e">
        <f>VLOOKUP(H653,银行退汇!H:K,4,FALSE)</f>
        <v>#N/A</v>
      </c>
      <c r="J653" s="48" t="e">
        <f>IF(I653&gt;0,1,"")</f>
        <v>#N/A</v>
      </c>
      <c r="K653" s="48" t="e">
        <f>VLOOKUP(H653,网银退汇!H:J,3,FALSE)</f>
        <v>#N/A</v>
      </c>
      <c r="L653" t="s">
        <v>5614</v>
      </c>
      <c r="M653" s="38"/>
      <c r="N653" s="45"/>
      <c r="O653" s="38"/>
      <c r="P653" s="38"/>
      <c r="Q653" s="38"/>
      <c r="R653" s="38"/>
      <c r="S653" s="38"/>
      <c r="T653" s="38"/>
      <c r="U653" s="38"/>
      <c r="V653" s="38"/>
    </row>
    <row r="654" spans="1:22" ht="14.25" hidden="1">
      <c r="A654" t="s">
        <v>1316</v>
      </c>
      <c r="B654" t="s">
        <v>5679</v>
      </c>
      <c r="C654" t="s">
        <v>5614</v>
      </c>
      <c r="D654" t="s">
        <v>3003</v>
      </c>
      <c r="E654" t="s">
        <v>98</v>
      </c>
      <c r="F654" s="23" t="s">
        <v>3005</v>
      </c>
      <c r="G654" s="56">
        <v>503</v>
      </c>
      <c r="H654" s="23" t="str">
        <f>F654&amp;G654</f>
        <v>6214157312904259877503</v>
      </c>
      <c r="I654" s="48" t="e">
        <f>VLOOKUP(H654,银行退汇!H:K,4,FALSE)</f>
        <v>#N/A</v>
      </c>
      <c r="J654" s="48" t="e">
        <f>IF(I654&gt;0,1,"")</f>
        <v>#N/A</v>
      </c>
      <c r="K654" s="48" t="e">
        <f>VLOOKUP(H654,网银退汇!H:J,3,FALSE)</f>
        <v>#N/A</v>
      </c>
      <c r="L654" t="s">
        <v>5614</v>
      </c>
      <c r="M654" s="38"/>
      <c r="N654" s="45"/>
      <c r="O654" s="38"/>
      <c r="P654" s="38"/>
      <c r="Q654" s="38"/>
      <c r="R654" s="38"/>
      <c r="S654" s="38"/>
      <c r="T654" s="38"/>
      <c r="U654" s="38"/>
      <c r="V654" s="38"/>
    </row>
    <row r="655" spans="1:22" ht="14.25" hidden="1">
      <c r="A655" t="s">
        <v>1318</v>
      </c>
      <c r="B655" t="s">
        <v>5680</v>
      </c>
      <c r="C655" t="s">
        <v>5614</v>
      </c>
      <c r="D655" t="s">
        <v>3006</v>
      </c>
      <c r="E655" t="s">
        <v>98</v>
      </c>
      <c r="F655" s="23" t="s">
        <v>3008</v>
      </c>
      <c r="G655" s="56">
        <v>409</v>
      </c>
      <c r="H655" s="23" t="str">
        <f>F655&amp;G655</f>
        <v>6227003861050994776409</v>
      </c>
      <c r="I655" s="48" t="e">
        <f>VLOOKUP(H655,银行退汇!H:K,4,FALSE)</f>
        <v>#N/A</v>
      </c>
      <c r="J655" s="48" t="e">
        <f>IF(I655&gt;0,1,"")</f>
        <v>#N/A</v>
      </c>
      <c r="K655" s="48" t="e">
        <f>VLOOKUP(H655,网银退汇!H:J,3,FALSE)</f>
        <v>#N/A</v>
      </c>
      <c r="L655" t="s">
        <v>5614</v>
      </c>
      <c r="M655" s="38"/>
      <c r="N655" s="45"/>
      <c r="O655" s="38"/>
      <c r="P655" s="38"/>
      <c r="Q655" s="38"/>
      <c r="R655" s="38"/>
      <c r="S655" s="38"/>
      <c r="T655" s="38"/>
      <c r="U655" s="38"/>
      <c r="V655" s="38"/>
    </row>
    <row r="656" spans="1:22" ht="14.25" hidden="1">
      <c r="A656" t="s">
        <v>1320</v>
      </c>
      <c r="B656" t="s">
        <v>5681</v>
      </c>
      <c r="C656" t="s">
        <v>5614</v>
      </c>
      <c r="D656" t="s">
        <v>3009</v>
      </c>
      <c r="E656" t="s">
        <v>98</v>
      </c>
      <c r="F656" s="23" t="s">
        <v>3011</v>
      </c>
      <c r="G656" s="56">
        <v>1010</v>
      </c>
      <c r="H656" s="23" t="str">
        <f>F656&amp;G656</f>
        <v>62262302295473181010</v>
      </c>
      <c r="I656" s="48" t="e">
        <f>VLOOKUP(H656,银行退汇!H:K,4,FALSE)</f>
        <v>#N/A</v>
      </c>
      <c r="J656" s="48" t="e">
        <f>IF(I656&gt;0,1,"")</f>
        <v>#N/A</v>
      </c>
      <c r="K656" s="48" t="e">
        <f>VLOOKUP(H656,网银退汇!H:J,3,FALSE)</f>
        <v>#N/A</v>
      </c>
      <c r="L656" t="s">
        <v>5614</v>
      </c>
      <c r="M656" s="38"/>
      <c r="N656" s="45"/>
      <c r="O656" s="38"/>
      <c r="P656" s="38"/>
      <c r="Q656" s="38"/>
      <c r="R656" s="38"/>
      <c r="S656" s="38"/>
      <c r="T656" s="38"/>
      <c r="U656" s="38"/>
      <c r="V656" s="38"/>
    </row>
    <row r="657" spans="1:22" ht="14.25" hidden="1">
      <c r="A657" t="s">
        <v>1322</v>
      </c>
      <c r="B657" t="s">
        <v>5682</v>
      </c>
      <c r="C657" t="s">
        <v>5683</v>
      </c>
      <c r="D657" t="s">
        <v>3012</v>
      </c>
      <c r="E657" t="s">
        <v>98</v>
      </c>
      <c r="F657" s="23" t="s">
        <v>3014</v>
      </c>
      <c r="G657" s="56">
        <v>150</v>
      </c>
      <c r="H657" s="23" t="str">
        <f>F657&amp;G657</f>
        <v>6228484146290824165150</v>
      </c>
      <c r="I657" s="48">
        <f>VLOOKUP(H657,银行退汇!H:K,4,FALSE)</f>
        <v>150</v>
      </c>
      <c r="J657" s="48">
        <f>IF(I657&gt;0,1,"")</f>
        <v>1</v>
      </c>
      <c r="K657" s="48" t="str">
        <f>VLOOKUP(H657,网银退汇!H:J,3,FALSE)</f>
        <v>2017-07-13</v>
      </c>
      <c r="L657" t="s">
        <v>5683</v>
      </c>
      <c r="M657" s="38"/>
      <c r="N657" s="45"/>
      <c r="O657" s="38"/>
      <c r="P657" s="38"/>
      <c r="Q657" s="38"/>
      <c r="R657" s="38"/>
      <c r="S657" s="38"/>
      <c r="T657" s="38"/>
      <c r="U657" s="38"/>
      <c r="V657" s="38"/>
    </row>
    <row r="658" spans="1:22" ht="14.25" hidden="1">
      <c r="A658" t="s">
        <v>1324</v>
      </c>
      <c r="B658" t="s">
        <v>5684</v>
      </c>
      <c r="C658" t="s">
        <v>5683</v>
      </c>
      <c r="D658" t="s">
        <v>3015</v>
      </c>
      <c r="E658" t="s">
        <v>98</v>
      </c>
      <c r="F658" s="23" t="s">
        <v>3017</v>
      </c>
      <c r="G658" s="56">
        <v>880</v>
      </c>
      <c r="H658" s="23" t="str">
        <f>F658&amp;G658</f>
        <v>6259980028096863880</v>
      </c>
      <c r="I658" s="48">
        <f>VLOOKUP(H658,银行退汇!H:K,4,FALSE)</f>
        <v>880</v>
      </c>
      <c r="J658" s="48">
        <f>IF(I658&gt;0,1,"")</f>
        <v>1</v>
      </c>
      <c r="K658" s="48" t="str">
        <f>VLOOKUP(H658,网银退汇!H:J,3,FALSE)</f>
        <v>2017-07-13</v>
      </c>
      <c r="L658" t="s">
        <v>5683</v>
      </c>
      <c r="M658" s="38"/>
      <c r="N658" s="45"/>
      <c r="O658" s="38"/>
      <c r="P658" s="38"/>
      <c r="Q658" s="38"/>
      <c r="R658" s="38"/>
      <c r="S658" s="38"/>
      <c r="T658" s="38"/>
      <c r="U658" s="38"/>
      <c r="V658" s="38"/>
    </row>
    <row r="659" spans="1:22" ht="14.25" hidden="1">
      <c r="A659" t="s">
        <v>1326</v>
      </c>
      <c r="B659" t="s">
        <v>5685</v>
      </c>
      <c r="C659" t="s">
        <v>5683</v>
      </c>
      <c r="D659" t="s">
        <v>3018</v>
      </c>
      <c r="E659" t="s">
        <v>98</v>
      </c>
      <c r="F659" s="23" t="s">
        <v>3020</v>
      </c>
      <c r="G659" s="56">
        <v>759</v>
      </c>
      <c r="H659" s="23" t="str">
        <f>F659&amp;G659</f>
        <v>6231900000098964279759</v>
      </c>
      <c r="I659" s="48">
        <f>VLOOKUP(H659,银行退汇!H:K,4,FALSE)</f>
        <v>759</v>
      </c>
      <c r="J659" s="48">
        <f>IF(I659&gt;0,1,"")</f>
        <v>1</v>
      </c>
      <c r="K659" s="48" t="str">
        <f>VLOOKUP(H659,网银退汇!H:J,3,FALSE)</f>
        <v>2017-07-13</v>
      </c>
      <c r="L659" t="s">
        <v>5683</v>
      </c>
      <c r="M659" s="38"/>
      <c r="N659" s="45"/>
      <c r="O659" s="38"/>
      <c r="P659" s="38"/>
      <c r="Q659" s="38"/>
      <c r="R659" s="38"/>
      <c r="S659" s="38"/>
      <c r="T659" s="38"/>
      <c r="U659" s="38"/>
      <c r="V659" s="38"/>
    </row>
    <row r="660" spans="1:22" ht="14.25" hidden="1">
      <c r="A660" t="s">
        <v>1328</v>
      </c>
      <c r="B660" t="s">
        <v>5686</v>
      </c>
      <c r="C660" t="s">
        <v>5683</v>
      </c>
      <c r="D660" t="s">
        <v>3021</v>
      </c>
      <c r="E660" t="s">
        <v>98</v>
      </c>
      <c r="F660" s="23" t="s">
        <v>3023</v>
      </c>
      <c r="G660" s="56">
        <v>44</v>
      </c>
      <c r="H660" s="23" t="str">
        <f>F660&amp;G660</f>
        <v>622848193800619697644</v>
      </c>
      <c r="I660" s="48" t="e">
        <f>VLOOKUP(H660,银行退汇!H:K,4,FALSE)</f>
        <v>#N/A</v>
      </c>
      <c r="J660" s="48" t="e">
        <f>IF(I660&gt;0,1,"")</f>
        <v>#N/A</v>
      </c>
      <c r="K660" s="48" t="e">
        <f>VLOOKUP(H660,网银退汇!H:J,3,FALSE)</f>
        <v>#N/A</v>
      </c>
      <c r="L660" t="s">
        <v>5683</v>
      </c>
      <c r="M660" s="38"/>
      <c r="N660" s="45"/>
      <c r="O660" s="38"/>
      <c r="P660" s="38"/>
      <c r="Q660" s="38"/>
      <c r="R660" s="38"/>
      <c r="S660" s="38"/>
      <c r="T660" s="38"/>
      <c r="U660" s="38"/>
      <c r="V660" s="38"/>
    </row>
    <row r="661" spans="1:22" ht="14.25" hidden="1">
      <c r="A661" t="s">
        <v>1330</v>
      </c>
      <c r="B661" t="s">
        <v>5687</v>
      </c>
      <c r="C661" t="s">
        <v>5683</v>
      </c>
      <c r="D661" t="s">
        <v>3024</v>
      </c>
      <c r="E661" t="s">
        <v>98</v>
      </c>
      <c r="F661" s="23" t="s">
        <v>3026</v>
      </c>
      <c r="G661" s="56">
        <v>300</v>
      </c>
      <c r="H661" s="23" t="str">
        <f>F661&amp;G661</f>
        <v>6228930001029088501300</v>
      </c>
      <c r="I661" s="48" t="e">
        <f>VLOOKUP(H661,银行退汇!H:K,4,FALSE)</f>
        <v>#N/A</v>
      </c>
      <c r="J661" s="48" t="e">
        <f>IF(I661&gt;0,1,"")</f>
        <v>#N/A</v>
      </c>
      <c r="K661" s="48" t="e">
        <f>VLOOKUP(H661,网银退汇!H:J,3,FALSE)</f>
        <v>#N/A</v>
      </c>
      <c r="L661" t="s">
        <v>5683</v>
      </c>
      <c r="M661" s="38"/>
      <c r="N661" s="45"/>
      <c r="O661" s="38"/>
      <c r="P661" s="38"/>
      <c r="Q661" s="38"/>
      <c r="R661" s="38"/>
      <c r="S661" s="38"/>
      <c r="T661" s="38"/>
      <c r="U661" s="38"/>
      <c r="V661" s="38"/>
    </row>
    <row r="662" spans="1:22" ht="14.25" hidden="1">
      <c r="A662" t="s">
        <v>1332</v>
      </c>
      <c r="B662" t="s">
        <v>5688</v>
      </c>
      <c r="C662" t="s">
        <v>5683</v>
      </c>
      <c r="D662" t="s">
        <v>3027</v>
      </c>
      <c r="E662" t="s">
        <v>98</v>
      </c>
      <c r="F662" s="23" t="s">
        <v>3029</v>
      </c>
      <c r="G662" s="56">
        <v>89.09</v>
      </c>
      <c r="H662" s="23" t="str">
        <f>F662&amp;G662</f>
        <v>621017800203433736189.09</v>
      </c>
      <c r="I662" s="48" t="e">
        <f>VLOOKUP(H662,银行退汇!H:K,4,FALSE)</f>
        <v>#N/A</v>
      </c>
      <c r="J662" s="48" t="e">
        <f>IF(I662&gt;0,1,"")</f>
        <v>#N/A</v>
      </c>
      <c r="K662" s="48" t="e">
        <f>VLOOKUP(H662,网银退汇!H:J,3,FALSE)</f>
        <v>#N/A</v>
      </c>
      <c r="L662" t="s">
        <v>5683</v>
      </c>
      <c r="M662" s="38"/>
      <c r="N662" s="45"/>
      <c r="O662" s="38"/>
      <c r="P662" s="38"/>
      <c r="Q662" s="38"/>
      <c r="R662" s="38"/>
      <c r="S662" s="38"/>
      <c r="T662" s="38"/>
      <c r="U662" s="38"/>
      <c r="V662" s="38"/>
    </row>
    <row r="663" spans="1:22" ht="14.25" hidden="1">
      <c r="A663" t="s">
        <v>1334</v>
      </c>
      <c r="B663" t="s">
        <v>5689</v>
      </c>
      <c r="C663" t="s">
        <v>5683</v>
      </c>
      <c r="D663" t="s">
        <v>3030</v>
      </c>
      <c r="E663" t="s">
        <v>98</v>
      </c>
      <c r="F663" s="23" t="s">
        <v>3032</v>
      </c>
      <c r="G663" s="56">
        <v>1753</v>
      </c>
      <c r="H663" s="23" t="str">
        <f>F663&amp;G663</f>
        <v>62236925122696651753</v>
      </c>
      <c r="I663" s="48" t="e">
        <f>VLOOKUP(H663,银行退汇!H:K,4,FALSE)</f>
        <v>#N/A</v>
      </c>
      <c r="J663" s="48" t="e">
        <f>IF(I663&gt;0,1,"")</f>
        <v>#N/A</v>
      </c>
      <c r="K663" s="48" t="e">
        <f>VLOOKUP(H663,网银退汇!H:J,3,FALSE)</f>
        <v>#N/A</v>
      </c>
      <c r="L663" t="s">
        <v>5683</v>
      </c>
      <c r="M663" s="38"/>
      <c r="N663" s="45"/>
      <c r="O663" s="38"/>
      <c r="P663" s="38"/>
      <c r="Q663" s="38"/>
      <c r="R663" s="38"/>
      <c r="S663" s="38"/>
      <c r="T663" s="38"/>
      <c r="U663" s="38"/>
      <c r="V663" s="38"/>
    </row>
    <row r="664" spans="1:22" ht="14.25" hidden="1">
      <c r="A664" t="s">
        <v>1336</v>
      </c>
      <c r="B664" t="s">
        <v>5690</v>
      </c>
      <c r="C664" t="s">
        <v>5683</v>
      </c>
      <c r="D664" t="s">
        <v>3033</v>
      </c>
      <c r="E664" t="s">
        <v>98</v>
      </c>
      <c r="F664" s="23" t="s">
        <v>3035</v>
      </c>
      <c r="G664" s="56">
        <v>151</v>
      </c>
      <c r="H664" s="23" t="str">
        <f>F664&amp;G664</f>
        <v>3563918000207882151</v>
      </c>
      <c r="I664" s="48" t="e">
        <f>VLOOKUP(H664,银行退汇!H:K,4,FALSE)</f>
        <v>#N/A</v>
      </c>
      <c r="J664" s="48" t="e">
        <f>IF(I664&gt;0,1,"")</f>
        <v>#N/A</v>
      </c>
      <c r="K664" s="48" t="e">
        <f>VLOOKUP(H664,网银退汇!H:J,3,FALSE)</f>
        <v>#N/A</v>
      </c>
      <c r="L664" t="s">
        <v>5683</v>
      </c>
      <c r="M664" s="38"/>
      <c r="N664" s="45"/>
      <c r="O664" s="38"/>
      <c r="P664" s="38"/>
      <c r="Q664" s="38"/>
      <c r="R664" s="38"/>
      <c r="S664" s="38"/>
      <c r="T664" s="38"/>
      <c r="U664" s="38"/>
      <c r="V664" s="38"/>
    </row>
    <row r="665" spans="1:22" ht="14.25" hidden="1">
      <c r="A665" t="s">
        <v>1338</v>
      </c>
      <c r="B665" t="s">
        <v>5691</v>
      </c>
      <c r="C665" t="s">
        <v>5683</v>
      </c>
      <c r="D665" t="s">
        <v>3036</v>
      </c>
      <c r="E665" t="s">
        <v>98</v>
      </c>
      <c r="F665" s="23" t="s">
        <v>3038</v>
      </c>
      <c r="G665" s="56">
        <v>451</v>
      </c>
      <c r="H665" s="23" t="str">
        <f>F665&amp;G665</f>
        <v>6212262515002269087451</v>
      </c>
      <c r="I665" s="48" t="e">
        <f>VLOOKUP(H665,银行退汇!H:K,4,FALSE)</f>
        <v>#N/A</v>
      </c>
      <c r="J665" s="48" t="e">
        <f>IF(I665&gt;0,1,"")</f>
        <v>#N/A</v>
      </c>
      <c r="K665" s="48" t="e">
        <f>VLOOKUP(H665,网银退汇!H:J,3,FALSE)</f>
        <v>#N/A</v>
      </c>
      <c r="L665" t="s">
        <v>5683</v>
      </c>
      <c r="M665" s="38"/>
      <c r="N665" s="45"/>
      <c r="O665" s="38"/>
      <c r="P665" s="38"/>
      <c r="Q665" s="38"/>
      <c r="R665" s="38"/>
      <c r="S665" s="38"/>
      <c r="T665" s="38"/>
      <c r="U665" s="38"/>
      <c r="V665" s="38"/>
    </row>
    <row r="666" spans="1:22" ht="14.25" hidden="1">
      <c r="A666" t="s">
        <v>1340</v>
      </c>
      <c r="B666" t="s">
        <v>5692</v>
      </c>
      <c r="C666" t="s">
        <v>5683</v>
      </c>
      <c r="D666" t="s">
        <v>3039</v>
      </c>
      <c r="E666" t="s">
        <v>98</v>
      </c>
      <c r="F666" s="23" t="s">
        <v>3041</v>
      </c>
      <c r="G666" s="56">
        <v>92</v>
      </c>
      <c r="H666" s="23" t="str">
        <f>F666&amp;G666</f>
        <v>621226250202263343592</v>
      </c>
      <c r="I666" s="48" t="e">
        <f>VLOOKUP(H666,银行退汇!H:K,4,FALSE)</f>
        <v>#N/A</v>
      </c>
      <c r="J666" s="48" t="e">
        <f>IF(I666&gt;0,1,"")</f>
        <v>#N/A</v>
      </c>
      <c r="K666" s="48" t="e">
        <f>VLOOKUP(H666,网银退汇!H:J,3,FALSE)</f>
        <v>#N/A</v>
      </c>
      <c r="L666" t="s">
        <v>5683</v>
      </c>
      <c r="M666" s="38"/>
      <c r="N666" s="45"/>
      <c r="O666" s="38"/>
      <c r="P666" s="38"/>
      <c r="Q666" s="38"/>
      <c r="R666" s="38"/>
      <c r="S666" s="38"/>
      <c r="T666" s="38"/>
      <c r="U666" s="38"/>
      <c r="V666" s="38"/>
    </row>
    <row r="667" spans="1:22" ht="14.25" hidden="1">
      <c r="A667" t="s">
        <v>1342</v>
      </c>
      <c r="B667" t="s">
        <v>5693</v>
      </c>
      <c r="C667" t="s">
        <v>5683</v>
      </c>
      <c r="D667" t="s">
        <v>3042</v>
      </c>
      <c r="E667" t="s">
        <v>98</v>
      </c>
      <c r="F667" s="23" t="s">
        <v>3044</v>
      </c>
      <c r="G667" s="56">
        <v>43</v>
      </c>
      <c r="H667" s="23" t="str">
        <f>F667&amp;G667</f>
        <v>623190000006518210343</v>
      </c>
      <c r="I667" s="48">
        <f>VLOOKUP(H667,银行退汇!H:K,4,FALSE)</f>
        <v>43</v>
      </c>
      <c r="J667" s="48">
        <f>IF(I667&gt;0,1,"")</f>
        <v>1</v>
      </c>
      <c r="K667" s="48" t="str">
        <f>VLOOKUP(H667,网银退汇!H:J,3,FALSE)</f>
        <v>2017-07-13</v>
      </c>
      <c r="L667" t="s">
        <v>5683</v>
      </c>
      <c r="M667" s="38"/>
      <c r="N667" s="45"/>
      <c r="O667" s="38"/>
      <c r="P667" s="38"/>
      <c r="Q667" s="38"/>
      <c r="R667" s="38"/>
      <c r="S667" s="38"/>
      <c r="T667" s="38"/>
      <c r="U667" s="38"/>
      <c r="V667" s="38"/>
    </row>
    <row r="668" spans="1:22" ht="14.25" hidden="1">
      <c r="A668" t="s">
        <v>1344</v>
      </c>
      <c r="B668" t="s">
        <v>5694</v>
      </c>
      <c r="C668" t="s">
        <v>5683</v>
      </c>
      <c r="D668" t="s">
        <v>3045</v>
      </c>
      <c r="E668" t="s">
        <v>98</v>
      </c>
      <c r="F668" s="23" t="s">
        <v>3047</v>
      </c>
      <c r="G668" s="56">
        <v>200</v>
      </c>
      <c r="H668" s="23" t="str">
        <f>F668&amp;G668</f>
        <v>6231900000052840945200</v>
      </c>
      <c r="I668" s="48">
        <f>VLOOKUP(H668,银行退汇!H:K,4,FALSE)</f>
        <v>200</v>
      </c>
      <c r="J668" s="48">
        <f>IF(I668&gt;0,1,"")</f>
        <v>1</v>
      </c>
      <c r="K668" s="48" t="str">
        <f>VLOOKUP(H668,网银退汇!H:J,3,FALSE)</f>
        <v>2017-07-14</v>
      </c>
      <c r="L668" t="s">
        <v>5683</v>
      </c>
      <c r="M668" s="38"/>
      <c r="N668" s="45"/>
      <c r="O668" s="38"/>
      <c r="P668" s="38"/>
      <c r="Q668" s="38"/>
      <c r="R668" s="38"/>
      <c r="S668" s="38"/>
      <c r="T668" s="38"/>
      <c r="U668" s="38"/>
      <c r="V668" s="38"/>
    </row>
    <row r="669" spans="1:22" ht="14.25" hidden="1">
      <c r="A669" t="s">
        <v>1346</v>
      </c>
      <c r="B669" t="s">
        <v>5695</v>
      </c>
      <c r="C669" t="s">
        <v>5683</v>
      </c>
      <c r="D669" t="s">
        <v>3048</v>
      </c>
      <c r="E669" t="s">
        <v>98</v>
      </c>
      <c r="F669" s="23" t="s">
        <v>3050</v>
      </c>
      <c r="G669" s="56">
        <v>59</v>
      </c>
      <c r="H669" s="23" t="str">
        <f>F669&amp;G669</f>
        <v>6223082700701467159</v>
      </c>
      <c r="I669" s="48">
        <f>VLOOKUP(H669,银行退汇!H:K,4,FALSE)</f>
        <v>59</v>
      </c>
      <c r="J669" s="48">
        <f>IF(I669&gt;0,1,"")</f>
        <v>1</v>
      </c>
      <c r="K669" s="48" t="str">
        <f>VLOOKUP(H669,网银退汇!H:J,3,FALSE)</f>
        <v>2017-07-14</v>
      </c>
      <c r="L669" t="s">
        <v>5683</v>
      </c>
      <c r="M669" s="38"/>
      <c r="N669" s="45"/>
      <c r="O669" s="38"/>
      <c r="P669" s="38"/>
      <c r="Q669" s="38"/>
      <c r="R669" s="38"/>
      <c r="S669" s="38"/>
      <c r="T669" s="38"/>
      <c r="U669" s="38"/>
      <c r="V669" s="38"/>
    </row>
    <row r="670" spans="1:22" ht="14.25" hidden="1">
      <c r="A670" t="s">
        <v>1348</v>
      </c>
      <c r="B670" t="s">
        <v>5696</v>
      </c>
      <c r="C670" t="s">
        <v>5683</v>
      </c>
      <c r="D670" t="s">
        <v>3051</v>
      </c>
      <c r="E670" t="s">
        <v>98</v>
      </c>
      <c r="F670" s="23" t="s">
        <v>3052</v>
      </c>
      <c r="G670" s="56">
        <v>2854</v>
      </c>
      <c r="H670" s="23" t="str">
        <f>F670&amp;G670</f>
        <v>62228040220610191842854</v>
      </c>
      <c r="I670" s="48" t="e">
        <f>VLOOKUP(H670,银行退汇!H:K,4,FALSE)</f>
        <v>#N/A</v>
      </c>
      <c r="J670" s="48" t="e">
        <f>IF(I670&gt;0,1,"")</f>
        <v>#N/A</v>
      </c>
      <c r="K670" s="48" t="e">
        <f>VLOOKUP(H670,网银退汇!H:J,3,FALSE)</f>
        <v>#N/A</v>
      </c>
      <c r="L670" t="s">
        <v>5683</v>
      </c>
      <c r="M670" s="38"/>
      <c r="N670" s="45"/>
      <c r="O670" s="38"/>
      <c r="P670" s="38"/>
      <c r="Q670" s="38"/>
      <c r="R670" s="38"/>
      <c r="S670" s="38"/>
      <c r="T670" s="38"/>
      <c r="U670" s="38"/>
      <c r="V670" s="38"/>
    </row>
    <row r="671" spans="1:22" ht="14.25" hidden="1">
      <c r="A671" t="s">
        <v>1350</v>
      </c>
      <c r="B671" t="s">
        <v>5697</v>
      </c>
      <c r="C671" t="s">
        <v>5683</v>
      </c>
      <c r="D671" t="s">
        <v>3053</v>
      </c>
      <c r="E671" t="s">
        <v>98</v>
      </c>
      <c r="F671" s="23" t="s">
        <v>3052</v>
      </c>
      <c r="G671" s="56">
        <v>84</v>
      </c>
      <c r="H671" s="23" t="str">
        <f>F671&amp;G671</f>
        <v>622280402206101918484</v>
      </c>
      <c r="I671" s="48" t="e">
        <f>VLOOKUP(H671,银行退汇!H:K,4,FALSE)</f>
        <v>#N/A</v>
      </c>
      <c r="J671" s="48" t="e">
        <f>IF(I671&gt;0,1,"")</f>
        <v>#N/A</v>
      </c>
      <c r="K671" s="48" t="e">
        <f>VLOOKUP(H671,网银退汇!H:J,3,FALSE)</f>
        <v>#N/A</v>
      </c>
      <c r="L671" t="s">
        <v>5683</v>
      </c>
      <c r="M671" s="38"/>
      <c r="N671" s="45"/>
      <c r="O671" s="38"/>
      <c r="P671" s="38"/>
      <c r="Q671" s="38"/>
      <c r="R671" s="38"/>
      <c r="S671" s="38"/>
      <c r="T671" s="38"/>
      <c r="U671" s="38"/>
      <c r="V671" s="38"/>
    </row>
    <row r="672" spans="1:22" ht="14.25" hidden="1">
      <c r="A672" t="s">
        <v>1352</v>
      </c>
      <c r="B672" t="s">
        <v>5698</v>
      </c>
      <c r="C672" t="s">
        <v>5683</v>
      </c>
      <c r="D672" t="s">
        <v>3055</v>
      </c>
      <c r="E672" t="s">
        <v>98</v>
      </c>
      <c r="F672" s="23" t="s">
        <v>3057</v>
      </c>
      <c r="G672" s="56">
        <v>1490</v>
      </c>
      <c r="H672" s="23" t="str">
        <f>F672&amp;G672</f>
        <v>62236914658023081490</v>
      </c>
      <c r="I672" s="48" t="e">
        <f>VLOOKUP(H672,银行退汇!H:K,4,FALSE)</f>
        <v>#N/A</v>
      </c>
      <c r="J672" s="48" t="e">
        <f>IF(I672&gt;0,1,"")</f>
        <v>#N/A</v>
      </c>
      <c r="K672" s="48" t="e">
        <f>VLOOKUP(H672,网银退汇!H:J,3,FALSE)</f>
        <v>#N/A</v>
      </c>
      <c r="L672" t="s">
        <v>5683</v>
      </c>
      <c r="M672" s="38"/>
      <c r="N672" s="45"/>
      <c r="O672" s="38"/>
      <c r="P672" s="38"/>
      <c r="Q672" s="38"/>
      <c r="R672" s="38"/>
      <c r="S672" s="38"/>
      <c r="T672" s="38"/>
      <c r="U672" s="38"/>
      <c r="V672" s="38"/>
    </row>
    <row r="673" spans="1:22" ht="14.25" hidden="1">
      <c r="A673" t="s">
        <v>1354</v>
      </c>
      <c r="B673" t="s">
        <v>5699</v>
      </c>
      <c r="C673" t="s">
        <v>5683</v>
      </c>
      <c r="D673" t="s">
        <v>3058</v>
      </c>
      <c r="E673" t="s">
        <v>98</v>
      </c>
      <c r="F673" s="23" t="s">
        <v>3060</v>
      </c>
      <c r="G673" s="56">
        <v>122</v>
      </c>
      <c r="H673" s="23" t="str">
        <f>F673&amp;G673</f>
        <v>6228483308016264974122</v>
      </c>
      <c r="I673" s="48" t="e">
        <f>VLOOKUP(H673,银行退汇!H:K,4,FALSE)</f>
        <v>#N/A</v>
      </c>
      <c r="J673" s="48" t="e">
        <f>IF(I673&gt;0,1,"")</f>
        <v>#N/A</v>
      </c>
      <c r="K673" s="48" t="e">
        <f>VLOOKUP(H673,网银退汇!H:J,3,FALSE)</f>
        <v>#N/A</v>
      </c>
      <c r="L673" t="s">
        <v>5683</v>
      </c>
      <c r="M673" s="38"/>
      <c r="N673" s="45"/>
      <c r="O673" s="38"/>
      <c r="P673" s="38"/>
      <c r="Q673" s="38"/>
      <c r="R673" s="38"/>
      <c r="S673" s="38"/>
      <c r="T673" s="38"/>
      <c r="U673" s="38"/>
      <c r="V673" s="38"/>
    </row>
    <row r="674" spans="1:22" ht="14.25" hidden="1">
      <c r="A674" t="s">
        <v>1356</v>
      </c>
      <c r="B674" t="s">
        <v>5700</v>
      </c>
      <c r="C674" t="s">
        <v>5683</v>
      </c>
      <c r="D674" t="s">
        <v>3061</v>
      </c>
      <c r="E674" t="s">
        <v>98</v>
      </c>
      <c r="F674" s="23" t="s">
        <v>3063</v>
      </c>
      <c r="G674" s="56">
        <v>3000</v>
      </c>
      <c r="H674" s="23" t="str">
        <f>F674&amp;G674</f>
        <v>62223702018630953000</v>
      </c>
      <c r="I674" s="48" t="e">
        <f>VLOOKUP(H674,银行退汇!H:K,4,FALSE)</f>
        <v>#N/A</v>
      </c>
      <c r="J674" s="48" t="e">
        <f>IF(I674&gt;0,1,"")</f>
        <v>#N/A</v>
      </c>
      <c r="K674" s="48" t="e">
        <f>VLOOKUP(H674,网银退汇!H:J,3,FALSE)</f>
        <v>#N/A</v>
      </c>
      <c r="L674" t="s">
        <v>5683</v>
      </c>
      <c r="M674" s="38"/>
      <c r="N674" s="45"/>
      <c r="O674" s="38"/>
      <c r="P674" s="38"/>
      <c r="Q674" s="38"/>
      <c r="R674" s="38"/>
      <c r="S674" s="38"/>
      <c r="T674" s="38"/>
      <c r="U674" s="38"/>
      <c r="V674" s="38"/>
    </row>
    <row r="675" spans="1:22" ht="14.25" hidden="1">
      <c r="A675" t="s">
        <v>1358</v>
      </c>
      <c r="B675" t="s">
        <v>5701</v>
      </c>
      <c r="C675" t="s">
        <v>5683</v>
      </c>
      <c r="D675" t="s">
        <v>3064</v>
      </c>
      <c r="E675" t="s">
        <v>98</v>
      </c>
      <c r="F675" s="23" t="s">
        <v>3066</v>
      </c>
      <c r="G675" s="56">
        <v>1452</v>
      </c>
      <c r="H675" s="23" t="str">
        <f>F675&amp;G675</f>
        <v>43674551532720051452</v>
      </c>
      <c r="I675" s="48" t="e">
        <f>VLOOKUP(H675,银行退汇!H:K,4,FALSE)</f>
        <v>#N/A</v>
      </c>
      <c r="J675" s="48" t="e">
        <f>IF(I675&gt;0,1,"")</f>
        <v>#N/A</v>
      </c>
      <c r="K675" s="48" t="e">
        <f>VLOOKUP(H675,网银退汇!H:J,3,FALSE)</f>
        <v>#N/A</v>
      </c>
      <c r="L675" t="s">
        <v>5683</v>
      </c>
      <c r="M675" s="38"/>
      <c r="N675" s="45"/>
      <c r="O675" s="38"/>
      <c r="P675" s="38"/>
      <c r="Q675" s="38"/>
      <c r="R675" s="38"/>
      <c r="S675" s="38"/>
      <c r="T675" s="38"/>
      <c r="U675" s="38"/>
      <c r="V675" s="38"/>
    </row>
    <row r="676" spans="1:22" ht="14.25" hidden="1">
      <c r="A676" t="s">
        <v>1360</v>
      </c>
      <c r="B676" t="s">
        <v>5702</v>
      </c>
      <c r="C676" t="s">
        <v>5683</v>
      </c>
      <c r="D676" t="s">
        <v>3067</v>
      </c>
      <c r="E676" t="s">
        <v>98</v>
      </c>
      <c r="F676" s="23" t="s">
        <v>3069</v>
      </c>
      <c r="G676" s="56">
        <v>153</v>
      </c>
      <c r="H676" s="23" t="str">
        <f>F676&amp;G676</f>
        <v>6236683890000464786153</v>
      </c>
      <c r="I676" s="48" t="e">
        <f>VLOOKUP(H676,银行退汇!H:K,4,FALSE)</f>
        <v>#N/A</v>
      </c>
      <c r="J676" s="48" t="e">
        <f>IF(I676&gt;0,1,"")</f>
        <v>#N/A</v>
      </c>
      <c r="K676" s="48" t="e">
        <f>VLOOKUP(H676,网银退汇!H:J,3,FALSE)</f>
        <v>#N/A</v>
      </c>
      <c r="L676" t="s">
        <v>5683</v>
      </c>
      <c r="M676" s="38"/>
      <c r="N676" s="45"/>
      <c r="O676" s="38"/>
      <c r="P676" s="38"/>
      <c r="Q676" s="38"/>
      <c r="R676" s="38"/>
      <c r="S676" s="38"/>
      <c r="T676" s="38"/>
      <c r="U676" s="38"/>
      <c r="V676" s="38"/>
    </row>
    <row r="677" spans="1:22" ht="14.25" hidden="1">
      <c r="A677" t="s">
        <v>1362</v>
      </c>
      <c r="B677" t="s">
        <v>5703</v>
      </c>
      <c r="C677" t="s">
        <v>5683</v>
      </c>
      <c r="D677" t="s">
        <v>3070</v>
      </c>
      <c r="E677" t="s">
        <v>98</v>
      </c>
      <c r="F677" s="23" t="s">
        <v>3066</v>
      </c>
      <c r="G677" s="56" t="s">
        <v>10830</v>
      </c>
      <c r="H677" s="23" t="str">
        <f>F677&amp;G677</f>
        <v>4367455153272005479</v>
      </c>
      <c r="I677" s="48" t="e">
        <f>VLOOKUP(H677,银行退汇!H:K,4,FALSE)</f>
        <v>#N/A</v>
      </c>
      <c r="J677" s="48" t="e">
        <f>IF(I677&gt;0,1,"")</f>
        <v>#N/A</v>
      </c>
      <c r="K677" s="48" t="str">
        <f>VLOOKUP(H677,网银退汇!H:J,3,FALSE)</f>
        <v>2017-07-14</v>
      </c>
      <c r="L677" t="s">
        <v>5683</v>
      </c>
      <c r="M677" s="38"/>
      <c r="N677" s="45"/>
      <c r="O677" s="38"/>
      <c r="P677" s="38"/>
      <c r="Q677" s="38"/>
      <c r="R677" s="38"/>
      <c r="S677" s="38"/>
      <c r="T677" s="38"/>
      <c r="U677" s="38"/>
      <c r="V677" s="38"/>
    </row>
    <row r="678" spans="1:22" ht="14.25" hidden="1">
      <c r="A678" t="s">
        <v>1364</v>
      </c>
      <c r="B678" t="s">
        <v>5704</v>
      </c>
      <c r="C678" t="s">
        <v>5683</v>
      </c>
      <c r="D678" t="s">
        <v>3072</v>
      </c>
      <c r="E678" t="s">
        <v>98</v>
      </c>
      <c r="F678" s="23" t="s">
        <v>3074</v>
      </c>
      <c r="G678" s="56">
        <v>501</v>
      </c>
      <c r="H678" s="23" t="str">
        <f>F678&amp;G678</f>
        <v>6223691506819766501</v>
      </c>
      <c r="I678" s="48" t="e">
        <f>VLOOKUP(H678,银行退汇!H:K,4,FALSE)</f>
        <v>#N/A</v>
      </c>
      <c r="J678" s="48" t="e">
        <f>IF(I678&gt;0,1,"")</f>
        <v>#N/A</v>
      </c>
      <c r="K678" s="48" t="e">
        <f>VLOOKUP(H678,网银退汇!H:J,3,FALSE)</f>
        <v>#N/A</v>
      </c>
      <c r="L678" t="s">
        <v>5683</v>
      </c>
      <c r="M678" s="38"/>
      <c r="N678" s="45"/>
      <c r="O678" s="38"/>
      <c r="P678" s="38"/>
      <c r="Q678" s="38"/>
      <c r="R678" s="38"/>
      <c r="S678" s="38"/>
      <c r="T678" s="38"/>
      <c r="U678" s="38"/>
      <c r="V678" s="38"/>
    </row>
    <row r="679" spans="1:22" ht="14.25" hidden="1">
      <c r="A679" t="s">
        <v>1366</v>
      </c>
      <c r="B679" t="s">
        <v>5705</v>
      </c>
      <c r="C679" t="s">
        <v>5683</v>
      </c>
      <c r="D679" t="s">
        <v>3075</v>
      </c>
      <c r="E679" t="s">
        <v>98</v>
      </c>
      <c r="F679" s="23" t="s">
        <v>3077</v>
      </c>
      <c r="G679" s="56">
        <v>490</v>
      </c>
      <c r="H679" s="23" t="str">
        <f>F679&amp;G679</f>
        <v>6223690938203151490</v>
      </c>
      <c r="I679" s="48" t="e">
        <f>VLOOKUP(H679,银行退汇!H:K,4,FALSE)</f>
        <v>#N/A</v>
      </c>
      <c r="J679" s="48" t="e">
        <f>IF(I679&gt;0,1,"")</f>
        <v>#N/A</v>
      </c>
      <c r="K679" s="48" t="e">
        <f>VLOOKUP(H679,网银退汇!H:J,3,FALSE)</f>
        <v>#N/A</v>
      </c>
      <c r="L679" t="s">
        <v>5683</v>
      </c>
      <c r="M679" s="38"/>
      <c r="N679" s="45"/>
      <c r="O679" s="38"/>
      <c r="P679" s="38"/>
      <c r="Q679" s="38"/>
      <c r="R679" s="38"/>
      <c r="S679" s="38"/>
      <c r="T679" s="38"/>
      <c r="U679" s="38"/>
      <c r="V679" s="38"/>
    </row>
    <row r="680" spans="1:22" ht="14.25" hidden="1">
      <c r="A680" t="s">
        <v>1368</v>
      </c>
      <c r="B680" t="s">
        <v>5706</v>
      </c>
      <c r="C680" t="s">
        <v>5683</v>
      </c>
      <c r="D680" t="s">
        <v>3078</v>
      </c>
      <c r="E680" t="s">
        <v>98</v>
      </c>
      <c r="F680" s="23" t="s">
        <v>3080</v>
      </c>
      <c r="G680" s="56">
        <v>976</v>
      </c>
      <c r="H680" s="23" t="str">
        <f>F680&amp;G680</f>
        <v>6222082502003714193976</v>
      </c>
      <c r="I680" s="48" t="e">
        <f>VLOOKUP(H680,银行退汇!H:K,4,FALSE)</f>
        <v>#N/A</v>
      </c>
      <c r="J680" s="48" t="e">
        <f>IF(I680&gt;0,1,"")</f>
        <v>#N/A</v>
      </c>
      <c r="K680" s="48" t="e">
        <f>VLOOKUP(H680,网银退汇!H:J,3,FALSE)</f>
        <v>#N/A</v>
      </c>
      <c r="L680" t="s">
        <v>5683</v>
      </c>
      <c r="M680" s="38"/>
      <c r="N680" s="45"/>
      <c r="O680" s="38"/>
      <c r="P680" s="38"/>
      <c r="Q680" s="38"/>
      <c r="R680" s="38"/>
      <c r="S680" s="38"/>
      <c r="T680" s="38"/>
      <c r="U680" s="38"/>
      <c r="V680" s="38"/>
    </row>
    <row r="681" spans="1:22" ht="14.25" hidden="1">
      <c r="A681" t="s">
        <v>1370</v>
      </c>
      <c r="B681" t="s">
        <v>5707</v>
      </c>
      <c r="C681" t="s">
        <v>5683</v>
      </c>
      <c r="D681" t="s">
        <v>3081</v>
      </c>
      <c r="E681" t="s">
        <v>98</v>
      </c>
      <c r="F681" s="23" t="s">
        <v>3083</v>
      </c>
      <c r="G681" s="56">
        <v>100</v>
      </c>
      <c r="H681" s="23" t="str">
        <f>F681&amp;G681</f>
        <v>4512894047890107100</v>
      </c>
      <c r="I681" s="48" t="e">
        <f>VLOOKUP(H681,银行退汇!H:K,4,FALSE)</f>
        <v>#N/A</v>
      </c>
      <c r="J681" s="48" t="e">
        <f>IF(I681&gt;0,1,"")</f>
        <v>#N/A</v>
      </c>
      <c r="K681" s="48" t="e">
        <f>VLOOKUP(H681,网银退汇!H:J,3,FALSE)</f>
        <v>#N/A</v>
      </c>
      <c r="L681" t="s">
        <v>5683</v>
      </c>
      <c r="M681" s="38"/>
      <c r="N681" s="45"/>
      <c r="O681" s="38"/>
      <c r="P681" s="38"/>
      <c r="Q681" s="38"/>
      <c r="R681" s="38"/>
      <c r="S681" s="38"/>
      <c r="T681" s="38"/>
      <c r="U681" s="38"/>
      <c r="V681" s="38"/>
    </row>
    <row r="682" spans="1:22" ht="14.25" hidden="1">
      <c r="A682" t="s">
        <v>1372</v>
      </c>
      <c r="B682" t="s">
        <v>5708</v>
      </c>
      <c r="C682" t="s">
        <v>5683</v>
      </c>
      <c r="D682" t="s">
        <v>3084</v>
      </c>
      <c r="E682" t="s">
        <v>98</v>
      </c>
      <c r="F682" s="23" t="s">
        <v>3083</v>
      </c>
      <c r="G682" s="56">
        <v>451</v>
      </c>
      <c r="H682" s="23" t="str">
        <f>F682&amp;G682</f>
        <v>4512894047890107451</v>
      </c>
      <c r="I682" s="48" t="e">
        <f>VLOOKUP(H682,银行退汇!H:K,4,FALSE)</f>
        <v>#N/A</v>
      </c>
      <c r="J682" s="48" t="e">
        <f>IF(I682&gt;0,1,"")</f>
        <v>#N/A</v>
      </c>
      <c r="K682" s="48" t="e">
        <f>VLOOKUP(H682,网银退汇!H:J,3,FALSE)</f>
        <v>#N/A</v>
      </c>
      <c r="L682" t="s">
        <v>5683</v>
      </c>
      <c r="M682" s="38"/>
      <c r="N682" s="45"/>
      <c r="O682" s="38"/>
      <c r="P682" s="38"/>
      <c r="Q682" s="38"/>
      <c r="R682" s="38"/>
      <c r="S682" s="38"/>
      <c r="T682" s="38"/>
      <c r="U682" s="38"/>
      <c r="V682" s="38"/>
    </row>
    <row r="683" spans="1:22" ht="14.25" hidden="1">
      <c r="A683" t="s">
        <v>1374</v>
      </c>
      <c r="B683" t="s">
        <v>5709</v>
      </c>
      <c r="C683" t="s">
        <v>5683</v>
      </c>
      <c r="D683" t="s">
        <v>3085</v>
      </c>
      <c r="E683" t="s">
        <v>98</v>
      </c>
      <c r="F683" s="23" t="s">
        <v>3087</v>
      </c>
      <c r="G683" s="56">
        <v>22</v>
      </c>
      <c r="H683" s="23" t="str">
        <f>F683&amp;G683</f>
        <v>622166214453461422</v>
      </c>
      <c r="I683" s="48" t="e">
        <f>VLOOKUP(H683,银行退汇!H:K,4,FALSE)</f>
        <v>#N/A</v>
      </c>
      <c r="J683" s="48" t="e">
        <f>IF(I683&gt;0,1,"")</f>
        <v>#N/A</v>
      </c>
      <c r="K683" s="48" t="e">
        <f>VLOOKUP(H683,网银退汇!H:J,3,FALSE)</f>
        <v>#N/A</v>
      </c>
      <c r="L683" t="s">
        <v>5683</v>
      </c>
      <c r="M683" s="38"/>
      <c r="N683" s="45"/>
      <c r="O683" s="38"/>
      <c r="P683" s="38"/>
      <c r="Q683" s="38"/>
      <c r="R683" s="38"/>
      <c r="S683" s="38"/>
      <c r="T683" s="38"/>
      <c r="U683" s="38"/>
      <c r="V683" s="38"/>
    </row>
    <row r="684" spans="1:22" ht="14.25" hidden="1">
      <c r="A684" t="s">
        <v>1376</v>
      </c>
      <c r="B684" t="s">
        <v>5710</v>
      </c>
      <c r="C684" t="s">
        <v>5683</v>
      </c>
      <c r="D684" t="s">
        <v>3088</v>
      </c>
      <c r="E684" t="s">
        <v>98</v>
      </c>
      <c r="F684" s="23" t="s">
        <v>3089</v>
      </c>
      <c r="G684" s="56">
        <v>923</v>
      </c>
      <c r="H684" s="23" t="str">
        <f>F684&amp;G684</f>
        <v>6227003860350576267923</v>
      </c>
      <c r="I684" s="48" t="e">
        <f>VLOOKUP(H684,银行退汇!H:K,4,FALSE)</f>
        <v>#N/A</v>
      </c>
      <c r="J684" s="48" t="e">
        <f>IF(I684&gt;0,1,"")</f>
        <v>#N/A</v>
      </c>
      <c r="K684" s="48" t="e">
        <f>VLOOKUP(H684,网银退汇!H:J,3,FALSE)</f>
        <v>#N/A</v>
      </c>
      <c r="L684" t="s">
        <v>5683</v>
      </c>
      <c r="M684" s="38"/>
      <c r="N684" s="45"/>
      <c r="O684" s="38"/>
      <c r="P684" s="38"/>
      <c r="Q684" s="38"/>
      <c r="R684" s="38"/>
      <c r="S684" s="38"/>
      <c r="T684" s="38"/>
      <c r="U684" s="38"/>
      <c r="V684" s="38"/>
    </row>
    <row r="685" spans="1:22" ht="14.25" hidden="1">
      <c r="A685" t="s">
        <v>1378</v>
      </c>
      <c r="B685" t="s">
        <v>5711</v>
      </c>
      <c r="C685" t="s">
        <v>5683</v>
      </c>
      <c r="D685" t="s">
        <v>3090</v>
      </c>
      <c r="E685" t="s">
        <v>98</v>
      </c>
      <c r="F685" s="23" t="s">
        <v>3092</v>
      </c>
      <c r="G685" s="56">
        <v>45</v>
      </c>
      <c r="H685" s="23" t="str">
        <f>F685&amp;G685</f>
        <v>622848386102134131045</v>
      </c>
      <c r="I685" s="48" t="e">
        <f>VLOOKUP(H685,银行退汇!H:K,4,FALSE)</f>
        <v>#N/A</v>
      </c>
      <c r="J685" s="48" t="e">
        <f>IF(I685&gt;0,1,"")</f>
        <v>#N/A</v>
      </c>
      <c r="K685" s="48" t="e">
        <f>VLOOKUP(H685,网银退汇!H:J,3,FALSE)</f>
        <v>#N/A</v>
      </c>
      <c r="L685" t="s">
        <v>5683</v>
      </c>
      <c r="M685" s="38"/>
      <c r="N685" s="45"/>
      <c r="O685" s="38"/>
      <c r="P685" s="38"/>
      <c r="Q685" s="38"/>
      <c r="R685" s="38"/>
      <c r="S685" s="38"/>
      <c r="T685" s="38"/>
      <c r="U685" s="38"/>
      <c r="V685" s="38"/>
    </row>
    <row r="686" spans="1:22" ht="14.25" hidden="1">
      <c r="A686" t="s">
        <v>1380</v>
      </c>
      <c r="B686" t="s">
        <v>5712</v>
      </c>
      <c r="C686" t="s">
        <v>5683</v>
      </c>
      <c r="D686" t="s">
        <v>3093</v>
      </c>
      <c r="E686" t="s">
        <v>98</v>
      </c>
      <c r="F686" s="23" t="s">
        <v>3095</v>
      </c>
      <c r="G686" s="56">
        <v>916</v>
      </c>
      <c r="H686" s="23" t="str">
        <f>F686&amp;G686</f>
        <v>6231900000026530242916</v>
      </c>
      <c r="I686" s="48">
        <f>VLOOKUP(H686,银行退汇!H:K,4,FALSE)</f>
        <v>916</v>
      </c>
      <c r="J686" s="48">
        <f>IF(I686&gt;0,1,"")</f>
        <v>1</v>
      </c>
      <c r="K686" s="48" t="str">
        <f>VLOOKUP(H686,网银退汇!H:J,3,FALSE)</f>
        <v>2017-07-14</v>
      </c>
      <c r="L686" t="s">
        <v>5683</v>
      </c>
      <c r="M686" s="38"/>
      <c r="N686" s="45"/>
      <c r="O686" s="38"/>
      <c r="P686" s="38"/>
      <c r="Q686" s="38"/>
      <c r="R686" s="38"/>
      <c r="S686" s="38"/>
      <c r="T686" s="38"/>
      <c r="U686" s="38"/>
      <c r="V686" s="38"/>
    </row>
    <row r="687" spans="1:22" ht="14.25" hidden="1">
      <c r="A687" t="s">
        <v>1382</v>
      </c>
      <c r="B687" t="s">
        <v>5713</v>
      </c>
      <c r="C687" t="s">
        <v>5683</v>
      </c>
      <c r="D687" t="s">
        <v>3096</v>
      </c>
      <c r="E687" t="s">
        <v>98</v>
      </c>
      <c r="F687" s="23" t="s">
        <v>3097</v>
      </c>
      <c r="G687" s="56">
        <v>1650</v>
      </c>
      <c r="H687" s="23" t="str">
        <f>F687&amp;G687</f>
        <v>62284841583538816771650</v>
      </c>
      <c r="I687" s="48" t="e">
        <f>VLOOKUP(H687,银行退汇!H:K,4,FALSE)</f>
        <v>#N/A</v>
      </c>
      <c r="J687" s="48" t="e">
        <f>IF(I687&gt;0,1,"")</f>
        <v>#N/A</v>
      </c>
      <c r="K687" s="48" t="e">
        <f>VLOOKUP(H687,网银退汇!H:J,3,FALSE)</f>
        <v>#N/A</v>
      </c>
      <c r="L687" t="s">
        <v>5683</v>
      </c>
      <c r="M687" s="38"/>
      <c r="N687" s="45"/>
      <c r="O687" s="38"/>
      <c r="P687" s="38"/>
      <c r="Q687" s="38"/>
      <c r="R687" s="38"/>
      <c r="S687" s="38"/>
      <c r="T687" s="38"/>
      <c r="U687" s="38"/>
      <c r="V687" s="38"/>
    </row>
    <row r="688" spans="1:22" ht="14.25" hidden="1">
      <c r="A688" t="s">
        <v>1384</v>
      </c>
      <c r="B688" t="s">
        <v>5714</v>
      </c>
      <c r="C688" t="s">
        <v>5683</v>
      </c>
      <c r="D688" t="s">
        <v>3098</v>
      </c>
      <c r="E688" t="s">
        <v>98</v>
      </c>
      <c r="F688" s="23" t="s">
        <v>3100</v>
      </c>
      <c r="G688" s="56">
        <v>87</v>
      </c>
      <c r="H688" s="23" t="str">
        <f>F688&amp;G688</f>
        <v>622848333859604027087</v>
      </c>
      <c r="I688" s="48" t="e">
        <f>VLOOKUP(H688,银行退汇!H:K,4,FALSE)</f>
        <v>#N/A</v>
      </c>
      <c r="J688" s="48" t="e">
        <f>IF(I688&gt;0,1,"")</f>
        <v>#N/A</v>
      </c>
      <c r="K688" s="48" t="e">
        <f>VLOOKUP(H688,网银退汇!H:J,3,FALSE)</f>
        <v>#N/A</v>
      </c>
      <c r="L688" t="s">
        <v>5683</v>
      </c>
      <c r="M688" s="38"/>
      <c r="N688" s="45"/>
      <c r="O688" s="38"/>
      <c r="P688" s="38"/>
      <c r="Q688" s="38"/>
      <c r="R688" s="38"/>
      <c r="S688" s="38"/>
      <c r="T688" s="38"/>
      <c r="U688" s="38"/>
      <c r="V688" s="38"/>
    </row>
    <row r="689" spans="1:22" ht="14.25" hidden="1">
      <c r="A689" t="s">
        <v>1386</v>
      </c>
      <c r="B689" t="s">
        <v>5715</v>
      </c>
      <c r="C689" t="s">
        <v>5683</v>
      </c>
      <c r="D689" t="s">
        <v>3101</v>
      </c>
      <c r="E689" t="s">
        <v>98</v>
      </c>
      <c r="F689" s="23" t="s">
        <v>3103</v>
      </c>
      <c r="G689" s="56">
        <v>948</v>
      </c>
      <c r="H689" s="23" t="str">
        <f>F689&amp;G689</f>
        <v>6231900000047572264948</v>
      </c>
      <c r="I689" s="48" t="e">
        <f>VLOOKUP(H689,银行退汇!H:K,4,FALSE)</f>
        <v>#N/A</v>
      </c>
      <c r="J689" s="48" t="e">
        <f>IF(I689&gt;0,1,"")</f>
        <v>#N/A</v>
      </c>
      <c r="K689" s="48" t="e">
        <f>VLOOKUP(H689,网银退汇!H:J,3,FALSE)</f>
        <v>#N/A</v>
      </c>
      <c r="L689" t="s">
        <v>5683</v>
      </c>
      <c r="M689" s="38"/>
      <c r="N689" s="45"/>
      <c r="O689" s="38"/>
      <c r="P689" s="38"/>
      <c r="Q689" s="38"/>
      <c r="R689" s="38"/>
      <c r="S689" s="38"/>
      <c r="T689" s="38"/>
      <c r="U689" s="38"/>
      <c r="V689" s="38"/>
    </row>
    <row r="690" spans="1:22" ht="14.25" hidden="1">
      <c r="A690" t="s">
        <v>1388</v>
      </c>
      <c r="B690" t="s">
        <v>5716</v>
      </c>
      <c r="C690" t="s">
        <v>5683</v>
      </c>
      <c r="D690" t="s">
        <v>3104</v>
      </c>
      <c r="E690" t="s">
        <v>98</v>
      </c>
      <c r="F690" s="23" t="s">
        <v>3106</v>
      </c>
      <c r="G690" s="56">
        <v>250</v>
      </c>
      <c r="H690" s="23" t="str">
        <f>F690&amp;G690</f>
        <v>5203821321095021250</v>
      </c>
      <c r="I690" s="48" t="e">
        <f>VLOOKUP(H690,银行退汇!H:K,4,FALSE)</f>
        <v>#N/A</v>
      </c>
      <c r="J690" s="48" t="e">
        <f>IF(I690&gt;0,1,"")</f>
        <v>#N/A</v>
      </c>
      <c r="K690" s="48" t="e">
        <f>VLOOKUP(H690,网银退汇!H:J,3,FALSE)</f>
        <v>#N/A</v>
      </c>
      <c r="L690" t="s">
        <v>5683</v>
      </c>
      <c r="M690" s="38"/>
      <c r="N690" s="45"/>
      <c r="O690" s="38"/>
      <c r="P690" s="38"/>
      <c r="Q690" s="38"/>
      <c r="R690" s="38"/>
      <c r="S690" s="38"/>
      <c r="T690" s="38"/>
      <c r="U690" s="38"/>
      <c r="V690" s="38"/>
    </row>
    <row r="691" spans="1:22" ht="14.25" hidden="1">
      <c r="A691" t="s">
        <v>1390</v>
      </c>
      <c r="B691" t="s">
        <v>5717</v>
      </c>
      <c r="C691" t="s">
        <v>5683</v>
      </c>
      <c r="D691" t="s">
        <v>3108</v>
      </c>
      <c r="E691" t="s">
        <v>98</v>
      </c>
      <c r="F691" s="23" t="s">
        <v>3103</v>
      </c>
      <c r="G691" s="56">
        <v>482</v>
      </c>
      <c r="H691" s="23" t="str">
        <f>F691&amp;G691</f>
        <v>6231900000047572264482</v>
      </c>
      <c r="I691" s="48">
        <f>VLOOKUP(H691,银行退汇!H:K,4,FALSE)</f>
        <v>482</v>
      </c>
      <c r="J691" s="48">
        <f>IF(I691&gt;0,1,"")</f>
        <v>1</v>
      </c>
      <c r="K691" s="48" t="str">
        <f>VLOOKUP(H691,网银退汇!H:J,3,FALSE)</f>
        <v>2017-07-14</v>
      </c>
      <c r="L691" t="s">
        <v>5683</v>
      </c>
      <c r="M691" s="38"/>
      <c r="N691" s="45"/>
      <c r="O691" s="38"/>
      <c r="P691" s="38"/>
      <c r="Q691" s="38"/>
      <c r="R691" s="38"/>
      <c r="S691" s="38"/>
      <c r="T691" s="38"/>
      <c r="U691" s="38"/>
      <c r="V691" s="38"/>
    </row>
    <row r="692" spans="1:22" ht="14.25" hidden="1">
      <c r="A692" t="s">
        <v>1392</v>
      </c>
      <c r="B692" t="s">
        <v>5718</v>
      </c>
      <c r="C692" t="s">
        <v>5683</v>
      </c>
      <c r="D692" t="s">
        <v>3110</v>
      </c>
      <c r="E692" t="s">
        <v>98</v>
      </c>
      <c r="F692" s="23" t="s">
        <v>3106</v>
      </c>
      <c r="G692" s="56">
        <v>250</v>
      </c>
      <c r="H692" s="23" t="str">
        <f>F692&amp;G692</f>
        <v>5203821321095021250</v>
      </c>
      <c r="I692" s="48" t="e">
        <f>VLOOKUP(H692,银行退汇!H:K,4,FALSE)</f>
        <v>#N/A</v>
      </c>
      <c r="J692" s="48" t="e">
        <f>IF(I692&gt;0,1,"")</f>
        <v>#N/A</v>
      </c>
      <c r="K692" s="48" t="e">
        <f>VLOOKUP(H692,网银退汇!H:J,3,FALSE)</f>
        <v>#N/A</v>
      </c>
      <c r="L692" t="s">
        <v>5683</v>
      </c>
    </row>
    <row r="693" spans="1:22" ht="14.25" hidden="1">
      <c r="A693" t="s">
        <v>1394</v>
      </c>
      <c r="B693" t="s">
        <v>5719</v>
      </c>
      <c r="C693" t="s">
        <v>5683</v>
      </c>
      <c r="D693" t="s">
        <v>3112</v>
      </c>
      <c r="E693" t="s">
        <v>98</v>
      </c>
      <c r="F693" s="23" t="s">
        <v>3087</v>
      </c>
      <c r="G693" s="56">
        <v>178</v>
      </c>
      <c r="H693" s="23" t="str">
        <f>F693&amp;G693</f>
        <v>6221662144534614178</v>
      </c>
      <c r="I693" s="48" t="e">
        <f>VLOOKUP(H693,银行退汇!H:K,4,FALSE)</f>
        <v>#N/A</v>
      </c>
      <c r="J693" s="48" t="e">
        <f>IF(I693&gt;0,1,"")</f>
        <v>#N/A</v>
      </c>
      <c r="K693" s="48" t="e">
        <f>VLOOKUP(H693,网银退汇!H:J,3,FALSE)</f>
        <v>#N/A</v>
      </c>
      <c r="L693" t="s">
        <v>5683</v>
      </c>
    </row>
    <row r="694" spans="1:22" ht="14.25" hidden="1">
      <c r="A694" t="s">
        <v>1396</v>
      </c>
      <c r="B694" t="s">
        <v>5720</v>
      </c>
      <c r="C694" t="s">
        <v>5683</v>
      </c>
      <c r="D694" t="s">
        <v>3113</v>
      </c>
      <c r="E694" t="s">
        <v>98</v>
      </c>
      <c r="F694" s="23" t="s">
        <v>3114</v>
      </c>
      <c r="G694" s="56">
        <v>620</v>
      </c>
      <c r="H694" s="23" t="str">
        <f>F694&amp;G694</f>
        <v>6236683860001586242620</v>
      </c>
      <c r="I694" s="48" t="e">
        <f>VLOOKUP(H694,银行退汇!H:K,4,FALSE)</f>
        <v>#N/A</v>
      </c>
      <c r="J694" s="48" t="e">
        <f>IF(I694&gt;0,1,"")</f>
        <v>#N/A</v>
      </c>
      <c r="K694" s="48" t="e">
        <f>VLOOKUP(H694,网银退汇!H:J,3,FALSE)</f>
        <v>#N/A</v>
      </c>
      <c r="L694" t="s">
        <v>5683</v>
      </c>
    </row>
    <row r="695" spans="1:22" ht="14.25" hidden="1">
      <c r="A695" t="s">
        <v>1398</v>
      </c>
      <c r="B695" t="s">
        <v>5721</v>
      </c>
      <c r="C695" t="s">
        <v>5683</v>
      </c>
      <c r="D695" t="s">
        <v>3115</v>
      </c>
      <c r="E695" t="s">
        <v>98</v>
      </c>
      <c r="F695" s="23" t="s">
        <v>3117</v>
      </c>
      <c r="G695" s="56">
        <v>480</v>
      </c>
      <c r="H695" s="23" t="str">
        <f>F695&amp;G695</f>
        <v>6228483311156408013480</v>
      </c>
      <c r="I695" s="48" t="e">
        <f>VLOOKUP(H695,银行退汇!H:K,4,FALSE)</f>
        <v>#N/A</v>
      </c>
      <c r="J695" s="48" t="e">
        <f>IF(I695&gt;0,1,"")</f>
        <v>#N/A</v>
      </c>
      <c r="K695" s="48" t="e">
        <f>VLOOKUP(H695,网银退汇!H:J,3,FALSE)</f>
        <v>#N/A</v>
      </c>
      <c r="L695" t="s">
        <v>5683</v>
      </c>
    </row>
    <row r="696" spans="1:22" ht="14.25" hidden="1">
      <c r="A696" t="s">
        <v>1400</v>
      </c>
      <c r="B696" t="s">
        <v>5722</v>
      </c>
      <c r="C696" t="s">
        <v>5683</v>
      </c>
      <c r="D696" t="s">
        <v>3118</v>
      </c>
      <c r="E696" t="s">
        <v>98</v>
      </c>
      <c r="F696" s="23" t="s">
        <v>3120</v>
      </c>
      <c r="G696" s="56">
        <v>849</v>
      </c>
      <c r="H696" s="23" t="str">
        <f>F696&amp;G696</f>
        <v>6228481938623751278849</v>
      </c>
      <c r="I696" s="48" t="e">
        <f>VLOOKUP(H696,银行退汇!H:K,4,FALSE)</f>
        <v>#N/A</v>
      </c>
      <c r="J696" s="48" t="e">
        <f>IF(I696&gt;0,1,"")</f>
        <v>#N/A</v>
      </c>
      <c r="K696" s="48" t="e">
        <f>VLOOKUP(H696,网银退汇!H:J,3,FALSE)</f>
        <v>#N/A</v>
      </c>
      <c r="L696" t="s">
        <v>5683</v>
      </c>
    </row>
    <row r="697" spans="1:22" ht="14.25" hidden="1">
      <c r="A697" t="s">
        <v>1402</v>
      </c>
      <c r="B697" t="s">
        <v>5723</v>
      </c>
      <c r="C697" t="s">
        <v>5683</v>
      </c>
      <c r="D697" t="s">
        <v>3121</v>
      </c>
      <c r="E697" t="s">
        <v>98</v>
      </c>
      <c r="F697" s="23" t="s">
        <v>3123</v>
      </c>
      <c r="G697" s="56">
        <v>96</v>
      </c>
      <c r="H697" s="23" t="str">
        <f>F697&amp;G697</f>
        <v>621226250200743889196</v>
      </c>
      <c r="I697" s="48" t="e">
        <f>VLOOKUP(H697,银行退汇!H:K,4,FALSE)</f>
        <v>#N/A</v>
      </c>
      <c r="J697" s="48" t="e">
        <f>IF(I697&gt;0,1,"")</f>
        <v>#N/A</v>
      </c>
      <c r="K697" s="48" t="e">
        <f>VLOOKUP(H697,网银退汇!H:J,3,FALSE)</f>
        <v>#N/A</v>
      </c>
      <c r="L697" t="s">
        <v>5683</v>
      </c>
    </row>
    <row r="698" spans="1:22" ht="14.25" hidden="1">
      <c r="A698" t="s">
        <v>1404</v>
      </c>
      <c r="B698" t="s">
        <v>5724</v>
      </c>
      <c r="C698" t="s">
        <v>5683</v>
      </c>
      <c r="D698" t="s">
        <v>3124</v>
      </c>
      <c r="E698" t="s">
        <v>98</v>
      </c>
      <c r="F698" s="23" t="s">
        <v>3126</v>
      </c>
      <c r="G698" s="56">
        <v>592</v>
      </c>
      <c r="H698" s="23" t="str">
        <f>F698&amp;G698</f>
        <v>6217003960001398045592</v>
      </c>
      <c r="I698" s="48" t="e">
        <f>VLOOKUP(H698,银行退汇!H:K,4,FALSE)</f>
        <v>#N/A</v>
      </c>
      <c r="J698" s="48" t="e">
        <f>IF(I698&gt;0,1,"")</f>
        <v>#N/A</v>
      </c>
      <c r="K698" s="48" t="e">
        <f>VLOOKUP(H698,网银退汇!H:J,3,FALSE)</f>
        <v>#N/A</v>
      </c>
      <c r="L698" t="s">
        <v>5683</v>
      </c>
    </row>
    <row r="699" spans="1:22" ht="14.25" hidden="1">
      <c r="A699" t="s">
        <v>1406</v>
      </c>
      <c r="B699" t="s">
        <v>5725</v>
      </c>
      <c r="C699" t="s">
        <v>5683</v>
      </c>
      <c r="D699" t="s">
        <v>3127</v>
      </c>
      <c r="E699" t="s">
        <v>98</v>
      </c>
      <c r="F699" s="23" t="s">
        <v>3129</v>
      </c>
      <c r="G699" s="56">
        <v>4691</v>
      </c>
      <c r="H699" s="23" t="str">
        <f>F699&amp;G699</f>
        <v>62284808684193533704691</v>
      </c>
      <c r="I699" s="48" t="e">
        <f>VLOOKUP(H699,银行退汇!H:K,4,FALSE)</f>
        <v>#N/A</v>
      </c>
      <c r="J699" s="48" t="e">
        <f>IF(I699&gt;0,1,"")</f>
        <v>#N/A</v>
      </c>
      <c r="K699" s="48" t="e">
        <f>VLOOKUP(H699,网银退汇!H:J,3,FALSE)</f>
        <v>#N/A</v>
      </c>
      <c r="L699" t="s">
        <v>5683</v>
      </c>
    </row>
    <row r="700" spans="1:22" ht="14.25" hidden="1">
      <c r="A700" t="s">
        <v>1408</v>
      </c>
      <c r="B700" t="s">
        <v>5726</v>
      </c>
      <c r="C700" t="s">
        <v>5683</v>
      </c>
      <c r="D700" t="s">
        <v>3130</v>
      </c>
      <c r="E700" t="s">
        <v>98</v>
      </c>
      <c r="F700" s="23" t="s">
        <v>3132</v>
      </c>
      <c r="G700" s="56">
        <v>96</v>
      </c>
      <c r="H700" s="23" t="str">
        <f>F700&amp;G700</f>
        <v>622848193859617957296</v>
      </c>
      <c r="I700" s="48" t="e">
        <f>VLOOKUP(H700,银行退汇!H:K,4,FALSE)</f>
        <v>#N/A</v>
      </c>
      <c r="J700" s="48" t="e">
        <f>IF(I700&gt;0,1,"")</f>
        <v>#N/A</v>
      </c>
      <c r="K700" s="48" t="e">
        <f>VLOOKUP(H700,网银退汇!H:J,3,FALSE)</f>
        <v>#N/A</v>
      </c>
      <c r="L700" t="s">
        <v>5683</v>
      </c>
    </row>
    <row r="701" spans="1:22" ht="14.25" hidden="1">
      <c r="A701" t="s">
        <v>1410</v>
      </c>
      <c r="B701" t="s">
        <v>5727</v>
      </c>
      <c r="C701" t="s">
        <v>5683</v>
      </c>
      <c r="D701" t="s">
        <v>3133</v>
      </c>
      <c r="E701" t="s">
        <v>98</v>
      </c>
      <c r="F701" s="23" t="s">
        <v>3134</v>
      </c>
      <c r="G701" s="56">
        <v>686</v>
      </c>
      <c r="H701" s="23" t="str">
        <f>F701&amp;G701</f>
        <v>6217003860012734693686</v>
      </c>
      <c r="I701" s="48" t="e">
        <f>VLOOKUP(H701,银行退汇!H:K,4,FALSE)</f>
        <v>#N/A</v>
      </c>
      <c r="J701" s="48" t="e">
        <f>IF(I701&gt;0,1,"")</f>
        <v>#N/A</v>
      </c>
      <c r="K701" s="48" t="e">
        <f>VLOOKUP(H701,网银退汇!H:J,3,FALSE)</f>
        <v>#N/A</v>
      </c>
      <c r="L701" t="s">
        <v>5683</v>
      </c>
    </row>
    <row r="702" spans="1:22" ht="14.25" hidden="1">
      <c r="A702" t="s">
        <v>1412</v>
      </c>
      <c r="B702" t="s">
        <v>5728</v>
      </c>
      <c r="C702" t="s">
        <v>5683</v>
      </c>
      <c r="D702" t="s">
        <v>3135</v>
      </c>
      <c r="E702" t="s">
        <v>98</v>
      </c>
      <c r="F702" s="23" t="s">
        <v>3137</v>
      </c>
      <c r="G702" s="56">
        <v>1000</v>
      </c>
      <c r="H702" s="23" t="str">
        <f>F702&amp;G702</f>
        <v>62270038604402000841000</v>
      </c>
      <c r="I702" s="48" t="e">
        <f>VLOOKUP(H702,银行退汇!H:K,4,FALSE)</f>
        <v>#N/A</v>
      </c>
      <c r="J702" s="48" t="e">
        <f>IF(I702&gt;0,1,"")</f>
        <v>#N/A</v>
      </c>
      <c r="K702" s="48" t="e">
        <f>VLOOKUP(H702,网银退汇!H:J,3,FALSE)</f>
        <v>#N/A</v>
      </c>
      <c r="L702" t="s">
        <v>5683</v>
      </c>
    </row>
    <row r="703" spans="1:22" ht="14.25" hidden="1">
      <c r="A703" t="s">
        <v>1414</v>
      </c>
      <c r="B703" t="s">
        <v>5729</v>
      </c>
      <c r="C703" t="s">
        <v>5683</v>
      </c>
      <c r="D703" t="s">
        <v>3138</v>
      </c>
      <c r="E703" t="s">
        <v>98</v>
      </c>
      <c r="F703" s="23" t="s">
        <v>3140</v>
      </c>
      <c r="G703" s="56">
        <v>328</v>
      </c>
      <c r="H703" s="23" t="str">
        <f>F703&amp;G703</f>
        <v>6231900000098140730328</v>
      </c>
      <c r="I703" s="48" t="e">
        <f>VLOOKUP(H703,银行退汇!H:K,4,FALSE)</f>
        <v>#N/A</v>
      </c>
      <c r="J703" s="48" t="e">
        <f>IF(I703&gt;0,1,"")</f>
        <v>#N/A</v>
      </c>
      <c r="K703" s="48" t="e">
        <f>VLOOKUP(H703,网银退汇!H:J,3,FALSE)</f>
        <v>#N/A</v>
      </c>
      <c r="L703" t="s">
        <v>5683</v>
      </c>
    </row>
    <row r="704" spans="1:22" ht="14.25" hidden="1">
      <c r="A704" t="s">
        <v>1416</v>
      </c>
      <c r="B704" t="s">
        <v>5730</v>
      </c>
      <c r="C704" t="s">
        <v>5683</v>
      </c>
      <c r="D704" t="s">
        <v>3141</v>
      </c>
      <c r="E704" t="s">
        <v>98</v>
      </c>
      <c r="F704" s="23" t="s">
        <v>3143</v>
      </c>
      <c r="G704" s="56">
        <v>4984</v>
      </c>
      <c r="H704" s="23" t="str">
        <f>F704&amp;G704</f>
        <v>62225305911861894984</v>
      </c>
      <c r="I704" s="48" t="e">
        <f>VLOOKUP(H704,银行退汇!H:K,4,FALSE)</f>
        <v>#N/A</v>
      </c>
      <c r="J704" s="48" t="e">
        <f>IF(I704&gt;0,1,"")</f>
        <v>#N/A</v>
      </c>
      <c r="K704" s="48" t="e">
        <f>VLOOKUP(H704,网银退汇!H:J,3,FALSE)</f>
        <v>#N/A</v>
      </c>
      <c r="L704" t="s">
        <v>5683</v>
      </c>
    </row>
    <row r="705" spans="1:12" ht="14.25" hidden="1">
      <c r="A705" t="s">
        <v>1418</v>
      </c>
      <c r="B705" t="s">
        <v>5731</v>
      </c>
      <c r="C705" t="s">
        <v>5683</v>
      </c>
      <c r="D705" t="s">
        <v>3144</v>
      </c>
      <c r="E705" t="s">
        <v>98</v>
      </c>
      <c r="F705" s="23" t="s">
        <v>3146</v>
      </c>
      <c r="G705" s="56">
        <v>37.72</v>
      </c>
      <c r="H705" s="23" t="str">
        <f>F705&amp;G705</f>
        <v>622252059333145337.72</v>
      </c>
      <c r="I705" s="48" t="e">
        <f>VLOOKUP(H705,银行退汇!H:K,4,FALSE)</f>
        <v>#N/A</v>
      </c>
      <c r="J705" s="48" t="e">
        <f>IF(I705&gt;0,1,"")</f>
        <v>#N/A</v>
      </c>
      <c r="K705" s="48" t="e">
        <f>VLOOKUP(H705,网银退汇!H:J,3,FALSE)</f>
        <v>#N/A</v>
      </c>
      <c r="L705" t="s">
        <v>5683</v>
      </c>
    </row>
    <row r="706" spans="1:12" ht="14.25" hidden="1">
      <c r="A706" t="s">
        <v>1420</v>
      </c>
      <c r="B706" t="s">
        <v>5732</v>
      </c>
      <c r="C706" t="s">
        <v>5683</v>
      </c>
      <c r="D706" t="s">
        <v>3147</v>
      </c>
      <c r="E706" t="s">
        <v>98</v>
      </c>
      <c r="F706" s="23" t="s">
        <v>3149</v>
      </c>
      <c r="G706" s="56">
        <v>370</v>
      </c>
      <c r="H706" s="23" t="str">
        <f>F706&amp;G706</f>
        <v>6217003920002937837370</v>
      </c>
      <c r="I706" s="48" t="e">
        <f>VLOOKUP(H706,银行退汇!H:K,4,FALSE)</f>
        <v>#N/A</v>
      </c>
      <c r="J706" s="48" t="e">
        <f>IF(I706&gt;0,1,"")</f>
        <v>#N/A</v>
      </c>
      <c r="K706" s="48" t="e">
        <f>VLOOKUP(H706,网银退汇!H:J,3,FALSE)</f>
        <v>#N/A</v>
      </c>
      <c r="L706" t="s">
        <v>5683</v>
      </c>
    </row>
    <row r="707" spans="1:12" ht="14.25" hidden="1">
      <c r="A707" t="s">
        <v>1422</v>
      </c>
      <c r="B707" t="s">
        <v>5733</v>
      </c>
      <c r="C707" t="s">
        <v>5683</v>
      </c>
      <c r="D707" t="s">
        <v>3150</v>
      </c>
      <c r="E707" t="s">
        <v>98</v>
      </c>
      <c r="F707" s="23" t="s">
        <v>3152</v>
      </c>
      <c r="G707" s="56">
        <v>1000</v>
      </c>
      <c r="H707" s="23" t="str">
        <f>F707&amp;G707</f>
        <v>62599800045071491000</v>
      </c>
      <c r="I707" s="48">
        <f>VLOOKUP(H707,银行退汇!H:K,4,FALSE)</f>
        <v>1000</v>
      </c>
      <c r="J707" s="48">
        <f>IF(I707&gt;0,1,"")</f>
        <v>1</v>
      </c>
      <c r="K707" s="48" t="str">
        <f>VLOOKUP(H707,网银退汇!H:J,3,FALSE)</f>
        <v>2017-07-14</v>
      </c>
      <c r="L707" t="s">
        <v>5683</v>
      </c>
    </row>
    <row r="708" spans="1:12" ht="14.25" hidden="1">
      <c r="A708" t="s">
        <v>1424</v>
      </c>
      <c r="B708" t="s">
        <v>5734</v>
      </c>
      <c r="C708" t="s">
        <v>5683</v>
      </c>
      <c r="D708" t="s">
        <v>3153</v>
      </c>
      <c r="E708" t="s">
        <v>98</v>
      </c>
      <c r="F708" s="23" t="s">
        <v>3152</v>
      </c>
      <c r="G708" s="56">
        <v>2805</v>
      </c>
      <c r="H708" s="23" t="str">
        <f>F708&amp;G708</f>
        <v>62599800045071492805</v>
      </c>
      <c r="I708" s="48">
        <f>VLOOKUP(H708,银行退汇!H:K,4,FALSE)</f>
        <v>2805</v>
      </c>
      <c r="J708" s="48">
        <f>IF(I708&gt;0,1,"")</f>
        <v>1</v>
      </c>
      <c r="K708" s="48" t="str">
        <f>VLOOKUP(H708,网银退汇!H:J,3,FALSE)</f>
        <v>2017-07-14</v>
      </c>
      <c r="L708" t="s">
        <v>5683</v>
      </c>
    </row>
    <row r="709" spans="1:12" ht="14.25" hidden="1">
      <c r="A709" t="s">
        <v>1426</v>
      </c>
      <c r="B709" t="s">
        <v>5735</v>
      </c>
      <c r="C709" t="s">
        <v>5683</v>
      </c>
      <c r="D709" t="s">
        <v>3154</v>
      </c>
      <c r="E709" t="s">
        <v>98</v>
      </c>
      <c r="F709" s="23" t="s">
        <v>3152</v>
      </c>
      <c r="G709" s="56">
        <v>1000</v>
      </c>
      <c r="H709" s="23" t="str">
        <f>F709&amp;G709</f>
        <v>62599800045071491000</v>
      </c>
      <c r="I709" s="48">
        <f>VLOOKUP(H709,银行退汇!H:K,4,FALSE)</f>
        <v>1000</v>
      </c>
      <c r="J709" s="48">
        <f>IF(I709&gt;0,1,"")</f>
        <v>1</v>
      </c>
      <c r="K709" s="48" t="str">
        <f>VLOOKUP(H709,网银退汇!H:J,3,FALSE)</f>
        <v>2017-07-14</v>
      </c>
      <c r="L709" t="s">
        <v>5683</v>
      </c>
    </row>
    <row r="710" spans="1:12" ht="14.25" hidden="1">
      <c r="A710" t="s">
        <v>1428</v>
      </c>
      <c r="B710" t="s">
        <v>5736</v>
      </c>
      <c r="C710" t="s">
        <v>5683</v>
      </c>
      <c r="D710" t="s">
        <v>3156</v>
      </c>
      <c r="E710" t="s">
        <v>98</v>
      </c>
      <c r="F710" s="23" t="s">
        <v>3158</v>
      </c>
      <c r="G710" s="56">
        <v>100</v>
      </c>
      <c r="H710" s="23" t="str">
        <f>F710&amp;G710</f>
        <v>6221550331057046100</v>
      </c>
      <c r="I710" s="48" t="e">
        <f>VLOOKUP(H710,银行退汇!H:K,4,FALSE)</f>
        <v>#N/A</v>
      </c>
      <c r="J710" s="48" t="e">
        <f>IF(I710&gt;0,1,"")</f>
        <v>#N/A</v>
      </c>
      <c r="K710" s="48" t="e">
        <f>VLOOKUP(H710,网银退汇!H:J,3,FALSE)</f>
        <v>#N/A</v>
      </c>
      <c r="L710" t="s">
        <v>5683</v>
      </c>
    </row>
    <row r="711" spans="1:12" ht="14.25" hidden="1">
      <c r="A711" t="s">
        <v>1430</v>
      </c>
      <c r="B711" t="s">
        <v>5737</v>
      </c>
      <c r="C711" t="s">
        <v>5683</v>
      </c>
      <c r="D711" t="s">
        <v>3159</v>
      </c>
      <c r="E711" t="s">
        <v>98</v>
      </c>
      <c r="F711" s="23" t="s">
        <v>3161</v>
      </c>
      <c r="G711" s="56">
        <v>20</v>
      </c>
      <c r="H711" s="23" t="str">
        <f>F711&amp;G711</f>
        <v>622260059000148822820</v>
      </c>
      <c r="I711" s="48" t="e">
        <f>VLOOKUP(H711,银行退汇!H:K,4,FALSE)</f>
        <v>#N/A</v>
      </c>
      <c r="J711" s="48" t="e">
        <f>IF(I711&gt;0,1,"")</f>
        <v>#N/A</v>
      </c>
      <c r="K711" s="48" t="e">
        <f>VLOOKUP(H711,网银退汇!H:J,3,FALSE)</f>
        <v>#N/A</v>
      </c>
      <c r="L711" t="s">
        <v>5683</v>
      </c>
    </row>
    <row r="712" spans="1:12" ht="14.25" hidden="1">
      <c r="A712" t="s">
        <v>1432</v>
      </c>
      <c r="B712" t="s">
        <v>5738</v>
      </c>
      <c r="C712" t="s">
        <v>5683</v>
      </c>
      <c r="D712" t="s">
        <v>3162</v>
      </c>
      <c r="E712" t="s">
        <v>98</v>
      </c>
      <c r="F712" s="23" t="s">
        <v>3164</v>
      </c>
      <c r="G712" s="56">
        <v>27</v>
      </c>
      <c r="H712" s="23" t="str">
        <f>F712&amp;G712</f>
        <v>621226250200608162727</v>
      </c>
      <c r="I712" s="48">
        <f>VLOOKUP(H712,银行退汇!H:K,4,FALSE)</f>
        <v>27</v>
      </c>
      <c r="J712" s="48">
        <f>IF(I712&gt;0,1,"")</f>
        <v>1</v>
      </c>
      <c r="K712" s="48" t="str">
        <f>VLOOKUP(H712,网银退汇!H:J,3,FALSE)</f>
        <v>2017-07-14</v>
      </c>
      <c r="L712" t="s">
        <v>5683</v>
      </c>
    </row>
    <row r="713" spans="1:12" ht="14.25" hidden="1">
      <c r="A713" t="s">
        <v>1434</v>
      </c>
      <c r="B713" t="s">
        <v>5739</v>
      </c>
      <c r="C713" t="s">
        <v>5683</v>
      </c>
      <c r="D713" t="s">
        <v>3165</v>
      </c>
      <c r="E713" t="s">
        <v>98</v>
      </c>
      <c r="F713" s="23" t="s">
        <v>3167</v>
      </c>
      <c r="G713" s="56">
        <v>992.5</v>
      </c>
      <c r="H713" s="23" t="str">
        <f>F713&amp;G713</f>
        <v>6228480868589419779992.5</v>
      </c>
      <c r="I713" s="48" t="e">
        <f>VLOOKUP(H713,银行退汇!H:K,4,FALSE)</f>
        <v>#N/A</v>
      </c>
      <c r="J713" s="48" t="e">
        <f>IF(I713&gt;0,1,"")</f>
        <v>#N/A</v>
      </c>
      <c r="K713" s="48" t="e">
        <f>VLOOKUP(H713,网银退汇!H:J,3,FALSE)</f>
        <v>#N/A</v>
      </c>
      <c r="L713" t="s">
        <v>5683</v>
      </c>
    </row>
    <row r="714" spans="1:12" ht="14.25" hidden="1">
      <c r="A714" t="s">
        <v>1436</v>
      </c>
      <c r="B714" t="s">
        <v>5740</v>
      </c>
      <c r="C714" t="s">
        <v>5683</v>
      </c>
      <c r="D714" t="s">
        <v>3168</v>
      </c>
      <c r="E714" t="s">
        <v>98</v>
      </c>
      <c r="F714" s="23" t="s">
        <v>3092</v>
      </c>
      <c r="G714" s="56">
        <v>30</v>
      </c>
      <c r="H714" s="23" t="str">
        <f>F714&amp;G714</f>
        <v>622848386102134131030</v>
      </c>
      <c r="I714" s="48" t="e">
        <f>VLOOKUP(H714,银行退汇!H:K,4,FALSE)</f>
        <v>#N/A</v>
      </c>
      <c r="J714" s="48" t="e">
        <f>IF(I714&gt;0,1,"")</f>
        <v>#N/A</v>
      </c>
      <c r="K714" s="48" t="e">
        <f>VLOOKUP(H714,网银退汇!H:J,3,FALSE)</f>
        <v>#N/A</v>
      </c>
      <c r="L714" t="s">
        <v>5683</v>
      </c>
    </row>
    <row r="715" spans="1:12" ht="14.25" hidden="1">
      <c r="A715" t="s">
        <v>1438</v>
      </c>
      <c r="B715" t="s">
        <v>5741</v>
      </c>
      <c r="C715" t="s">
        <v>5683</v>
      </c>
      <c r="D715" t="s">
        <v>3170</v>
      </c>
      <c r="E715" t="s">
        <v>98</v>
      </c>
      <c r="F715" s="23" t="s">
        <v>3172</v>
      </c>
      <c r="G715" s="56">
        <v>451</v>
      </c>
      <c r="H715" s="23" t="str">
        <f>F715&amp;G715</f>
        <v>5201521320989453451</v>
      </c>
      <c r="I715" s="48" t="e">
        <f>VLOOKUP(H715,银行退汇!H:K,4,FALSE)</f>
        <v>#N/A</v>
      </c>
      <c r="J715" s="48" t="e">
        <f>IF(I715&gt;0,1,"")</f>
        <v>#N/A</v>
      </c>
      <c r="K715" s="48" t="e">
        <f>VLOOKUP(H715,网银退汇!H:J,3,FALSE)</f>
        <v>#N/A</v>
      </c>
      <c r="L715" t="s">
        <v>5683</v>
      </c>
    </row>
    <row r="716" spans="1:12" ht="14.25" hidden="1">
      <c r="A716" t="s">
        <v>1440</v>
      </c>
      <c r="B716" t="s">
        <v>5742</v>
      </c>
      <c r="C716" t="s">
        <v>5683</v>
      </c>
      <c r="D716" t="s">
        <v>3173</v>
      </c>
      <c r="E716" t="s">
        <v>98</v>
      </c>
      <c r="F716" s="23" t="s">
        <v>3175</v>
      </c>
      <c r="G716" s="56">
        <v>1100</v>
      </c>
      <c r="H716" s="23" t="str">
        <f>F716&amp;G716</f>
        <v>62170071700053919311100</v>
      </c>
      <c r="I716" s="48" t="e">
        <f>VLOOKUP(H716,银行退汇!H:K,4,FALSE)</f>
        <v>#N/A</v>
      </c>
      <c r="J716" s="48" t="e">
        <f>IF(I716&gt;0,1,"")</f>
        <v>#N/A</v>
      </c>
      <c r="K716" s="48" t="e">
        <f>VLOOKUP(H716,网银退汇!H:J,3,FALSE)</f>
        <v>#N/A</v>
      </c>
      <c r="L716" t="s">
        <v>5683</v>
      </c>
    </row>
    <row r="717" spans="1:12" ht="14.25" hidden="1">
      <c r="A717" t="s">
        <v>1442</v>
      </c>
      <c r="B717" t="s">
        <v>5743</v>
      </c>
      <c r="C717" t="s">
        <v>5683</v>
      </c>
      <c r="D717" t="s">
        <v>3176</v>
      </c>
      <c r="E717" t="s">
        <v>98</v>
      </c>
      <c r="F717" s="23" t="s">
        <v>3178</v>
      </c>
      <c r="G717" s="56">
        <v>450</v>
      </c>
      <c r="H717" s="23" t="str">
        <f>F717&amp;G717</f>
        <v>6228481938536261779450</v>
      </c>
      <c r="I717" s="48" t="e">
        <f>VLOOKUP(H717,银行退汇!H:K,4,FALSE)</f>
        <v>#N/A</v>
      </c>
      <c r="J717" s="48" t="e">
        <f>IF(I717&gt;0,1,"")</f>
        <v>#N/A</v>
      </c>
      <c r="K717" s="48" t="e">
        <f>VLOOKUP(H717,网银退汇!H:J,3,FALSE)</f>
        <v>#N/A</v>
      </c>
      <c r="L717" t="s">
        <v>5683</v>
      </c>
    </row>
    <row r="718" spans="1:12" ht="14.25" hidden="1">
      <c r="A718" t="s">
        <v>1444</v>
      </c>
      <c r="B718" t="s">
        <v>5744</v>
      </c>
      <c r="C718" t="s">
        <v>5683</v>
      </c>
      <c r="D718" t="s">
        <v>3179</v>
      </c>
      <c r="E718" t="s">
        <v>98</v>
      </c>
      <c r="F718" s="23" t="s">
        <v>3181</v>
      </c>
      <c r="G718" s="56">
        <v>44</v>
      </c>
      <c r="H718" s="23" t="str">
        <f>F718&amp;G718</f>
        <v>621700386002572217244</v>
      </c>
      <c r="I718" s="48" t="e">
        <f>VLOOKUP(H718,银行退汇!H:K,4,FALSE)</f>
        <v>#N/A</v>
      </c>
      <c r="J718" s="48" t="e">
        <f>IF(I718&gt;0,1,"")</f>
        <v>#N/A</v>
      </c>
      <c r="K718" s="48" t="e">
        <f>VLOOKUP(H718,网银退汇!H:J,3,FALSE)</f>
        <v>#N/A</v>
      </c>
      <c r="L718" t="s">
        <v>5683</v>
      </c>
    </row>
    <row r="719" spans="1:12" ht="14.25" hidden="1">
      <c r="A719" t="s">
        <v>1446</v>
      </c>
      <c r="B719" t="s">
        <v>5745</v>
      </c>
      <c r="C719" t="s">
        <v>5683</v>
      </c>
      <c r="D719" t="s">
        <v>3182</v>
      </c>
      <c r="E719" t="s">
        <v>98</v>
      </c>
      <c r="F719" s="23" t="s">
        <v>3183</v>
      </c>
      <c r="G719" s="56">
        <v>8</v>
      </c>
      <c r="H719" s="23" t="str">
        <f>F719&amp;G719</f>
        <v>62220825130000293378</v>
      </c>
      <c r="I719" s="48" t="e">
        <f>VLOOKUP(H719,银行退汇!H:K,4,FALSE)</f>
        <v>#N/A</v>
      </c>
      <c r="J719" s="48" t="e">
        <f>IF(I719&gt;0,1,"")</f>
        <v>#N/A</v>
      </c>
      <c r="K719" s="48" t="e">
        <f>VLOOKUP(H719,网银退汇!H:J,3,FALSE)</f>
        <v>#N/A</v>
      </c>
      <c r="L719" t="s">
        <v>5683</v>
      </c>
    </row>
    <row r="720" spans="1:12" ht="14.25" hidden="1">
      <c r="A720" t="s">
        <v>1448</v>
      </c>
      <c r="B720" t="s">
        <v>5746</v>
      </c>
      <c r="C720" t="s">
        <v>5683</v>
      </c>
      <c r="D720" t="s">
        <v>3184</v>
      </c>
      <c r="E720" t="s">
        <v>98</v>
      </c>
      <c r="F720" s="23" t="s">
        <v>3186</v>
      </c>
      <c r="G720" s="56">
        <v>868</v>
      </c>
      <c r="H720" s="23" t="str">
        <f>F720&amp;G720</f>
        <v>6282880049010847868</v>
      </c>
      <c r="I720" s="48" t="e">
        <f>VLOOKUP(H720,银行退汇!H:K,4,FALSE)</f>
        <v>#N/A</v>
      </c>
      <c r="J720" s="48" t="e">
        <f>IF(I720&gt;0,1,"")</f>
        <v>#N/A</v>
      </c>
      <c r="K720" s="48" t="e">
        <f>VLOOKUP(H720,网银退汇!H:J,3,FALSE)</f>
        <v>#N/A</v>
      </c>
      <c r="L720" t="s">
        <v>5683</v>
      </c>
    </row>
    <row r="721" spans="1:12" ht="14.25" hidden="1">
      <c r="A721" t="s">
        <v>1450</v>
      </c>
      <c r="B721" t="s">
        <v>5747</v>
      </c>
      <c r="C721" t="s">
        <v>5683</v>
      </c>
      <c r="D721" t="s">
        <v>3187</v>
      </c>
      <c r="E721" t="s">
        <v>98</v>
      </c>
      <c r="F721" s="23" t="s">
        <v>3189</v>
      </c>
      <c r="G721" s="56">
        <v>1000</v>
      </c>
      <c r="H721" s="23" t="str">
        <f>F721&amp;G721</f>
        <v>62178527000123039371000</v>
      </c>
      <c r="I721" s="48" t="e">
        <f>VLOOKUP(H721,银行退汇!H:K,4,FALSE)</f>
        <v>#N/A</v>
      </c>
      <c r="J721" s="48" t="e">
        <f>IF(I721&gt;0,1,"")</f>
        <v>#N/A</v>
      </c>
      <c r="K721" s="48" t="e">
        <f>VLOOKUP(H721,网银退汇!H:J,3,FALSE)</f>
        <v>#N/A</v>
      </c>
      <c r="L721" t="s">
        <v>5683</v>
      </c>
    </row>
    <row r="722" spans="1:12" ht="14.25" hidden="1">
      <c r="A722" t="s">
        <v>1452</v>
      </c>
      <c r="B722" t="s">
        <v>5748</v>
      </c>
      <c r="C722" t="s">
        <v>5683</v>
      </c>
      <c r="D722" t="s">
        <v>3190</v>
      </c>
      <c r="E722" t="s">
        <v>98</v>
      </c>
      <c r="F722" s="23" t="s">
        <v>3192</v>
      </c>
      <c r="G722" s="56">
        <v>5000</v>
      </c>
      <c r="H722" s="23" t="str">
        <f>F722&amp;G722</f>
        <v>40339200365650695000</v>
      </c>
      <c r="I722" s="48">
        <f>VLOOKUP(H722,银行退汇!H:K,4,FALSE)</f>
        <v>5000</v>
      </c>
      <c r="J722" s="48">
        <f>IF(I722&gt;0,1,"")</f>
        <v>1</v>
      </c>
      <c r="K722" s="48" t="str">
        <f>VLOOKUP(H722,网银退汇!H:J,3,FALSE)</f>
        <v>2017-07-14</v>
      </c>
      <c r="L722" t="s">
        <v>5683</v>
      </c>
    </row>
    <row r="723" spans="1:12" ht="14.25" hidden="1">
      <c r="A723" t="s">
        <v>1454</v>
      </c>
      <c r="B723" s="19" t="s">
        <v>10841</v>
      </c>
      <c r="C723" t="s">
        <v>5683</v>
      </c>
      <c r="D723" t="s">
        <v>3193</v>
      </c>
      <c r="E723" t="s">
        <v>98</v>
      </c>
      <c r="F723" s="23" t="s">
        <v>3192</v>
      </c>
      <c r="G723" s="56">
        <v>3000</v>
      </c>
      <c r="H723" s="23" t="str">
        <f>F723&amp;G723</f>
        <v>40339200365650693000</v>
      </c>
      <c r="I723" s="48">
        <f>VLOOKUP(H723,银行退汇!H:K,4,FALSE)</f>
        <v>3000</v>
      </c>
      <c r="J723" s="48">
        <f>IF(I723&gt;0,1,"")</f>
        <v>1</v>
      </c>
      <c r="K723" s="48" t="str">
        <f>VLOOKUP(H723,网银退汇!H:J,3,FALSE)</f>
        <v>2017-07-14</v>
      </c>
      <c r="L723" t="s">
        <v>5683</v>
      </c>
    </row>
    <row r="724" spans="1:12" ht="14.25" hidden="1">
      <c r="A724" t="s">
        <v>1456</v>
      </c>
      <c r="B724" t="s">
        <v>5749</v>
      </c>
      <c r="C724" t="s">
        <v>5683</v>
      </c>
      <c r="D724" t="s">
        <v>3194</v>
      </c>
      <c r="E724" t="s">
        <v>98</v>
      </c>
      <c r="F724" s="23" t="s">
        <v>3196</v>
      </c>
      <c r="G724" s="56">
        <v>143.72999999999999</v>
      </c>
      <c r="H724" s="23" t="str">
        <f>F724&amp;G724</f>
        <v>622908473003053116143.73</v>
      </c>
      <c r="I724" s="48" t="e">
        <f>VLOOKUP(H724,银行退汇!H:K,4,FALSE)</f>
        <v>#N/A</v>
      </c>
      <c r="J724" s="48" t="e">
        <f>IF(I724&gt;0,1,"")</f>
        <v>#N/A</v>
      </c>
      <c r="K724" s="48" t="e">
        <f>VLOOKUP(H724,网银退汇!H:J,3,FALSE)</f>
        <v>#N/A</v>
      </c>
      <c r="L724" t="s">
        <v>5683</v>
      </c>
    </row>
    <row r="725" spans="1:12" ht="14.25" hidden="1">
      <c r="A725" t="s">
        <v>1458</v>
      </c>
      <c r="B725" t="s">
        <v>5750</v>
      </c>
      <c r="C725" t="s">
        <v>5683</v>
      </c>
      <c r="D725" t="s">
        <v>3197</v>
      </c>
      <c r="E725" t="s">
        <v>98</v>
      </c>
      <c r="F725" s="23" t="s">
        <v>3199</v>
      </c>
      <c r="G725" s="56">
        <v>500</v>
      </c>
      <c r="H725" s="23" t="str">
        <f>F725&amp;G725</f>
        <v>6231900000007772474500</v>
      </c>
      <c r="I725" s="48" t="e">
        <f>VLOOKUP(H725,银行退汇!H:K,4,FALSE)</f>
        <v>#N/A</v>
      </c>
      <c r="J725" s="48" t="e">
        <f>IF(I725&gt;0,1,"")</f>
        <v>#N/A</v>
      </c>
      <c r="K725" s="48" t="e">
        <f>VLOOKUP(H725,网银退汇!H:J,3,FALSE)</f>
        <v>#N/A</v>
      </c>
      <c r="L725" t="s">
        <v>5683</v>
      </c>
    </row>
    <row r="726" spans="1:12" ht="14.25" hidden="1">
      <c r="A726" t="s">
        <v>1460</v>
      </c>
      <c r="B726" t="s">
        <v>5751</v>
      </c>
      <c r="C726" t="s">
        <v>5683</v>
      </c>
      <c r="D726" t="s">
        <v>3200</v>
      </c>
      <c r="E726" t="s">
        <v>98</v>
      </c>
      <c r="F726" s="23" t="s">
        <v>3202</v>
      </c>
      <c r="G726" s="56">
        <v>400</v>
      </c>
      <c r="H726" s="23" t="str">
        <f>F726&amp;G726</f>
        <v>6217852700003761085400</v>
      </c>
      <c r="I726" s="48">
        <f>VLOOKUP(H726,银行退汇!H:K,4,FALSE)</f>
        <v>400</v>
      </c>
      <c r="J726" s="48">
        <f>IF(I726&gt;0,1,"")</f>
        <v>1</v>
      </c>
      <c r="K726" s="48" t="str">
        <f>VLOOKUP(H726,网银退汇!H:J,3,FALSE)</f>
        <v>2017-07-14</v>
      </c>
      <c r="L726" t="s">
        <v>5683</v>
      </c>
    </row>
    <row r="727" spans="1:12" ht="14.25" hidden="1">
      <c r="A727" t="s">
        <v>1462</v>
      </c>
      <c r="B727" t="s">
        <v>5752</v>
      </c>
      <c r="C727" t="s">
        <v>5683</v>
      </c>
      <c r="D727" t="s">
        <v>3203</v>
      </c>
      <c r="E727" t="s">
        <v>98</v>
      </c>
      <c r="F727" s="23" t="s">
        <v>3205</v>
      </c>
      <c r="G727" s="56">
        <v>288</v>
      </c>
      <c r="H727" s="23" t="str">
        <f>F727&amp;G727</f>
        <v>6225591320216769288</v>
      </c>
      <c r="I727" s="48" t="e">
        <f>VLOOKUP(H727,银行退汇!H:K,4,FALSE)</f>
        <v>#N/A</v>
      </c>
      <c r="J727" s="48" t="e">
        <f>IF(I727&gt;0,1,"")</f>
        <v>#N/A</v>
      </c>
      <c r="K727" s="48" t="e">
        <f>VLOOKUP(H727,网银退汇!H:J,3,FALSE)</f>
        <v>#N/A</v>
      </c>
      <c r="L727" t="s">
        <v>5683</v>
      </c>
    </row>
    <row r="728" spans="1:12" ht="14.25" hidden="1">
      <c r="A728" t="s">
        <v>1464</v>
      </c>
      <c r="B728" t="s">
        <v>5753</v>
      </c>
      <c r="C728" t="s">
        <v>5683</v>
      </c>
      <c r="D728" t="s">
        <v>3206</v>
      </c>
      <c r="E728" t="s">
        <v>98</v>
      </c>
      <c r="F728" s="23" t="s">
        <v>3208</v>
      </c>
      <c r="G728" s="56">
        <v>73</v>
      </c>
      <c r="H728" s="23" t="str">
        <f>F728&amp;G728</f>
        <v>458123059878034673</v>
      </c>
      <c r="I728" s="48" t="e">
        <f>VLOOKUP(H728,银行退汇!H:K,4,FALSE)</f>
        <v>#N/A</v>
      </c>
      <c r="J728" s="48" t="e">
        <f>IF(I728&gt;0,1,"")</f>
        <v>#N/A</v>
      </c>
      <c r="K728" s="48" t="e">
        <f>VLOOKUP(H728,网银退汇!H:J,3,FALSE)</f>
        <v>#N/A</v>
      </c>
      <c r="L728" t="s">
        <v>5683</v>
      </c>
    </row>
    <row r="729" spans="1:12" ht="14.25" hidden="1">
      <c r="A729" t="s">
        <v>1466</v>
      </c>
      <c r="B729" t="s">
        <v>5754</v>
      </c>
      <c r="C729" t="s">
        <v>5683</v>
      </c>
      <c r="D729" t="s">
        <v>3209</v>
      </c>
      <c r="E729" t="s">
        <v>98</v>
      </c>
      <c r="F729" s="23" t="s">
        <v>3211</v>
      </c>
      <c r="G729" s="56">
        <v>6000</v>
      </c>
      <c r="H729" s="23" t="str">
        <f>F729&amp;G729</f>
        <v>62580916718368286000</v>
      </c>
      <c r="I729" s="48" t="e">
        <f>VLOOKUP(H729,银行退汇!H:K,4,FALSE)</f>
        <v>#N/A</v>
      </c>
      <c r="J729" s="48" t="e">
        <f>IF(I729&gt;0,1,"")</f>
        <v>#N/A</v>
      </c>
      <c r="K729" s="48" t="e">
        <f>VLOOKUP(H729,网银退汇!H:J,3,FALSE)</f>
        <v>#N/A</v>
      </c>
      <c r="L729" t="s">
        <v>5683</v>
      </c>
    </row>
    <row r="730" spans="1:12" ht="14.25">
      <c r="A730" t="s">
        <v>1468</v>
      </c>
      <c r="B730" t="s">
        <v>5755</v>
      </c>
      <c r="C730" t="s">
        <v>5756</v>
      </c>
      <c r="D730" t="s">
        <v>3212</v>
      </c>
      <c r="E730" t="s">
        <v>98</v>
      </c>
      <c r="F730" s="23" t="s">
        <v>3214</v>
      </c>
      <c r="G730" s="56">
        <v>400</v>
      </c>
      <c r="H730" s="23" t="str">
        <f>F730&amp;G730</f>
        <v>5502130015248690400</v>
      </c>
      <c r="I730" s="48" t="e">
        <f>VLOOKUP(H730,银行退汇!H:K,4,FALSE)</f>
        <v>#N/A</v>
      </c>
      <c r="J730" s="48" t="e">
        <f>IF(I730&gt;0,1,"")</f>
        <v>#N/A</v>
      </c>
      <c r="K730" s="48" t="e">
        <f>VLOOKUP(H730,网银退汇!H:J,3,FALSE)</f>
        <v>#N/A</v>
      </c>
      <c r="L730" t="s">
        <v>5756</v>
      </c>
    </row>
    <row r="731" spans="1:12" ht="14.25">
      <c r="A731" t="s">
        <v>1470</v>
      </c>
      <c r="B731" t="s">
        <v>5757</v>
      </c>
      <c r="C731" t="s">
        <v>5756</v>
      </c>
      <c r="D731" t="s">
        <v>3215</v>
      </c>
      <c r="E731" t="s">
        <v>98</v>
      </c>
      <c r="F731" s="23" t="s">
        <v>3217</v>
      </c>
      <c r="G731" s="56">
        <v>100</v>
      </c>
      <c r="H731" s="23" t="str">
        <f>F731&amp;G731</f>
        <v>6231900020001807563100</v>
      </c>
      <c r="I731" s="48">
        <f>VLOOKUP(H731,银行退汇!H:K,4,FALSE)</f>
        <v>100</v>
      </c>
      <c r="J731" s="48">
        <f>IF(I731&gt;0,1,"")</f>
        <v>1</v>
      </c>
      <c r="K731" s="48" t="str">
        <f>VLOOKUP(H731,网银退汇!H:J,3,FALSE)</f>
        <v>2017-07-14</v>
      </c>
      <c r="L731" t="s">
        <v>5756</v>
      </c>
    </row>
    <row r="732" spans="1:12" ht="14.25">
      <c r="A732" t="s">
        <v>1472</v>
      </c>
      <c r="B732" t="s">
        <v>5758</v>
      </c>
      <c r="C732" t="s">
        <v>5756</v>
      </c>
      <c r="D732" t="s">
        <v>3218</v>
      </c>
      <c r="E732" t="s">
        <v>98</v>
      </c>
      <c r="F732" s="23" t="s">
        <v>3220</v>
      </c>
      <c r="G732" s="56">
        <v>100</v>
      </c>
      <c r="H732" s="23" t="str">
        <f>F732&amp;G732</f>
        <v>6236681540006627918100</v>
      </c>
      <c r="I732" s="48" t="e">
        <f>VLOOKUP(H732,银行退汇!H:K,4,FALSE)</f>
        <v>#N/A</v>
      </c>
      <c r="J732" s="48" t="e">
        <f>IF(I732&gt;0,1,"")</f>
        <v>#N/A</v>
      </c>
      <c r="K732" s="48" t="e">
        <f>VLOOKUP(H732,网银退汇!H:J,3,FALSE)</f>
        <v>#N/A</v>
      </c>
      <c r="L732" t="s">
        <v>5756</v>
      </c>
    </row>
    <row r="733" spans="1:12" ht="14.25">
      <c r="A733" t="s">
        <v>1474</v>
      </c>
      <c r="B733" t="s">
        <v>5759</v>
      </c>
      <c r="C733" t="s">
        <v>5756</v>
      </c>
      <c r="D733" t="s">
        <v>3221</v>
      </c>
      <c r="E733" t="s">
        <v>98</v>
      </c>
      <c r="F733" s="23" t="s">
        <v>2835</v>
      </c>
      <c r="G733" s="56">
        <v>125.31</v>
      </c>
      <c r="H733" s="23" t="str">
        <f>F733&amp;G733</f>
        <v>6228480868659355671125.31</v>
      </c>
      <c r="I733" s="48" t="e">
        <f>VLOOKUP(H733,银行退汇!H:K,4,FALSE)</f>
        <v>#N/A</v>
      </c>
      <c r="J733" s="48" t="e">
        <f>IF(I733&gt;0,1,"")</f>
        <v>#N/A</v>
      </c>
      <c r="K733" s="48" t="e">
        <f>VLOOKUP(H733,网银退汇!H:J,3,FALSE)</f>
        <v>#N/A</v>
      </c>
      <c r="L733" t="s">
        <v>5756</v>
      </c>
    </row>
    <row r="734" spans="1:12" ht="14.25">
      <c r="A734" t="s">
        <v>1476</v>
      </c>
      <c r="B734" t="s">
        <v>5760</v>
      </c>
      <c r="C734" t="s">
        <v>5756</v>
      </c>
      <c r="D734" t="s">
        <v>3222</v>
      </c>
      <c r="E734" t="s">
        <v>98</v>
      </c>
      <c r="F734" s="23" t="s">
        <v>3224</v>
      </c>
      <c r="G734" s="56">
        <v>500</v>
      </c>
      <c r="H734" s="23" t="str">
        <f>F734&amp;G734</f>
        <v>6231900000001955349500</v>
      </c>
      <c r="I734" s="48">
        <f>VLOOKUP(H734,银行退汇!H:K,4,FALSE)</f>
        <v>500</v>
      </c>
      <c r="J734" s="48">
        <f>IF(I734&gt;0,1,"")</f>
        <v>1</v>
      </c>
      <c r="K734" s="48" t="str">
        <f>VLOOKUP(H734,网银退汇!H:J,3,FALSE)</f>
        <v>2017-07-14</v>
      </c>
      <c r="L734" t="s">
        <v>5756</v>
      </c>
    </row>
    <row r="735" spans="1:12" ht="14.25">
      <c r="A735" t="s">
        <v>1478</v>
      </c>
      <c r="B735" t="s">
        <v>5761</v>
      </c>
      <c r="C735" t="s">
        <v>5756</v>
      </c>
      <c r="D735" t="s">
        <v>3225</v>
      </c>
      <c r="E735" t="s">
        <v>98</v>
      </c>
      <c r="F735" s="23" t="s">
        <v>3227</v>
      </c>
      <c r="G735" s="56">
        <v>1000</v>
      </c>
      <c r="H735" s="23" t="str">
        <f>F735&amp;G735</f>
        <v>62236912944602521000</v>
      </c>
      <c r="I735" s="48" t="e">
        <f>VLOOKUP(H735,银行退汇!H:K,4,FALSE)</f>
        <v>#N/A</v>
      </c>
      <c r="J735" s="48" t="e">
        <f>IF(I735&gt;0,1,"")</f>
        <v>#N/A</v>
      </c>
      <c r="K735" s="48" t="e">
        <f>VLOOKUP(H735,网银退汇!H:J,3,FALSE)</f>
        <v>#N/A</v>
      </c>
      <c r="L735" t="s">
        <v>5756</v>
      </c>
    </row>
    <row r="736" spans="1:12" ht="14.25">
      <c r="A736" t="s">
        <v>1480</v>
      </c>
      <c r="B736" t="s">
        <v>5762</v>
      </c>
      <c r="C736" t="s">
        <v>5756</v>
      </c>
      <c r="D736" t="s">
        <v>3228</v>
      </c>
      <c r="E736" t="s">
        <v>98</v>
      </c>
      <c r="F736" s="23" t="s">
        <v>3229</v>
      </c>
      <c r="G736" s="56">
        <v>200</v>
      </c>
      <c r="H736" s="23" t="str">
        <f>F736&amp;G736</f>
        <v>6282880079623287200</v>
      </c>
      <c r="I736" s="48" t="e">
        <f>VLOOKUP(H736,银行退汇!H:K,4,FALSE)</f>
        <v>#N/A</v>
      </c>
      <c r="J736" s="48" t="e">
        <f>IF(I736&gt;0,1,"")</f>
        <v>#N/A</v>
      </c>
      <c r="K736" s="48" t="e">
        <f>VLOOKUP(H736,网银退汇!H:J,3,FALSE)</f>
        <v>#N/A</v>
      </c>
      <c r="L736" t="s">
        <v>5756</v>
      </c>
    </row>
    <row r="737" spans="1:12" ht="14.25">
      <c r="A737" t="s">
        <v>1482</v>
      </c>
      <c r="B737" t="s">
        <v>5763</v>
      </c>
      <c r="C737" t="s">
        <v>5756</v>
      </c>
      <c r="D737" t="s">
        <v>3230</v>
      </c>
      <c r="E737" t="s">
        <v>98</v>
      </c>
      <c r="F737" s="23" t="s">
        <v>3232</v>
      </c>
      <c r="G737" s="56">
        <v>275</v>
      </c>
      <c r="H737" s="23" t="str">
        <f>F737&amp;G737</f>
        <v>6228480868679482075275</v>
      </c>
      <c r="I737" s="48" t="e">
        <f>VLOOKUP(H737,银行退汇!H:K,4,FALSE)</f>
        <v>#N/A</v>
      </c>
      <c r="J737" s="48" t="e">
        <f>IF(I737&gt;0,1,"")</f>
        <v>#N/A</v>
      </c>
      <c r="K737" s="48" t="e">
        <f>VLOOKUP(H737,网银退汇!H:J,3,FALSE)</f>
        <v>#N/A</v>
      </c>
      <c r="L737" t="s">
        <v>5756</v>
      </c>
    </row>
    <row r="738" spans="1:12" ht="14.25">
      <c r="A738" t="s">
        <v>1484</v>
      </c>
      <c r="B738" t="s">
        <v>5764</v>
      </c>
      <c r="C738" t="s">
        <v>5756</v>
      </c>
      <c r="D738" t="s">
        <v>3233</v>
      </c>
      <c r="E738" t="s">
        <v>98</v>
      </c>
      <c r="F738" s="23" t="s">
        <v>3235</v>
      </c>
      <c r="G738" s="56">
        <v>700</v>
      </c>
      <c r="H738" s="23" t="str">
        <f>F738&amp;G738</f>
        <v>6222022516000693765700</v>
      </c>
      <c r="I738" s="48" t="e">
        <f>VLOOKUP(H738,银行退汇!H:K,4,FALSE)</f>
        <v>#N/A</v>
      </c>
      <c r="J738" s="48" t="e">
        <f>IF(I738&gt;0,1,"")</f>
        <v>#N/A</v>
      </c>
      <c r="K738" s="48" t="e">
        <f>VLOOKUP(H738,网银退汇!H:J,3,FALSE)</f>
        <v>#N/A</v>
      </c>
      <c r="L738" t="s">
        <v>5756</v>
      </c>
    </row>
    <row r="739" spans="1:12" ht="14.25">
      <c r="A739" t="s">
        <v>1486</v>
      </c>
      <c r="B739" t="s">
        <v>5765</v>
      </c>
      <c r="C739" t="s">
        <v>5756</v>
      </c>
      <c r="D739" t="s">
        <v>3236</v>
      </c>
      <c r="E739" t="s">
        <v>98</v>
      </c>
      <c r="F739" s="23" t="s">
        <v>3238</v>
      </c>
      <c r="G739" s="56">
        <v>1000</v>
      </c>
      <c r="H739" s="23" t="str">
        <f>F739&amp;G739</f>
        <v>62178627000013764961000</v>
      </c>
      <c r="I739" s="48" t="e">
        <f>VLOOKUP(H739,银行退汇!H:K,4,FALSE)</f>
        <v>#N/A</v>
      </c>
      <c r="J739" s="48" t="e">
        <f>IF(I739&gt;0,1,"")</f>
        <v>#N/A</v>
      </c>
      <c r="K739" s="48" t="e">
        <f>VLOOKUP(H739,网银退汇!H:J,3,FALSE)</f>
        <v>#N/A</v>
      </c>
      <c r="L739" t="s">
        <v>5756</v>
      </c>
    </row>
    <row r="740" spans="1:12" ht="14.25">
      <c r="A740" t="s">
        <v>1488</v>
      </c>
      <c r="B740" t="s">
        <v>5766</v>
      </c>
      <c r="C740" t="s">
        <v>5756</v>
      </c>
      <c r="D740" t="s">
        <v>3239</v>
      </c>
      <c r="E740" t="s">
        <v>98</v>
      </c>
      <c r="F740" s="23" t="s">
        <v>3241</v>
      </c>
      <c r="G740" s="56">
        <v>208.99</v>
      </c>
      <c r="H740" s="23" t="str">
        <f>F740&amp;G740</f>
        <v>5218990596380187208.99</v>
      </c>
      <c r="I740" s="48" t="e">
        <f>VLOOKUP(H740,银行退汇!H:K,4,FALSE)</f>
        <v>#N/A</v>
      </c>
      <c r="J740" s="48" t="e">
        <f>IF(I740&gt;0,1,"")</f>
        <v>#N/A</v>
      </c>
      <c r="K740" s="48" t="e">
        <f>VLOOKUP(H740,网银退汇!H:J,3,FALSE)</f>
        <v>#N/A</v>
      </c>
      <c r="L740" t="s">
        <v>5756</v>
      </c>
    </row>
    <row r="741" spans="1:12" ht="14.25">
      <c r="A741" t="s">
        <v>1490</v>
      </c>
      <c r="B741" t="s">
        <v>5767</v>
      </c>
      <c r="C741" t="s">
        <v>5756</v>
      </c>
      <c r="D741" t="s">
        <v>3242</v>
      </c>
      <c r="E741" t="s">
        <v>98</v>
      </c>
      <c r="F741" s="23" t="s">
        <v>3241</v>
      </c>
      <c r="G741" s="56">
        <v>208.49</v>
      </c>
      <c r="H741" s="23" t="str">
        <f>F741&amp;G741</f>
        <v>5218990596380187208.49</v>
      </c>
      <c r="I741" s="48" t="e">
        <f>VLOOKUP(H741,银行退汇!H:K,4,FALSE)</f>
        <v>#N/A</v>
      </c>
      <c r="J741" s="48" t="e">
        <f>IF(I741&gt;0,1,"")</f>
        <v>#N/A</v>
      </c>
      <c r="K741" s="48" t="e">
        <f>VLOOKUP(H741,网银退汇!H:J,3,FALSE)</f>
        <v>#N/A</v>
      </c>
      <c r="L741" t="s">
        <v>5756</v>
      </c>
    </row>
    <row r="742" spans="1:12" ht="14.25">
      <c r="A742" t="s">
        <v>1492</v>
      </c>
      <c r="B742" t="s">
        <v>5768</v>
      </c>
      <c r="C742" t="s">
        <v>5756</v>
      </c>
      <c r="D742" t="s">
        <v>3244</v>
      </c>
      <c r="E742" t="s">
        <v>98</v>
      </c>
      <c r="F742" s="23" t="s">
        <v>3246</v>
      </c>
      <c r="G742" s="56">
        <v>188.61</v>
      </c>
      <c r="H742" s="23" t="str">
        <f>F742&amp;G742</f>
        <v>6228451938008765279188.61</v>
      </c>
      <c r="I742" s="48" t="e">
        <f>VLOOKUP(H742,银行退汇!H:K,4,FALSE)</f>
        <v>#N/A</v>
      </c>
      <c r="J742" s="48" t="e">
        <f>IF(I742&gt;0,1,"")</f>
        <v>#N/A</v>
      </c>
      <c r="K742" s="48" t="e">
        <f>VLOOKUP(H742,网银退汇!H:J,3,FALSE)</f>
        <v>#N/A</v>
      </c>
      <c r="L742" t="s">
        <v>5756</v>
      </c>
    </row>
    <row r="743" spans="1:12" ht="14.25">
      <c r="A743" t="s">
        <v>1494</v>
      </c>
      <c r="B743" t="s">
        <v>5769</v>
      </c>
      <c r="C743" t="s">
        <v>5756</v>
      </c>
      <c r="D743" t="s">
        <v>3247</v>
      </c>
      <c r="E743" t="s">
        <v>98</v>
      </c>
      <c r="F743" s="23" t="s">
        <v>3249</v>
      </c>
      <c r="G743" s="56">
        <v>192</v>
      </c>
      <c r="H743" s="23" t="str">
        <f>F743&amp;G743</f>
        <v>6225571400044745192</v>
      </c>
      <c r="I743" s="48" t="e">
        <f>VLOOKUP(H743,银行退汇!H:K,4,FALSE)</f>
        <v>#N/A</v>
      </c>
      <c r="J743" s="48" t="e">
        <f>IF(I743&gt;0,1,"")</f>
        <v>#N/A</v>
      </c>
      <c r="K743" s="48" t="e">
        <f>VLOOKUP(H743,网银退汇!H:J,3,FALSE)</f>
        <v>#N/A</v>
      </c>
      <c r="L743" t="s">
        <v>5756</v>
      </c>
    </row>
    <row r="744" spans="1:12" ht="14.25">
      <c r="A744" t="s">
        <v>1496</v>
      </c>
      <c r="B744" t="s">
        <v>5770</v>
      </c>
      <c r="C744" t="s">
        <v>5756</v>
      </c>
      <c r="D744" t="s">
        <v>3250</v>
      </c>
      <c r="E744" t="s">
        <v>98</v>
      </c>
      <c r="F744" s="23" t="s">
        <v>3252</v>
      </c>
      <c r="G744" s="56">
        <v>942</v>
      </c>
      <c r="H744" s="23" t="str">
        <f>F744&amp;G744</f>
        <v>6217997300035450702942</v>
      </c>
      <c r="I744" s="48" t="e">
        <f>VLOOKUP(H744,银行退汇!H:K,4,FALSE)</f>
        <v>#N/A</v>
      </c>
      <c r="J744" s="48" t="e">
        <f>IF(I744&gt;0,1,"")</f>
        <v>#N/A</v>
      </c>
      <c r="K744" s="48" t="e">
        <f>VLOOKUP(H744,网银退汇!H:J,3,FALSE)</f>
        <v>#N/A</v>
      </c>
      <c r="L744" t="s">
        <v>5756</v>
      </c>
    </row>
    <row r="745" spans="1:12" ht="14.25">
      <c r="A745" t="s">
        <v>1498</v>
      </c>
      <c r="B745" t="s">
        <v>5771</v>
      </c>
      <c r="C745" t="s">
        <v>5756</v>
      </c>
      <c r="D745" t="s">
        <v>3253</v>
      </c>
      <c r="E745" t="s">
        <v>98</v>
      </c>
      <c r="F745" s="23" t="s">
        <v>3255</v>
      </c>
      <c r="G745" s="56">
        <v>873</v>
      </c>
      <c r="H745" s="23" t="str">
        <f>F745&amp;G745</f>
        <v>6221550885513188873</v>
      </c>
      <c r="I745" s="48" t="e">
        <f>VLOOKUP(H745,银行退汇!H:K,4,FALSE)</f>
        <v>#N/A</v>
      </c>
      <c r="J745" s="48" t="e">
        <f>IF(I745&gt;0,1,"")</f>
        <v>#N/A</v>
      </c>
      <c r="K745" s="48" t="e">
        <f>VLOOKUP(H745,网银退汇!H:J,3,FALSE)</f>
        <v>#N/A</v>
      </c>
      <c r="L745" t="s">
        <v>5756</v>
      </c>
    </row>
    <row r="746" spans="1:12" ht="14.25">
      <c r="A746" t="s">
        <v>1500</v>
      </c>
      <c r="B746" t="s">
        <v>5772</v>
      </c>
      <c r="C746" t="s">
        <v>5756</v>
      </c>
      <c r="D746" t="s">
        <v>3256</v>
      </c>
      <c r="E746" t="s">
        <v>98</v>
      </c>
      <c r="F746" s="23" t="s">
        <v>3258</v>
      </c>
      <c r="G746" s="56">
        <v>23</v>
      </c>
      <c r="H746" s="23" t="str">
        <f>F746&amp;G746</f>
        <v>622252059553119123</v>
      </c>
      <c r="I746" s="48" t="e">
        <f>VLOOKUP(H746,银行退汇!H:K,4,FALSE)</f>
        <v>#N/A</v>
      </c>
      <c r="J746" s="48" t="e">
        <f>IF(I746&gt;0,1,"")</f>
        <v>#N/A</v>
      </c>
      <c r="K746" s="48" t="e">
        <f>VLOOKUP(H746,网银退汇!H:J,3,FALSE)</f>
        <v>#N/A</v>
      </c>
      <c r="L746" t="s">
        <v>5756</v>
      </c>
    </row>
    <row r="747" spans="1:12" ht="14.25">
      <c r="A747" t="s">
        <v>1504</v>
      </c>
      <c r="B747" t="s">
        <v>5773</v>
      </c>
      <c r="C747" t="s">
        <v>5756</v>
      </c>
      <c r="D747" t="s">
        <v>3262</v>
      </c>
      <c r="E747" t="s">
        <v>98</v>
      </c>
      <c r="F747" s="23" t="s">
        <v>3264</v>
      </c>
      <c r="G747" s="56">
        <v>363</v>
      </c>
      <c r="H747" s="23" t="str">
        <f>F747&amp;G747</f>
        <v>6222622430000149428363</v>
      </c>
      <c r="I747" s="48" t="e">
        <f>VLOOKUP(H747,银行退汇!H:K,4,FALSE)</f>
        <v>#N/A</v>
      </c>
      <c r="J747" s="48" t="e">
        <f>IF(I747&gt;0,1,"")</f>
        <v>#N/A</v>
      </c>
      <c r="K747" s="48" t="e">
        <f>VLOOKUP(H747,网银退汇!H:J,3,FALSE)</f>
        <v>#N/A</v>
      </c>
      <c r="L747" t="s">
        <v>5756</v>
      </c>
    </row>
    <row r="748" spans="1:12" ht="14.25">
      <c r="A748" t="s">
        <v>1502</v>
      </c>
      <c r="B748" t="s">
        <v>5774</v>
      </c>
      <c r="C748" t="s">
        <v>5756</v>
      </c>
      <c r="D748" t="s">
        <v>3259</v>
      </c>
      <c r="E748" t="s">
        <v>98</v>
      </c>
      <c r="F748" s="23" t="s">
        <v>3261</v>
      </c>
      <c r="G748" s="56">
        <v>171</v>
      </c>
      <c r="H748" s="23" t="str">
        <f>F748&amp;G748</f>
        <v>6228483868565461479171</v>
      </c>
      <c r="I748" s="48" t="e">
        <f>VLOOKUP(H748,银行退汇!H:K,4,FALSE)</f>
        <v>#N/A</v>
      </c>
      <c r="J748" s="48" t="e">
        <f>IF(I748&gt;0,1,"")</f>
        <v>#N/A</v>
      </c>
      <c r="K748" s="48" t="e">
        <f>VLOOKUP(H748,网银退汇!H:J,3,FALSE)</f>
        <v>#N/A</v>
      </c>
      <c r="L748" t="s">
        <v>5756</v>
      </c>
    </row>
    <row r="749" spans="1:12" ht="14.25">
      <c r="A749" t="s">
        <v>1506</v>
      </c>
      <c r="B749" t="s">
        <v>5775</v>
      </c>
      <c r="C749" t="s">
        <v>5756</v>
      </c>
      <c r="D749" t="s">
        <v>3265</v>
      </c>
      <c r="E749" t="s">
        <v>98</v>
      </c>
      <c r="F749" s="23" t="s">
        <v>3267</v>
      </c>
      <c r="G749" s="56">
        <v>92</v>
      </c>
      <c r="H749" s="23" t="str">
        <f>F749&amp;G749</f>
        <v>622700386036013656592</v>
      </c>
      <c r="I749" s="48" t="e">
        <f>VLOOKUP(H749,银行退汇!H:K,4,FALSE)</f>
        <v>#N/A</v>
      </c>
      <c r="J749" s="48" t="e">
        <f>IF(I749&gt;0,1,"")</f>
        <v>#N/A</v>
      </c>
      <c r="K749" s="48" t="e">
        <f>VLOOKUP(H749,网银退汇!H:J,3,FALSE)</f>
        <v>#N/A</v>
      </c>
      <c r="L749" t="s">
        <v>5756</v>
      </c>
    </row>
    <row r="750" spans="1:12" ht="14.25">
      <c r="A750" t="s">
        <v>1508</v>
      </c>
      <c r="B750" t="s">
        <v>5776</v>
      </c>
      <c r="C750" t="s">
        <v>5756</v>
      </c>
      <c r="D750" t="s">
        <v>3268</v>
      </c>
      <c r="E750" t="s">
        <v>98</v>
      </c>
      <c r="F750" s="23" t="s">
        <v>3270</v>
      </c>
      <c r="G750" s="56">
        <v>1015</v>
      </c>
      <c r="H750" s="23" t="str">
        <f>F750&amp;G750</f>
        <v>62319000001251813921015</v>
      </c>
      <c r="I750" s="48" t="e">
        <f>VLOOKUP(H750,银行退汇!H:K,4,FALSE)</f>
        <v>#N/A</v>
      </c>
      <c r="J750" s="48" t="e">
        <f>IF(I750&gt;0,1,"")</f>
        <v>#N/A</v>
      </c>
      <c r="K750" s="48" t="e">
        <f>VLOOKUP(H750,网银退汇!H:J,3,FALSE)</f>
        <v>#N/A</v>
      </c>
      <c r="L750" t="s">
        <v>5756</v>
      </c>
    </row>
    <row r="751" spans="1:12" ht="14.25">
      <c r="A751" t="s">
        <v>1510</v>
      </c>
      <c r="B751" t="s">
        <v>5777</v>
      </c>
      <c r="C751" t="s">
        <v>5756</v>
      </c>
      <c r="D751" t="s">
        <v>3271</v>
      </c>
      <c r="E751" t="s">
        <v>98</v>
      </c>
      <c r="F751" s="23" t="s">
        <v>3273</v>
      </c>
      <c r="G751" s="56">
        <v>285</v>
      </c>
      <c r="H751" s="23" t="str">
        <f>F751&amp;G751</f>
        <v>6282680013482414285</v>
      </c>
      <c r="I751" s="48">
        <f>VLOOKUP(H751,银行退汇!H:K,4,FALSE)</f>
        <v>285</v>
      </c>
      <c r="J751" s="48">
        <f>IF(I751&gt;0,1,"")</f>
        <v>1</v>
      </c>
      <c r="K751" s="48" t="str">
        <f>VLOOKUP(H751,网银退汇!H:J,3,FALSE)</f>
        <v>2017-07-14</v>
      </c>
      <c r="L751" t="s">
        <v>5756</v>
      </c>
    </row>
    <row r="752" spans="1:12" ht="14.25">
      <c r="A752" t="s">
        <v>1512</v>
      </c>
      <c r="B752" t="s">
        <v>5778</v>
      </c>
      <c r="C752" t="s">
        <v>5756</v>
      </c>
      <c r="D752" t="s">
        <v>3274</v>
      </c>
      <c r="E752" t="s">
        <v>98</v>
      </c>
      <c r="F752" s="23" t="s">
        <v>3276</v>
      </c>
      <c r="G752" s="56">
        <v>47</v>
      </c>
      <c r="H752" s="23" t="str">
        <f>F752&amp;G752</f>
        <v>623575270000003832447</v>
      </c>
      <c r="I752" s="48">
        <f>VLOOKUP(H752,银行退汇!H:K,4,FALSE)</f>
        <v>47</v>
      </c>
      <c r="J752" s="48">
        <f>IF(I752&gt;0,1,"")</f>
        <v>1</v>
      </c>
      <c r="K752" s="48" t="str">
        <f>VLOOKUP(H752,网银退汇!H:J,3,FALSE)</f>
        <v>2017-07-14</v>
      </c>
      <c r="L752" t="s">
        <v>5756</v>
      </c>
    </row>
    <row r="753" spans="1:12" ht="14.25">
      <c r="A753" t="s">
        <v>1514</v>
      </c>
      <c r="B753" t="s">
        <v>5779</v>
      </c>
      <c r="C753" t="s">
        <v>5756</v>
      </c>
      <c r="D753" t="s">
        <v>3277</v>
      </c>
      <c r="E753" t="s">
        <v>98</v>
      </c>
      <c r="F753" s="23" t="s">
        <v>3279</v>
      </c>
      <c r="G753" s="56">
        <v>4996</v>
      </c>
      <c r="H753" s="23" t="str">
        <f>F753&amp;G753</f>
        <v>62319000000993805174996</v>
      </c>
      <c r="I753" s="48" t="e">
        <f>VLOOKUP(H753,银行退汇!H:K,4,FALSE)</f>
        <v>#N/A</v>
      </c>
      <c r="J753" s="48" t="e">
        <f>IF(I753&gt;0,1,"")</f>
        <v>#N/A</v>
      </c>
      <c r="K753" s="48" t="e">
        <f>VLOOKUP(H753,网银退汇!H:J,3,FALSE)</f>
        <v>#N/A</v>
      </c>
      <c r="L753" t="s">
        <v>5756</v>
      </c>
    </row>
    <row r="754" spans="1:12" ht="14.25">
      <c r="A754" t="s">
        <v>1516</v>
      </c>
      <c r="B754" t="s">
        <v>5780</v>
      </c>
      <c r="C754" t="s">
        <v>5756</v>
      </c>
      <c r="D754" t="s">
        <v>3280</v>
      </c>
      <c r="E754" t="s">
        <v>98</v>
      </c>
      <c r="F754" s="23" t="s">
        <v>3282</v>
      </c>
      <c r="G754" s="56">
        <v>55</v>
      </c>
      <c r="H754" s="23" t="str">
        <f>F754&amp;G754</f>
        <v>621799730003272518955</v>
      </c>
      <c r="I754" s="48" t="e">
        <f>VLOOKUP(H754,银行退汇!H:K,4,FALSE)</f>
        <v>#N/A</v>
      </c>
      <c r="J754" s="48" t="e">
        <f>IF(I754&gt;0,1,"")</f>
        <v>#N/A</v>
      </c>
      <c r="K754" s="48" t="e">
        <f>VLOOKUP(H754,网银退汇!H:J,3,FALSE)</f>
        <v>#N/A</v>
      </c>
      <c r="L754" t="s">
        <v>5756</v>
      </c>
    </row>
    <row r="755" spans="1:12" ht="14.25">
      <c r="A755" t="s">
        <v>1518</v>
      </c>
      <c r="B755" t="s">
        <v>5781</v>
      </c>
      <c r="C755" t="s">
        <v>5756</v>
      </c>
      <c r="D755" t="s">
        <v>3283</v>
      </c>
      <c r="E755" t="s">
        <v>98</v>
      </c>
      <c r="F755" s="23" t="s">
        <v>3285</v>
      </c>
      <c r="G755" s="56">
        <v>48</v>
      </c>
      <c r="H755" s="23" t="str">
        <f>F755&amp;G755</f>
        <v>621723250200143041148</v>
      </c>
      <c r="I755" s="48">
        <f>VLOOKUP(H755,银行退汇!H:K,4,FALSE)</f>
        <v>48</v>
      </c>
      <c r="J755" s="48">
        <f>IF(I755&gt;0,1,"")</f>
        <v>1</v>
      </c>
      <c r="K755" s="48" t="str">
        <f>VLOOKUP(H755,网银退汇!H:J,3,FALSE)</f>
        <v>2017-07-14</v>
      </c>
      <c r="L755" t="s">
        <v>5756</v>
      </c>
    </row>
    <row r="756" spans="1:12" ht="14.25">
      <c r="A756" t="s">
        <v>1520</v>
      </c>
      <c r="B756" t="s">
        <v>5782</v>
      </c>
      <c r="C756" t="s">
        <v>5756</v>
      </c>
      <c r="D756" t="s">
        <v>3286</v>
      </c>
      <c r="E756" t="s">
        <v>98</v>
      </c>
      <c r="F756" s="23" t="s">
        <v>3288</v>
      </c>
      <c r="G756" s="56">
        <v>136</v>
      </c>
      <c r="H756" s="23" t="str">
        <f>F756&amp;G756</f>
        <v>6222082502008681249136</v>
      </c>
      <c r="I756" s="48" t="e">
        <f>VLOOKUP(H756,银行退汇!H:K,4,FALSE)</f>
        <v>#N/A</v>
      </c>
      <c r="J756" s="48" t="e">
        <f>IF(I756&gt;0,1,"")</f>
        <v>#N/A</v>
      </c>
      <c r="K756" s="48" t="e">
        <f>VLOOKUP(H756,网银退汇!H:J,3,FALSE)</f>
        <v>#N/A</v>
      </c>
      <c r="L756" t="s">
        <v>5756</v>
      </c>
    </row>
    <row r="757" spans="1:12" ht="14.25">
      <c r="A757" t="s">
        <v>1522</v>
      </c>
      <c r="B757" t="s">
        <v>5783</v>
      </c>
      <c r="C757" t="s">
        <v>5756</v>
      </c>
      <c r="D757" t="s">
        <v>3289</v>
      </c>
      <c r="E757" t="s">
        <v>98</v>
      </c>
      <c r="F757" s="23" t="s">
        <v>3291</v>
      </c>
      <c r="G757" s="56">
        <v>537</v>
      </c>
      <c r="H757" s="23" t="str">
        <f>F757&amp;G757</f>
        <v>6228481198247672273537</v>
      </c>
      <c r="I757" s="48" t="e">
        <f>VLOOKUP(H757,银行退汇!H:K,4,FALSE)</f>
        <v>#N/A</v>
      </c>
      <c r="J757" s="48" t="e">
        <f>IF(I757&gt;0,1,"")</f>
        <v>#N/A</v>
      </c>
      <c r="K757" s="48" t="e">
        <f>VLOOKUP(H757,网银退汇!H:J,3,FALSE)</f>
        <v>#N/A</v>
      </c>
      <c r="L757" t="s">
        <v>5756</v>
      </c>
    </row>
    <row r="758" spans="1:12" ht="14.25">
      <c r="A758" t="s">
        <v>1524</v>
      </c>
      <c r="B758" t="s">
        <v>5784</v>
      </c>
      <c r="C758" t="s">
        <v>5756</v>
      </c>
      <c r="D758" t="s">
        <v>3292</v>
      </c>
      <c r="E758" t="s">
        <v>98</v>
      </c>
      <c r="F758" s="23" t="s">
        <v>3294</v>
      </c>
      <c r="G758" s="56">
        <v>47</v>
      </c>
      <c r="H758" s="23" t="str">
        <f>F758&amp;G758</f>
        <v>622845330600141966647</v>
      </c>
      <c r="I758" s="48" t="e">
        <f>VLOOKUP(H758,银行退汇!H:K,4,FALSE)</f>
        <v>#N/A</v>
      </c>
      <c r="J758" s="48" t="e">
        <f>IF(I758&gt;0,1,"")</f>
        <v>#N/A</v>
      </c>
      <c r="K758" s="48" t="e">
        <f>VLOOKUP(H758,网银退汇!H:J,3,FALSE)</f>
        <v>#N/A</v>
      </c>
      <c r="L758" t="s">
        <v>5756</v>
      </c>
    </row>
    <row r="759" spans="1:12" ht="14.25">
      <c r="A759" t="s">
        <v>1526</v>
      </c>
      <c r="B759" t="s">
        <v>5785</v>
      </c>
      <c r="C759" t="s">
        <v>5756</v>
      </c>
      <c r="D759" t="s">
        <v>3295</v>
      </c>
      <c r="E759" t="s">
        <v>98</v>
      </c>
      <c r="F759" s="23" t="s">
        <v>3297</v>
      </c>
      <c r="G759" s="56">
        <v>147</v>
      </c>
      <c r="H759" s="23" t="str">
        <f>F759&amp;G759</f>
        <v>6259980000152726147</v>
      </c>
      <c r="I759" s="48">
        <f>VLOOKUP(H759,银行退汇!H:K,4,FALSE)</f>
        <v>147</v>
      </c>
      <c r="J759" s="48">
        <f>IF(I759&gt;0,1,"")</f>
        <v>1</v>
      </c>
      <c r="K759" s="48" t="str">
        <f>VLOOKUP(H759,网银退汇!H:J,3,FALSE)</f>
        <v>2017-07-14</v>
      </c>
      <c r="L759" t="s">
        <v>5756</v>
      </c>
    </row>
    <row r="760" spans="1:12" ht="14.25">
      <c r="A760" t="s">
        <v>1528</v>
      </c>
      <c r="B760" t="s">
        <v>5786</v>
      </c>
      <c r="C760" t="s">
        <v>5756</v>
      </c>
      <c r="D760" t="s">
        <v>3298</v>
      </c>
      <c r="E760" t="s">
        <v>98</v>
      </c>
      <c r="F760" s="23" t="s">
        <v>3297</v>
      </c>
      <c r="G760" s="56">
        <v>65</v>
      </c>
      <c r="H760" s="23" t="str">
        <f>F760&amp;G760</f>
        <v>625998000015272665</v>
      </c>
      <c r="I760" s="48">
        <f>VLOOKUP(H760,银行退汇!H:K,4,FALSE)</f>
        <v>65</v>
      </c>
      <c r="J760" s="48">
        <f>IF(I760&gt;0,1,"")</f>
        <v>1</v>
      </c>
      <c r="K760" s="48" t="str">
        <f>VLOOKUP(H760,网银退汇!H:J,3,FALSE)</f>
        <v>2017-07-14</v>
      </c>
      <c r="L760" t="s">
        <v>5756</v>
      </c>
    </row>
    <row r="761" spans="1:12" ht="14.25">
      <c r="A761" t="s">
        <v>1535</v>
      </c>
      <c r="B761" t="s">
        <v>5787</v>
      </c>
      <c r="C761" t="s">
        <v>5756</v>
      </c>
      <c r="D761" t="s">
        <v>3302</v>
      </c>
      <c r="E761" t="s">
        <v>98</v>
      </c>
      <c r="F761" s="23" t="s">
        <v>3304</v>
      </c>
      <c r="G761" s="56">
        <v>5019</v>
      </c>
      <c r="H761" s="23" t="str">
        <f>F761&amp;G761</f>
        <v>62284508600155266125019</v>
      </c>
      <c r="I761" s="48" t="e">
        <f>VLOOKUP(H761,银行退汇!H:K,4,FALSE)</f>
        <v>#N/A</v>
      </c>
      <c r="J761" s="48" t="e">
        <f>IF(I761&gt;0,1,"")</f>
        <v>#N/A</v>
      </c>
      <c r="K761" s="48" t="e">
        <f>VLOOKUP(H761,网银退汇!H:J,3,FALSE)</f>
        <v>#N/A</v>
      </c>
      <c r="L761" t="s">
        <v>5756</v>
      </c>
    </row>
    <row r="762" spans="1:12" ht="14.25">
      <c r="A762" t="s">
        <v>1537</v>
      </c>
      <c r="B762" t="s">
        <v>5788</v>
      </c>
      <c r="C762" t="s">
        <v>5756</v>
      </c>
      <c r="D762" t="s">
        <v>3305</v>
      </c>
      <c r="E762" t="s">
        <v>98</v>
      </c>
      <c r="F762" s="23" t="s">
        <v>3307</v>
      </c>
      <c r="G762" s="56">
        <v>88</v>
      </c>
      <c r="H762" s="23" t="str">
        <f>F762&amp;G762</f>
        <v>623190000005455546788</v>
      </c>
      <c r="I762" s="48" t="e">
        <f>VLOOKUP(H762,银行退汇!H:K,4,FALSE)</f>
        <v>#N/A</v>
      </c>
      <c r="J762" s="48" t="e">
        <f>IF(I762&gt;0,1,"")</f>
        <v>#N/A</v>
      </c>
      <c r="K762" s="48" t="e">
        <f>VLOOKUP(H762,网银退汇!H:J,3,FALSE)</f>
        <v>#N/A</v>
      </c>
      <c r="L762" t="s">
        <v>5756</v>
      </c>
    </row>
    <row r="763" spans="1:12" ht="14.25">
      <c r="A763" t="s">
        <v>1539</v>
      </c>
      <c r="B763" t="s">
        <v>5789</v>
      </c>
      <c r="C763" t="s">
        <v>5756</v>
      </c>
      <c r="D763" t="s">
        <v>3308</v>
      </c>
      <c r="E763" t="s">
        <v>98</v>
      </c>
      <c r="F763" s="23" t="s">
        <v>3310</v>
      </c>
      <c r="G763" s="56">
        <v>533</v>
      </c>
      <c r="H763" s="23" t="str">
        <f>F763&amp;G763</f>
        <v>4367480059431943533</v>
      </c>
      <c r="I763" s="48" t="e">
        <f>VLOOKUP(H763,银行退汇!H:K,4,FALSE)</f>
        <v>#N/A</v>
      </c>
      <c r="J763" s="48" t="e">
        <f>IF(I763&gt;0,1,"")</f>
        <v>#N/A</v>
      </c>
      <c r="K763" s="48" t="e">
        <f>VLOOKUP(H763,网银退汇!H:J,3,FALSE)</f>
        <v>#N/A</v>
      </c>
      <c r="L763" t="s">
        <v>5756</v>
      </c>
    </row>
    <row r="764" spans="1:12" ht="14.25">
      <c r="A764" t="s">
        <v>1541</v>
      </c>
      <c r="B764" t="s">
        <v>5790</v>
      </c>
      <c r="C764" t="s">
        <v>5756</v>
      </c>
      <c r="D764" t="s">
        <v>3311</v>
      </c>
      <c r="E764" t="s">
        <v>98</v>
      </c>
      <c r="F764" s="23" t="s">
        <v>3313</v>
      </c>
      <c r="G764" s="56">
        <v>900</v>
      </c>
      <c r="H764" s="23" t="str">
        <f>F764&amp;G764</f>
        <v>6215582502000984343900</v>
      </c>
      <c r="I764" s="48" t="e">
        <f>VLOOKUP(H764,银行退汇!H:K,4,FALSE)</f>
        <v>#N/A</v>
      </c>
      <c r="J764" s="48" t="e">
        <f>IF(I764&gt;0,1,"")</f>
        <v>#N/A</v>
      </c>
      <c r="K764" s="48" t="e">
        <f>VLOOKUP(H764,网银退汇!H:J,3,FALSE)</f>
        <v>#N/A</v>
      </c>
      <c r="L764" t="s">
        <v>5756</v>
      </c>
    </row>
    <row r="765" spans="1:12" ht="14.25">
      <c r="A765" t="s">
        <v>1543</v>
      </c>
      <c r="B765" t="s">
        <v>5791</v>
      </c>
      <c r="C765" t="s">
        <v>5756</v>
      </c>
      <c r="D765" t="s">
        <v>3314</v>
      </c>
      <c r="E765" t="s">
        <v>98</v>
      </c>
      <c r="F765" s="23" t="s">
        <v>3315</v>
      </c>
      <c r="G765" s="56">
        <v>1000</v>
      </c>
      <c r="H765" s="23" t="str">
        <f>F765&amp;G765</f>
        <v>62581016409109821000</v>
      </c>
      <c r="I765" s="48" t="e">
        <f>VLOOKUP(H765,银行退汇!H:K,4,FALSE)</f>
        <v>#N/A</v>
      </c>
      <c r="J765" s="48" t="e">
        <f>IF(I765&gt;0,1,"")</f>
        <v>#N/A</v>
      </c>
      <c r="K765" s="48" t="e">
        <f>VLOOKUP(H765,网银退汇!H:J,3,FALSE)</f>
        <v>#N/A</v>
      </c>
      <c r="L765" t="s">
        <v>5756</v>
      </c>
    </row>
    <row r="766" spans="1:12" ht="14.25">
      <c r="A766" t="s">
        <v>1545</v>
      </c>
      <c r="B766" t="s">
        <v>5792</v>
      </c>
      <c r="C766" t="s">
        <v>5756</v>
      </c>
      <c r="D766" t="s">
        <v>3316</v>
      </c>
      <c r="E766" t="s">
        <v>98</v>
      </c>
      <c r="F766" s="23" t="s">
        <v>3318</v>
      </c>
      <c r="G766" s="56">
        <v>479</v>
      </c>
      <c r="H766" s="23" t="str">
        <f>F766&amp;G766</f>
        <v>6225330061148315479</v>
      </c>
      <c r="I766" s="48" t="e">
        <f>VLOOKUP(H766,银行退汇!H:K,4,FALSE)</f>
        <v>#N/A</v>
      </c>
      <c r="J766" s="48" t="e">
        <f>IF(I766&gt;0,1,"")</f>
        <v>#N/A</v>
      </c>
      <c r="K766" s="48" t="e">
        <f>VLOOKUP(H766,网银退汇!H:J,3,FALSE)</f>
        <v>#N/A</v>
      </c>
      <c r="L766" t="s">
        <v>5756</v>
      </c>
    </row>
    <row r="767" spans="1:12" ht="14.25">
      <c r="A767" t="s">
        <v>1547</v>
      </c>
      <c r="B767" t="s">
        <v>5793</v>
      </c>
      <c r="C767" t="s">
        <v>5756</v>
      </c>
      <c r="D767" t="s">
        <v>3319</v>
      </c>
      <c r="E767" t="s">
        <v>98</v>
      </c>
      <c r="F767" s="23" t="s">
        <v>3321</v>
      </c>
      <c r="G767" s="56">
        <v>557</v>
      </c>
      <c r="H767" s="23" t="str">
        <f>F767&amp;G767</f>
        <v>6228481938624073375557</v>
      </c>
      <c r="I767" s="48">
        <f>VLOOKUP(H767,银行退汇!H:K,4,FALSE)</f>
        <v>557</v>
      </c>
      <c r="J767" s="48">
        <f>IF(I767&gt;0,1,"")</f>
        <v>1</v>
      </c>
      <c r="K767" s="48" t="str">
        <f>VLOOKUP(H767,网银退汇!H:J,3,FALSE)</f>
        <v>2017-07-14</v>
      </c>
      <c r="L767" t="s">
        <v>5756</v>
      </c>
    </row>
    <row r="768" spans="1:12" ht="14.25">
      <c r="A768" t="s">
        <v>1549</v>
      </c>
      <c r="B768" t="s">
        <v>5794</v>
      </c>
      <c r="C768" t="s">
        <v>5756</v>
      </c>
      <c r="D768" t="s">
        <v>3322</v>
      </c>
      <c r="E768" t="s">
        <v>98</v>
      </c>
      <c r="F768" s="23" t="s">
        <v>3324</v>
      </c>
      <c r="G768" s="56">
        <v>1050.1600000000001</v>
      </c>
      <c r="H768" s="23" t="str">
        <f>F768&amp;G768</f>
        <v>62580913202340781050.16</v>
      </c>
      <c r="I768" s="48" t="e">
        <f>VLOOKUP(H768,银行退汇!H:K,4,FALSE)</f>
        <v>#N/A</v>
      </c>
      <c r="J768" s="48" t="e">
        <f>IF(I768&gt;0,1,"")</f>
        <v>#N/A</v>
      </c>
      <c r="K768" s="48" t="e">
        <f>VLOOKUP(H768,网银退汇!H:J,3,FALSE)</f>
        <v>#N/A</v>
      </c>
      <c r="L768" t="s">
        <v>5756</v>
      </c>
    </row>
    <row r="769" spans="1:12" ht="14.25">
      <c r="A769" t="s">
        <v>1551</v>
      </c>
      <c r="B769" t="s">
        <v>5795</v>
      </c>
      <c r="C769" t="s">
        <v>5756</v>
      </c>
      <c r="D769" t="s">
        <v>3325</v>
      </c>
      <c r="E769" t="s">
        <v>98</v>
      </c>
      <c r="F769" s="23" t="s">
        <v>3327</v>
      </c>
      <c r="G769" s="56">
        <v>25</v>
      </c>
      <c r="H769" s="23" t="str">
        <f>F769&amp;G769</f>
        <v>623190000007621793025</v>
      </c>
      <c r="I769" s="48" t="e">
        <f>VLOOKUP(H769,银行退汇!H:K,4,FALSE)</f>
        <v>#N/A</v>
      </c>
      <c r="J769" s="48" t="e">
        <f>IF(I769&gt;0,1,"")</f>
        <v>#N/A</v>
      </c>
      <c r="K769" s="48" t="e">
        <f>VLOOKUP(H769,网银退汇!H:J,3,FALSE)</f>
        <v>#N/A</v>
      </c>
      <c r="L769" t="s">
        <v>5756</v>
      </c>
    </row>
    <row r="770" spans="1:12" ht="14.25">
      <c r="A770" t="s">
        <v>1553</v>
      </c>
      <c r="B770" t="s">
        <v>5796</v>
      </c>
      <c r="C770" t="s">
        <v>5756</v>
      </c>
      <c r="D770" t="s">
        <v>3329</v>
      </c>
      <c r="E770" t="s">
        <v>98</v>
      </c>
      <c r="F770" s="23" t="s">
        <v>3331</v>
      </c>
      <c r="G770" s="56">
        <v>170</v>
      </c>
      <c r="H770" s="23" t="str">
        <f>F770&amp;G770</f>
        <v>6231900000013276163170</v>
      </c>
      <c r="I770" s="48" t="e">
        <f>VLOOKUP(H770,银行退汇!H:K,4,FALSE)</f>
        <v>#N/A</v>
      </c>
      <c r="J770" s="48" t="e">
        <f>IF(I770&gt;0,1,"")</f>
        <v>#N/A</v>
      </c>
      <c r="K770" s="48" t="e">
        <f>VLOOKUP(H770,网银退汇!H:J,3,FALSE)</f>
        <v>#N/A</v>
      </c>
      <c r="L770" t="s">
        <v>5756</v>
      </c>
    </row>
    <row r="771" spans="1:12" ht="14.25">
      <c r="A771" t="s">
        <v>1555</v>
      </c>
      <c r="B771" t="s">
        <v>5797</v>
      </c>
      <c r="C771" t="s">
        <v>5756</v>
      </c>
      <c r="D771" t="s">
        <v>3332</v>
      </c>
      <c r="E771" t="s">
        <v>98</v>
      </c>
      <c r="F771" s="23" t="s">
        <v>3334</v>
      </c>
      <c r="G771" s="56">
        <v>315</v>
      </c>
      <c r="H771" s="23" t="str">
        <f>F771&amp;G771</f>
        <v>5201521321197874315</v>
      </c>
      <c r="I771" s="48" t="e">
        <f>VLOOKUP(H771,银行退汇!H:K,4,FALSE)</f>
        <v>#N/A</v>
      </c>
      <c r="J771" s="48" t="e">
        <f>IF(I771&gt;0,1,"")</f>
        <v>#N/A</v>
      </c>
      <c r="K771" s="48" t="e">
        <f>VLOOKUP(H771,网银退汇!H:J,3,FALSE)</f>
        <v>#N/A</v>
      </c>
      <c r="L771" t="s">
        <v>5756</v>
      </c>
    </row>
    <row r="772" spans="1:12" ht="14.25">
      <c r="A772" t="s">
        <v>1557</v>
      </c>
      <c r="B772" t="s">
        <v>5798</v>
      </c>
      <c r="C772" t="s">
        <v>5756</v>
      </c>
      <c r="D772" t="s">
        <v>3335</v>
      </c>
      <c r="E772" t="s">
        <v>98</v>
      </c>
      <c r="F772" s="23" t="s">
        <v>3337</v>
      </c>
      <c r="G772" s="56">
        <v>424</v>
      </c>
      <c r="H772" s="23" t="str">
        <f>F772&amp;G772</f>
        <v>6214602180000238116424</v>
      </c>
      <c r="I772" s="48">
        <f>VLOOKUP(H772,银行退汇!H:K,4,FALSE)</f>
        <v>424</v>
      </c>
      <c r="J772" s="48">
        <f>IF(I772&gt;0,1,"")</f>
        <v>1</v>
      </c>
      <c r="K772" s="48" t="str">
        <f>VLOOKUP(H772,网银退汇!H:J,3,FALSE)</f>
        <v>2017-07-14</v>
      </c>
      <c r="L772" t="s">
        <v>5756</v>
      </c>
    </row>
    <row r="773" spans="1:12" ht="14.25">
      <c r="A773" t="s">
        <v>1559</v>
      </c>
      <c r="B773" t="s">
        <v>5799</v>
      </c>
      <c r="C773" t="s">
        <v>5756</v>
      </c>
      <c r="D773" t="s">
        <v>3338</v>
      </c>
      <c r="E773" t="s">
        <v>98</v>
      </c>
      <c r="F773" s="23" t="s">
        <v>3340</v>
      </c>
      <c r="G773" s="56">
        <v>1900</v>
      </c>
      <c r="H773" s="23" t="str">
        <f>F773&amp;G773</f>
        <v>62216828113647231900</v>
      </c>
      <c r="I773" s="48" t="e">
        <f>VLOOKUP(H773,银行退汇!H:K,4,FALSE)</f>
        <v>#N/A</v>
      </c>
      <c r="J773" s="48" t="e">
        <f>IF(I773&gt;0,1,"")</f>
        <v>#N/A</v>
      </c>
      <c r="K773" s="48" t="e">
        <f>VLOOKUP(H773,网银退汇!H:J,3,FALSE)</f>
        <v>#N/A</v>
      </c>
      <c r="L773" t="s">
        <v>5756</v>
      </c>
    </row>
    <row r="774" spans="1:12" ht="14.25">
      <c r="A774" t="s">
        <v>1561</v>
      </c>
      <c r="B774" t="s">
        <v>5800</v>
      </c>
      <c r="C774" t="s">
        <v>5756</v>
      </c>
      <c r="D774" t="s">
        <v>3341</v>
      </c>
      <c r="E774" t="s">
        <v>98</v>
      </c>
      <c r="F774" s="23" t="s">
        <v>3343</v>
      </c>
      <c r="G774" s="56">
        <v>370</v>
      </c>
      <c r="H774" s="23" t="str">
        <f>F774&amp;G774</f>
        <v>6231900000062996737370</v>
      </c>
      <c r="I774" s="48" t="e">
        <f>VLOOKUP(H774,银行退汇!H:K,4,FALSE)</f>
        <v>#N/A</v>
      </c>
      <c r="J774" s="48" t="e">
        <f>IF(I774&gt;0,1,"")</f>
        <v>#N/A</v>
      </c>
      <c r="K774" s="48" t="e">
        <f>VLOOKUP(H774,网银退汇!H:J,3,FALSE)</f>
        <v>#N/A</v>
      </c>
      <c r="L774" t="s">
        <v>5756</v>
      </c>
    </row>
    <row r="775" spans="1:12" ht="14.25">
      <c r="A775" t="s">
        <v>1563</v>
      </c>
      <c r="B775" t="s">
        <v>5801</v>
      </c>
      <c r="C775" t="s">
        <v>5756</v>
      </c>
      <c r="D775" t="s">
        <v>3344</v>
      </c>
      <c r="E775" t="s">
        <v>98</v>
      </c>
      <c r="F775" s="23" t="s">
        <v>3346</v>
      </c>
      <c r="G775" s="56">
        <v>43</v>
      </c>
      <c r="H775" s="23" t="str">
        <f>F775&amp;G775</f>
        <v>621226250200972662443</v>
      </c>
      <c r="I775" s="48" t="e">
        <f>VLOOKUP(H775,银行退汇!H:K,4,FALSE)</f>
        <v>#N/A</v>
      </c>
      <c r="J775" s="48" t="e">
        <f>IF(I775&gt;0,1,"")</f>
        <v>#N/A</v>
      </c>
      <c r="K775" s="48" t="e">
        <f>VLOOKUP(H775,网银退汇!H:J,3,FALSE)</f>
        <v>#N/A</v>
      </c>
      <c r="L775" t="s">
        <v>5756</v>
      </c>
    </row>
    <row r="776" spans="1:12" ht="14.25">
      <c r="A776" t="s">
        <v>1565</v>
      </c>
      <c r="B776" t="s">
        <v>5802</v>
      </c>
      <c r="C776" t="s">
        <v>5756</v>
      </c>
      <c r="D776" t="s">
        <v>3347</v>
      </c>
      <c r="E776" t="s">
        <v>98</v>
      </c>
      <c r="F776" s="23" t="s">
        <v>3349</v>
      </c>
      <c r="G776" s="56">
        <v>823</v>
      </c>
      <c r="H776" s="23" t="str">
        <f>F776&amp;G776</f>
        <v>6228480868456962075823</v>
      </c>
      <c r="I776" s="48" t="e">
        <f>VLOOKUP(H776,银行退汇!H:K,4,FALSE)</f>
        <v>#N/A</v>
      </c>
      <c r="J776" s="48" t="e">
        <f>IF(I776&gt;0,1,"")</f>
        <v>#N/A</v>
      </c>
      <c r="K776" s="48" t="e">
        <f>VLOOKUP(H776,网银退汇!H:J,3,FALSE)</f>
        <v>#N/A</v>
      </c>
      <c r="L776" t="s">
        <v>5756</v>
      </c>
    </row>
    <row r="777" spans="1:12" ht="14.25">
      <c r="A777" t="s">
        <v>1567</v>
      </c>
      <c r="B777" t="s">
        <v>5803</v>
      </c>
      <c r="C777" t="s">
        <v>5756</v>
      </c>
      <c r="D777" t="s">
        <v>3350</v>
      </c>
      <c r="E777" t="s">
        <v>98</v>
      </c>
      <c r="F777" s="23" t="s">
        <v>195</v>
      </c>
      <c r="G777" s="56">
        <v>700</v>
      </c>
      <c r="H777" s="23" t="str">
        <f>F777&amp;G777</f>
        <v>6228481928591937579700</v>
      </c>
      <c r="I777" s="48">
        <f>VLOOKUP(H777,银行退汇!H:K,4,FALSE)</f>
        <v>700</v>
      </c>
      <c r="J777" s="48">
        <f>IF(I777&gt;0,1,"")</f>
        <v>1</v>
      </c>
      <c r="K777" s="48" t="str">
        <f>VLOOKUP(H777,网银退汇!H:J,3,FALSE)</f>
        <v>2017-07-05</v>
      </c>
      <c r="L777" t="s">
        <v>5756</v>
      </c>
    </row>
    <row r="778" spans="1:12" ht="14.25">
      <c r="A778" t="s">
        <v>1571</v>
      </c>
      <c r="B778" t="s">
        <v>5804</v>
      </c>
      <c r="C778" t="s">
        <v>5756</v>
      </c>
      <c r="D778" t="s">
        <v>3354</v>
      </c>
      <c r="E778" t="s">
        <v>98</v>
      </c>
      <c r="F778" s="23" t="s">
        <v>3356</v>
      </c>
      <c r="G778" s="56">
        <v>680</v>
      </c>
      <c r="H778" s="23" t="str">
        <f>F778&amp;G778</f>
        <v>6228483868587751873680</v>
      </c>
      <c r="I778" s="48" t="e">
        <f>VLOOKUP(H778,银行退汇!H:K,4,FALSE)</f>
        <v>#N/A</v>
      </c>
      <c r="J778" s="48" t="e">
        <f>IF(I778&gt;0,1,"")</f>
        <v>#N/A</v>
      </c>
      <c r="K778" s="48" t="e">
        <f>VLOOKUP(H778,网银退汇!H:J,3,FALSE)</f>
        <v>#N/A</v>
      </c>
      <c r="L778" t="s">
        <v>5756</v>
      </c>
    </row>
    <row r="779" spans="1:12" ht="14.25">
      <c r="A779" t="s">
        <v>1569</v>
      </c>
      <c r="B779" t="s">
        <v>5805</v>
      </c>
      <c r="C779" t="s">
        <v>5756</v>
      </c>
      <c r="D779" t="s">
        <v>3351</v>
      </c>
      <c r="E779" t="s">
        <v>98</v>
      </c>
      <c r="F779" s="23" t="s">
        <v>3353</v>
      </c>
      <c r="G779" s="56">
        <v>174.13</v>
      </c>
      <c r="H779" s="23" t="str">
        <f>F779&amp;G779</f>
        <v>6250711640817041174.13</v>
      </c>
      <c r="I779" s="48" t="e">
        <f>VLOOKUP(H779,银行退汇!H:K,4,FALSE)</f>
        <v>#N/A</v>
      </c>
      <c r="J779" s="48" t="e">
        <f>IF(I779&gt;0,1,"")</f>
        <v>#N/A</v>
      </c>
      <c r="K779" s="48" t="e">
        <f>VLOOKUP(H779,网银退汇!H:J,3,FALSE)</f>
        <v>#N/A</v>
      </c>
      <c r="L779" t="s">
        <v>5756</v>
      </c>
    </row>
    <row r="780" spans="1:12" ht="14.25">
      <c r="A780" t="s">
        <v>1573</v>
      </c>
      <c r="B780" t="s">
        <v>5806</v>
      </c>
      <c r="C780" t="s">
        <v>5756</v>
      </c>
      <c r="D780" t="s">
        <v>3357</v>
      </c>
      <c r="E780" t="s">
        <v>98</v>
      </c>
      <c r="F780" s="23" t="s">
        <v>3359</v>
      </c>
      <c r="G780" s="56">
        <v>1400</v>
      </c>
      <c r="H780" s="23" t="str">
        <f>F780&amp;G780</f>
        <v>62284808605475698111400</v>
      </c>
      <c r="I780" s="48" t="e">
        <f>VLOOKUP(H780,银行退汇!H:K,4,FALSE)</f>
        <v>#N/A</v>
      </c>
      <c r="J780" s="48" t="e">
        <f>IF(I780&gt;0,1,"")</f>
        <v>#N/A</v>
      </c>
      <c r="K780" s="48" t="e">
        <f>VLOOKUP(H780,网银退汇!H:J,3,FALSE)</f>
        <v>#N/A</v>
      </c>
      <c r="L780" t="s">
        <v>5756</v>
      </c>
    </row>
    <row r="781" spans="1:12" ht="14.25">
      <c r="A781" t="s">
        <v>1575</v>
      </c>
      <c r="B781" t="s">
        <v>5807</v>
      </c>
      <c r="C781" t="s">
        <v>5756</v>
      </c>
      <c r="D781" t="s">
        <v>3360</v>
      </c>
      <c r="E781" t="s">
        <v>98</v>
      </c>
      <c r="F781" s="23" t="s">
        <v>3361</v>
      </c>
      <c r="G781" s="56">
        <v>990</v>
      </c>
      <c r="H781" s="23" t="str">
        <f>F781&amp;G781</f>
        <v>6210178002039887436990</v>
      </c>
      <c r="I781" s="48" t="e">
        <f>VLOOKUP(H781,银行退汇!H:K,4,FALSE)</f>
        <v>#N/A</v>
      </c>
      <c r="J781" s="48" t="e">
        <f>IF(I781&gt;0,1,"")</f>
        <v>#N/A</v>
      </c>
      <c r="K781" s="48" t="e">
        <f>VLOOKUP(H781,网银退汇!H:J,3,FALSE)</f>
        <v>#N/A</v>
      </c>
      <c r="L781" t="s">
        <v>5756</v>
      </c>
    </row>
    <row r="782" spans="1:12" ht="14.25">
      <c r="A782" t="s">
        <v>1577</v>
      </c>
      <c r="B782" t="s">
        <v>5808</v>
      </c>
      <c r="C782" t="s">
        <v>5756</v>
      </c>
      <c r="D782" t="s">
        <v>3362</v>
      </c>
      <c r="E782" t="s">
        <v>98</v>
      </c>
      <c r="F782" s="23" t="s">
        <v>3364</v>
      </c>
      <c r="G782" s="56">
        <v>485</v>
      </c>
      <c r="H782" s="23" t="str">
        <f>F782&amp;G782</f>
        <v>6228480868610995177485</v>
      </c>
      <c r="I782" s="48" t="e">
        <f>VLOOKUP(H782,银行退汇!H:K,4,FALSE)</f>
        <v>#N/A</v>
      </c>
      <c r="J782" s="48" t="e">
        <f>IF(I782&gt;0,1,"")</f>
        <v>#N/A</v>
      </c>
      <c r="K782" s="48" t="e">
        <f>VLOOKUP(H782,网银退汇!H:J,3,FALSE)</f>
        <v>#N/A</v>
      </c>
      <c r="L782" t="s">
        <v>5756</v>
      </c>
    </row>
    <row r="783" spans="1:12" ht="14.25">
      <c r="A783" t="s">
        <v>1579</v>
      </c>
      <c r="B783" t="s">
        <v>5809</v>
      </c>
      <c r="C783" t="s">
        <v>5756</v>
      </c>
      <c r="D783" t="s">
        <v>3365</v>
      </c>
      <c r="E783" t="s">
        <v>98</v>
      </c>
      <c r="F783" s="23" t="s">
        <v>3367</v>
      </c>
      <c r="G783" s="56">
        <v>10</v>
      </c>
      <c r="H783" s="23" t="str">
        <f>F783&amp;G783</f>
        <v>623190000004355285610</v>
      </c>
      <c r="I783" s="48" t="e">
        <f>VLOOKUP(H783,银行退汇!H:K,4,FALSE)</f>
        <v>#N/A</v>
      </c>
      <c r="J783" s="48" t="e">
        <f>IF(I783&gt;0,1,"")</f>
        <v>#N/A</v>
      </c>
      <c r="K783" s="48" t="e">
        <f>VLOOKUP(H783,网银退汇!H:J,3,FALSE)</f>
        <v>#N/A</v>
      </c>
      <c r="L783" t="s">
        <v>5756</v>
      </c>
    </row>
    <row r="784" spans="1:12" ht="14.25">
      <c r="A784" t="s">
        <v>1581</v>
      </c>
      <c r="B784" t="s">
        <v>5810</v>
      </c>
      <c r="C784" t="s">
        <v>5756</v>
      </c>
      <c r="D784" t="s">
        <v>3368</v>
      </c>
      <c r="E784" t="s">
        <v>98</v>
      </c>
      <c r="F784" s="23" t="s">
        <v>3370</v>
      </c>
      <c r="G784" s="56">
        <v>1942</v>
      </c>
      <c r="H784" s="23" t="str">
        <f>F784&amp;G784</f>
        <v>62289300011262022521942</v>
      </c>
      <c r="I784" s="48">
        <f>VLOOKUP(H784,银行退汇!H:K,4,FALSE)</f>
        <v>1942</v>
      </c>
      <c r="J784" s="48">
        <f>IF(I784&gt;0,1,"")</f>
        <v>1</v>
      </c>
      <c r="K784" s="48" t="str">
        <f>VLOOKUP(H784,网银退汇!H:J,3,FALSE)</f>
        <v>2017-07-14</v>
      </c>
      <c r="L784" t="s">
        <v>5756</v>
      </c>
    </row>
    <row r="785" spans="1:12" ht="14.25">
      <c r="A785" t="s">
        <v>1583</v>
      </c>
      <c r="B785" t="s">
        <v>5811</v>
      </c>
      <c r="C785" t="s">
        <v>5756</v>
      </c>
      <c r="D785" t="s">
        <v>3371</v>
      </c>
      <c r="E785" t="s">
        <v>98</v>
      </c>
      <c r="F785" s="23" t="s">
        <v>3373</v>
      </c>
      <c r="G785" s="56">
        <v>100</v>
      </c>
      <c r="H785" s="23" t="str">
        <f>F785&amp;G785</f>
        <v>6228451936004645461100</v>
      </c>
      <c r="I785" s="48" t="e">
        <f>VLOOKUP(H785,银行退汇!H:K,4,FALSE)</f>
        <v>#N/A</v>
      </c>
      <c r="J785" s="48" t="e">
        <f>IF(I785&gt;0,1,"")</f>
        <v>#N/A</v>
      </c>
      <c r="K785" s="48" t="e">
        <f>VLOOKUP(H785,网银退汇!H:J,3,FALSE)</f>
        <v>#N/A</v>
      </c>
      <c r="L785" t="s">
        <v>5756</v>
      </c>
    </row>
    <row r="786" spans="1:12" ht="14.25">
      <c r="A786" t="s">
        <v>1585</v>
      </c>
      <c r="B786" t="s">
        <v>5812</v>
      </c>
      <c r="C786" t="s">
        <v>5756</v>
      </c>
      <c r="D786" t="s">
        <v>3374</v>
      </c>
      <c r="E786" t="s">
        <v>98</v>
      </c>
      <c r="F786" s="23" t="s">
        <v>3376</v>
      </c>
      <c r="G786" s="56">
        <v>87</v>
      </c>
      <c r="H786" s="23" t="str">
        <f>F786&amp;G786</f>
        <v>622848119822504787887</v>
      </c>
      <c r="I786" s="48">
        <f>VLOOKUP(H786,银行退汇!H:K,4,FALSE)</f>
        <v>87</v>
      </c>
      <c r="J786" s="48">
        <f>IF(I786&gt;0,1,"")</f>
        <v>1</v>
      </c>
      <c r="K786" s="48" t="str">
        <f>VLOOKUP(H786,网银退汇!H:J,3,FALSE)</f>
        <v>2017-07-14</v>
      </c>
      <c r="L786" t="s">
        <v>5756</v>
      </c>
    </row>
    <row r="787" spans="1:12" ht="14.25">
      <c r="A787" t="s">
        <v>1587</v>
      </c>
      <c r="B787" t="s">
        <v>5813</v>
      </c>
      <c r="C787" t="s">
        <v>5756</v>
      </c>
      <c r="D787" t="s">
        <v>3377</v>
      </c>
      <c r="E787" t="s">
        <v>98</v>
      </c>
      <c r="F787" s="23" t="s">
        <v>3379</v>
      </c>
      <c r="G787" s="56">
        <v>364</v>
      </c>
      <c r="H787" s="23" t="str">
        <f>F787&amp;G787</f>
        <v>6214600180009455853364</v>
      </c>
      <c r="I787" s="48" t="e">
        <f>VLOOKUP(H787,银行退汇!H:K,4,FALSE)</f>
        <v>#N/A</v>
      </c>
      <c r="J787" s="48" t="e">
        <f>IF(I787&gt;0,1,"")</f>
        <v>#N/A</v>
      </c>
      <c r="K787" s="48" t="e">
        <f>VLOOKUP(H787,网银退汇!H:J,3,FALSE)</f>
        <v>#N/A</v>
      </c>
      <c r="L787" t="s">
        <v>5756</v>
      </c>
    </row>
    <row r="788" spans="1:12" ht="14.25">
      <c r="A788" t="s">
        <v>1589</v>
      </c>
      <c r="B788" t="s">
        <v>5814</v>
      </c>
      <c r="C788" t="s">
        <v>5756</v>
      </c>
      <c r="D788" t="s">
        <v>3380</v>
      </c>
      <c r="E788" t="s">
        <v>98</v>
      </c>
      <c r="F788" s="23" t="s">
        <v>3382</v>
      </c>
      <c r="G788" s="56">
        <v>322</v>
      </c>
      <c r="H788" s="23" t="str">
        <f>F788&amp;G788</f>
        <v>6258081653723441322</v>
      </c>
      <c r="I788" s="48" t="e">
        <f>VLOOKUP(H788,银行退汇!H:K,4,FALSE)</f>
        <v>#N/A</v>
      </c>
      <c r="J788" s="48" t="e">
        <f>IF(I788&gt;0,1,"")</f>
        <v>#N/A</v>
      </c>
      <c r="K788" s="48" t="e">
        <f>VLOOKUP(H788,网银退汇!H:J,3,FALSE)</f>
        <v>#N/A</v>
      </c>
      <c r="L788" t="s">
        <v>5756</v>
      </c>
    </row>
    <row r="789" spans="1:12" ht="14.25">
      <c r="A789" t="s">
        <v>1591</v>
      </c>
      <c r="B789" t="s">
        <v>5815</v>
      </c>
      <c r="C789" t="s">
        <v>5756</v>
      </c>
      <c r="D789" t="s">
        <v>3383</v>
      </c>
      <c r="E789" t="s">
        <v>98</v>
      </c>
      <c r="F789" s="23" t="s">
        <v>3385</v>
      </c>
      <c r="G789" s="56">
        <v>4674</v>
      </c>
      <c r="H789" s="23" t="str">
        <f>F789&amp;G789</f>
        <v>62284838660541243684674</v>
      </c>
      <c r="I789" s="48" t="e">
        <f>VLOOKUP(H789,银行退汇!H:K,4,FALSE)</f>
        <v>#N/A</v>
      </c>
      <c r="J789" s="48" t="e">
        <f>IF(I789&gt;0,1,"")</f>
        <v>#N/A</v>
      </c>
      <c r="K789" s="48" t="e">
        <f>VLOOKUP(H789,网银退汇!H:J,3,FALSE)</f>
        <v>#N/A</v>
      </c>
      <c r="L789" t="s">
        <v>5756</v>
      </c>
    </row>
    <row r="790" spans="1:12" ht="14.25">
      <c r="A790" t="s">
        <v>1593</v>
      </c>
      <c r="B790" t="s">
        <v>5816</v>
      </c>
      <c r="C790" t="s">
        <v>5756</v>
      </c>
      <c r="D790" t="s">
        <v>3386</v>
      </c>
      <c r="E790" t="s">
        <v>98</v>
      </c>
      <c r="F790" s="23" t="s">
        <v>3388</v>
      </c>
      <c r="G790" s="56">
        <v>270</v>
      </c>
      <c r="H790" s="23" t="str">
        <f>F790&amp;G790</f>
        <v>6228930001159150451270</v>
      </c>
      <c r="I790" s="48" t="e">
        <f>VLOOKUP(H790,银行退汇!H:K,4,FALSE)</f>
        <v>#N/A</v>
      </c>
      <c r="J790" s="48" t="e">
        <f>IF(I790&gt;0,1,"")</f>
        <v>#N/A</v>
      </c>
      <c r="K790" s="48" t="e">
        <f>VLOOKUP(H790,网银退汇!H:J,3,FALSE)</f>
        <v>#N/A</v>
      </c>
      <c r="L790" t="s">
        <v>5756</v>
      </c>
    </row>
    <row r="791" spans="1:12" ht="14.25">
      <c r="A791" t="s">
        <v>1595</v>
      </c>
      <c r="B791" t="s">
        <v>5817</v>
      </c>
      <c r="C791" t="s">
        <v>5756</v>
      </c>
      <c r="D791" t="s">
        <v>3389</v>
      </c>
      <c r="E791" t="s">
        <v>98</v>
      </c>
      <c r="F791" s="23" t="s">
        <v>3391</v>
      </c>
      <c r="G791" s="56">
        <v>3876</v>
      </c>
      <c r="H791" s="23" t="str">
        <f>F791&amp;G791</f>
        <v>62122625090007150193876</v>
      </c>
      <c r="I791" s="48">
        <f>VLOOKUP(H791,银行退汇!H:K,4,FALSE)</f>
        <v>3876</v>
      </c>
      <c r="J791" s="48">
        <f>IF(I791&gt;0,1,"")</f>
        <v>1</v>
      </c>
      <c r="K791" s="48" t="str">
        <f>VLOOKUP(H791,网银退汇!H:J,3,FALSE)</f>
        <v>2017-07-14</v>
      </c>
      <c r="L791" t="s">
        <v>5756</v>
      </c>
    </row>
    <row r="792" spans="1:12" ht="14.25">
      <c r="A792" t="s">
        <v>1597</v>
      </c>
      <c r="B792" t="s">
        <v>5818</v>
      </c>
      <c r="C792" t="s">
        <v>5756</v>
      </c>
      <c r="D792" t="s">
        <v>3392</v>
      </c>
      <c r="E792" t="s">
        <v>98</v>
      </c>
      <c r="F792" s="23" t="s">
        <v>3394</v>
      </c>
      <c r="G792" s="56">
        <v>496</v>
      </c>
      <c r="H792" s="23" t="str">
        <f>F792&amp;G792</f>
        <v>6217003860020560197496</v>
      </c>
      <c r="I792" s="48" t="e">
        <f>VLOOKUP(H792,银行退汇!H:K,4,FALSE)</f>
        <v>#N/A</v>
      </c>
      <c r="J792" s="48" t="e">
        <f>IF(I792&gt;0,1,"")</f>
        <v>#N/A</v>
      </c>
      <c r="K792" s="48" t="e">
        <f>VLOOKUP(H792,网银退汇!H:J,3,FALSE)</f>
        <v>#N/A</v>
      </c>
      <c r="L792" t="s">
        <v>5756</v>
      </c>
    </row>
    <row r="793" spans="1:12" ht="14.25">
      <c r="A793" t="s">
        <v>1599</v>
      </c>
      <c r="B793" t="s">
        <v>5819</v>
      </c>
      <c r="C793" t="s">
        <v>5756</v>
      </c>
      <c r="D793" t="s">
        <v>3395</v>
      </c>
      <c r="E793" t="s">
        <v>98</v>
      </c>
      <c r="F793" s="23" t="s">
        <v>3397</v>
      </c>
      <c r="G793" s="56">
        <v>500</v>
      </c>
      <c r="H793" s="23" t="str">
        <f>F793&amp;G793</f>
        <v>6231900000022380477500</v>
      </c>
      <c r="I793" s="48" t="e">
        <f>VLOOKUP(H793,银行退汇!H:K,4,FALSE)</f>
        <v>#N/A</v>
      </c>
      <c r="J793" s="48" t="e">
        <f>IF(I793&gt;0,1,"")</f>
        <v>#N/A</v>
      </c>
      <c r="K793" s="48" t="e">
        <f>VLOOKUP(H793,网银退汇!H:J,3,FALSE)</f>
        <v>#N/A</v>
      </c>
      <c r="L793" t="s">
        <v>5756</v>
      </c>
    </row>
    <row r="794" spans="1:12" ht="14.25">
      <c r="A794" t="s">
        <v>1601</v>
      </c>
      <c r="B794" t="s">
        <v>5820</v>
      </c>
      <c r="C794" t="s">
        <v>5756</v>
      </c>
      <c r="D794" t="s">
        <v>3398</v>
      </c>
      <c r="E794" t="s">
        <v>98</v>
      </c>
      <c r="F794" s="23" t="s">
        <v>3367</v>
      </c>
      <c r="G794" s="56">
        <v>393</v>
      </c>
      <c r="H794" s="23" t="str">
        <f>F794&amp;G794</f>
        <v>6231900000043552856393</v>
      </c>
      <c r="I794" s="48" t="e">
        <f>VLOOKUP(H794,银行退汇!H:K,4,FALSE)</f>
        <v>#N/A</v>
      </c>
      <c r="J794" s="48" t="e">
        <f>IF(I794&gt;0,1,"")</f>
        <v>#N/A</v>
      </c>
      <c r="K794" s="48" t="e">
        <f>VLOOKUP(H794,网银退汇!H:J,3,FALSE)</f>
        <v>#N/A</v>
      </c>
      <c r="L794" t="s">
        <v>5756</v>
      </c>
    </row>
    <row r="795" spans="1:12" ht="14.25">
      <c r="A795" t="s">
        <v>1603</v>
      </c>
      <c r="B795" t="s">
        <v>5821</v>
      </c>
      <c r="C795" t="s">
        <v>5756</v>
      </c>
      <c r="D795" t="s">
        <v>3399</v>
      </c>
      <c r="E795" t="s">
        <v>98</v>
      </c>
      <c r="F795" s="23" t="s">
        <v>3401</v>
      </c>
      <c r="G795" s="56">
        <v>900</v>
      </c>
      <c r="H795" s="23" t="str">
        <f>F795&amp;G795</f>
        <v>6210178002013760302900</v>
      </c>
      <c r="I795" s="48" t="e">
        <f>VLOOKUP(H795,银行退汇!H:K,4,FALSE)</f>
        <v>#N/A</v>
      </c>
      <c r="J795" s="48" t="e">
        <f>IF(I795&gt;0,1,"")</f>
        <v>#N/A</v>
      </c>
      <c r="K795" s="48" t="e">
        <f>VLOOKUP(H795,网银退汇!H:J,3,FALSE)</f>
        <v>#N/A</v>
      </c>
      <c r="L795" t="s">
        <v>5756</v>
      </c>
    </row>
    <row r="796" spans="1:12" ht="14.25">
      <c r="A796" t="s">
        <v>1605</v>
      </c>
      <c r="B796" t="s">
        <v>5822</v>
      </c>
      <c r="C796" t="s">
        <v>5756</v>
      </c>
      <c r="D796" t="s">
        <v>3402</v>
      </c>
      <c r="E796" t="s">
        <v>98</v>
      </c>
      <c r="F796" s="23" t="s">
        <v>3404</v>
      </c>
      <c r="G796" s="56">
        <v>1000</v>
      </c>
      <c r="H796" s="23" t="str">
        <f>F796&amp;G796</f>
        <v>62836603017607461000</v>
      </c>
      <c r="I796" s="48" t="e">
        <f>VLOOKUP(H796,银行退汇!H:K,4,FALSE)</f>
        <v>#N/A</v>
      </c>
      <c r="J796" s="48" t="e">
        <f>IF(I796&gt;0,1,"")</f>
        <v>#N/A</v>
      </c>
      <c r="K796" s="48" t="e">
        <f>VLOOKUP(H796,网银退汇!H:J,3,FALSE)</f>
        <v>#N/A</v>
      </c>
      <c r="L796" t="s">
        <v>5756</v>
      </c>
    </row>
    <row r="797" spans="1:12" ht="14.25">
      <c r="A797" t="s">
        <v>1607</v>
      </c>
      <c r="B797" t="s">
        <v>5823</v>
      </c>
      <c r="C797" t="s">
        <v>5756</v>
      </c>
      <c r="D797" t="s">
        <v>3405</v>
      </c>
      <c r="E797" t="s">
        <v>98</v>
      </c>
      <c r="F797" s="23" t="s">
        <v>3404</v>
      </c>
      <c r="G797" s="56">
        <v>956</v>
      </c>
      <c r="H797" s="23" t="str">
        <f>F797&amp;G797</f>
        <v>6283660301760746956</v>
      </c>
      <c r="I797" s="48" t="e">
        <f>VLOOKUP(H797,银行退汇!H:K,4,FALSE)</f>
        <v>#N/A</v>
      </c>
      <c r="J797" s="48" t="e">
        <f>IF(I797&gt;0,1,"")</f>
        <v>#N/A</v>
      </c>
      <c r="K797" s="48" t="e">
        <f>VLOOKUP(H797,网银退汇!H:J,3,FALSE)</f>
        <v>#N/A</v>
      </c>
      <c r="L797" t="s">
        <v>5756</v>
      </c>
    </row>
    <row r="798" spans="1:12" ht="14.25">
      <c r="A798" t="s">
        <v>1609</v>
      </c>
      <c r="B798" t="s">
        <v>5824</v>
      </c>
      <c r="C798" t="s">
        <v>5756</v>
      </c>
      <c r="D798" t="s">
        <v>3406</v>
      </c>
      <c r="E798" t="s">
        <v>98</v>
      </c>
      <c r="F798" s="23" t="s">
        <v>3404</v>
      </c>
      <c r="G798" s="56">
        <v>1000</v>
      </c>
      <c r="H798" s="23" t="str">
        <f>F798&amp;G798</f>
        <v>62836603017607461000</v>
      </c>
      <c r="I798" s="48" t="e">
        <f>VLOOKUP(H798,银行退汇!H:K,4,FALSE)</f>
        <v>#N/A</v>
      </c>
      <c r="J798" s="48" t="e">
        <f>IF(I798&gt;0,1,"")</f>
        <v>#N/A</v>
      </c>
      <c r="K798" s="48" t="e">
        <f>VLOOKUP(H798,网银退汇!H:J,3,FALSE)</f>
        <v>#N/A</v>
      </c>
      <c r="L798" t="s">
        <v>5756</v>
      </c>
    </row>
    <row r="799" spans="1:12" ht="14.25">
      <c r="A799" t="s">
        <v>1613</v>
      </c>
      <c r="B799" t="s">
        <v>5825</v>
      </c>
      <c r="C799" t="s">
        <v>5756</v>
      </c>
      <c r="D799" t="s">
        <v>3410</v>
      </c>
      <c r="E799" t="s">
        <v>98</v>
      </c>
      <c r="F799" s="23" t="s">
        <v>3404</v>
      </c>
      <c r="G799" s="56">
        <v>358</v>
      </c>
      <c r="H799" s="23" t="str">
        <f>F799&amp;G799</f>
        <v>6283660301760746358</v>
      </c>
      <c r="I799" s="48" t="e">
        <f>VLOOKUP(H799,银行退汇!H:K,4,FALSE)</f>
        <v>#N/A</v>
      </c>
      <c r="J799" s="48" t="e">
        <f>IF(I799&gt;0,1,"")</f>
        <v>#N/A</v>
      </c>
      <c r="K799" s="48" t="e">
        <f>VLOOKUP(H799,网银退汇!H:J,3,FALSE)</f>
        <v>#N/A</v>
      </c>
      <c r="L799" t="s">
        <v>5756</v>
      </c>
    </row>
    <row r="800" spans="1:12" ht="14.25">
      <c r="A800" t="s">
        <v>1611</v>
      </c>
      <c r="B800" t="s">
        <v>5826</v>
      </c>
      <c r="C800" t="s">
        <v>5756</v>
      </c>
      <c r="D800" t="s">
        <v>3408</v>
      </c>
      <c r="E800" t="s">
        <v>98</v>
      </c>
      <c r="F800" s="23" t="s">
        <v>3409</v>
      </c>
      <c r="G800" s="56">
        <v>600</v>
      </c>
      <c r="H800" s="23" t="str">
        <f>F800&amp;G800</f>
        <v>6231900000109670154600</v>
      </c>
      <c r="I800" s="48" t="e">
        <f>VLOOKUP(H800,银行退汇!H:K,4,FALSE)</f>
        <v>#N/A</v>
      </c>
      <c r="J800" s="48" t="e">
        <f>IF(I800&gt;0,1,"")</f>
        <v>#N/A</v>
      </c>
      <c r="K800" s="48" t="e">
        <f>VLOOKUP(H800,网银退汇!H:J,3,FALSE)</f>
        <v>#N/A</v>
      </c>
      <c r="L800" t="s">
        <v>5756</v>
      </c>
    </row>
    <row r="801" spans="1:12" ht="14.25">
      <c r="A801" t="s">
        <v>1615</v>
      </c>
      <c r="B801" t="s">
        <v>5827</v>
      </c>
      <c r="C801" t="s">
        <v>5756</v>
      </c>
      <c r="D801" t="s">
        <v>3411</v>
      </c>
      <c r="E801" t="s">
        <v>98</v>
      </c>
      <c r="F801" s="23" t="s">
        <v>3413</v>
      </c>
      <c r="G801" s="56">
        <v>130</v>
      </c>
      <c r="H801" s="23" t="str">
        <f>F801&amp;G801</f>
        <v>6228480868405233974130</v>
      </c>
      <c r="I801" s="48">
        <f>VLOOKUP(H801,银行退汇!H:K,4,FALSE)</f>
        <v>130</v>
      </c>
      <c r="J801" s="48">
        <f>IF(I801&gt;0,1,"")</f>
        <v>1</v>
      </c>
      <c r="K801" s="48" t="str">
        <f>VLOOKUP(H801,网银退汇!H:J,3,FALSE)</f>
        <v>2017-07-14</v>
      </c>
      <c r="L801" t="s">
        <v>5756</v>
      </c>
    </row>
    <row r="802" spans="1:12" ht="14.25">
      <c r="A802" t="s">
        <v>1617</v>
      </c>
      <c r="B802" t="s">
        <v>5828</v>
      </c>
      <c r="C802" t="s">
        <v>5756</v>
      </c>
      <c r="D802" t="s">
        <v>3414</v>
      </c>
      <c r="E802" t="s">
        <v>98</v>
      </c>
      <c r="F802" s="23" t="s">
        <v>3416</v>
      </c>
      <c r="G802" s="56">
        <v>76</v>
      </c>
      <c r="H802" s="23" t="str">
        <f>F802&amp;G802</f>
        <v>621779000104942672576</v>
      </c>
      <c r="I802" s="48" t="e">
        <f>VLOOKUP(H802,银行退汇!H:K,4,FALSE)</f>
        <v>#N/A</v>
      </c>
      <c r="J802" s="48" t="e">
        <f>IF(I802&gt;0,1,"")</f>
        <v>#N/A</v>
      </c>
      <c r="K802" s="48" t="e">
        <f>VLOOKUP(H802,网银退汇!H:J,3,FALSE)</f>
        <v>#N/A</v>
      </c>
      <c r="L802" t="s">
        <v>5756</v>
      </c>
    </row>
    <row r="803" spans="1:12" ht="14.25">
      <c r="A803" t="s">
        <v>1619</v>
      </c>
      <c r="B803" t="s">
        <v>5829</v>
      </c>
      <c r="C803" t="s">
        <v>5756</v>
      </c>
      <c r="D803" t="s">
        <v>3417</v>
      </c>
      <c r="E803" t="s">
        <v>98</v>
      </c>
      <c r="F803" s="23" t="s">
        <v>3416</v>
      </c>
      <c r="G803" s="56">
        <v>1</v>
      </c>
      <c r="H803" s="23" t="str">
        <f>F803&amp;G803</f>
        <v>62177900010494267251</v>
      </c>
      <c r="I803" s="48" t="e">
        <f>VLOOKUP(H803,银行退汇!H:K,4,FALSE)</f>
        <v>#N/A</v>
      </c>
      <c r="J803" s="48" t="e">
        <f>IF(I803&gt;0,1,"")</f>
        <v>#N/A</v>
      </c>
      <c r="K803" s="48" t="e">
        <f>VLOOKUP(H803,网银退汇!H:J,3,FALSE)</f>
        <v>#N/A</v>
      </c>
      <c r="L803" t="s">
        <v>5756</v>
      </c>
    </row>
    <row r="804" spans="1:12" ht="14.25">
      <c r="A804" t="s">
        <v>1621</v>
      </c>
      <c r="B804" t="s">
        <v>5830</v>
      </c>
      <c r="C804" t="s">
        <v>5756</v>
      </c>
      <c r="D804" t="s">
        <v>3419</v>
      </c>
      <c r="E804" t="s">
        <v>98</v>
      </c>
      <c r="F804" s="23" t="s">
        <v>3421</v>
      </c>
      <c r="G804" s="56">
        <v>402</v>
      </c>
      <c r="H804" s="23" t="str">
        <f>F804&amp;G804</f>
        <v>6228480860944783213402</v>
      </c>
      <c r="I804" s="48" t="e">
        <f>VLOOKUP(H804,银行退汇!H:K,4,FALSE)</f>
        <v>#N/A</v>
      </c>
      <c r="J804" s="48" t="e">
        <f>IF(I804&gt;0,1,"")</f>
        <v>#N/A</v>
      </c>
      <c r="K804" s="48" t="e">
        <f>VLOOKUP(H804,网银退汇!H:J,3,FALSE)</f>
        <v>#N/A</v>
      </c>
      <c r="L804" t="s">
        <v>5756</v>
      </c>
    </row>
    <row r="805" spans="1:12" ht="14.25">
      <c r="A805" t="s">
        <v>1623</v>
      </c>
      <c r="B805" t="s">
        <v>5831</v>
      </c>
      <c r="C805" t="s">
        <v>5756</v>
      </c>
      <c r="D805" t="s">
        <v>3422</v>
      </c>
      <c r="E805" t="s">
        <v>98</v>
      </c>
      <c r="F805" s="23" t="s">
        <v>3424</v>
      </c>
      <c r="G805" s="56">
        <v>278</v>
      </c>
      <c r="H805" s="23" t="str">
        <f>F805&amp;G805</f>
        <v>6228930001061435933278</v>
      </c>
      <c r="I805" s="48" t="e">
        <f>VLOOKUP(H805,银行退汇!H:K,4,FALSE)</f>
        <v>#N/A</v>
      </c>
      <c r="J805" s="48" t="e">
        <f>IF(I805&gt;0,1,"")</f>
        <v>#N/A</v>
      </c>
      <c r="K805" s="48" t="e">
        <f>VLOOKUP(H805,网银退汇!H:J,3,FALSE)</f>
        <v>#N/A</v>
      </c>
      <c r="L805" t="s">
        <v>5756</v>
      </c>
    </row>
    <row r="806" spans="1:12" ht="14.25">
      <c r="A806" t="s">
        <v>1625</v>
      </c>
      <c r="B806" t="s">
        <v>5832</v>
      </c>
      <c r="C806" t="s">
        <v>5756</v>
      </c>
      <c r="D806" t="s">
        <v>3425</v>
      </c>
      <c r="E806" t="s">
        <v>98</v>
      </c>
      <c r="F806" s="23" t="s">
        <v>3427</v>
      </c>
      <c r="G806" s="56">
        <v>1556</v>
      </c>
      <c r="H806" s="23" t="str">
        <f>F806&amp;G806</f>
        <v>62101780020466704861556</v>
      </c>
      <c r="I806" s="48" t="e">
        <f>VLOOKUP(H806,银行退汇!H:K,4,FALSE)</f>
        <v>#N/A</v>
      </c>
      <c r="J806" s="48" t="e">
        <f>IF(I806&gt;0,1,"")</f>
        <v>#N/A</v>
      </c>
      <c r="K806" s="48" t="e">
        <f>VLOOKUP(H806,网银退汇!H:J,3,FALSE)</f>
        <v>#N/A</v>
      </c>
      <c r="L806" t="s">
        <v>5756</v>
      </c>
    </row>
    <row r="807" spans="1:12" ht="14.25">
      <c r="A807" t="s">
        <v>1627</v>
      </c>
      <c r="B807" t="s">
        <v>5833</v>
      </c>
      <c r="C807" t="s">
        <v>5756</v>
      </c>
      <c r="D807" t="s">
        <v>3428</v>
      </c>
      <c r="E807" t="s">
        <v>98</v>
      </c>
      <c r="F807" s="23" t="s">
        <v>3430</v>
      </c>
      <c r="G807" s="56">
        <v>1241</v>
      </c>
      <c r="H807" s="23" t="str">
        <f>F807&amp;G807</f>
        <v>62319000000552272151241</v>
      </c>
      <c r="I807" s="48" t="e">
        <f>VLOOKUP(H807,银行退汇!H:K,4,FALSE)</f>
        <v>#N/A</v>
      </c>
      <c r="J807" s="48" t="e">
        <f>IF(I807&gt;0,1,"")</f>
        <v>#N/A</v>
      </c>
      <c r="K807" s="48" t="e">
        <f>VLOOKUP(H807,网银退汇!H:J,3,FALSE)</f>
        <v>#N/A</v>
      </c>
      <c r="L807" t="s">
        <v>5756</v>
      </c>
    </row>
    <row r="808" spans="1:12" ht="14.25">
      <c r="A808" t="s">
        <v>1629</v>
      </c>
      <c r="B808" t="s">
        <v>5834</v>
      </c>
      <c r="C808" t="s">
        <v>5756</v>
      </c>
      <c r="D808" t="s">
        <v>3431</v>
      </c>
      <c r="E808" t="s">
        <v>98</v>
      </c>
      <c r="F808" s="23" t="s">
        <v>3433</v>
      </c>
      <c r="G808" s="56">
        <v>362</v>
      </c>
      <c r="H808" s="23" t="str">
        <f>F808&amp;G808</f>
        <v>6223692400185783362</v>
      </c>
      <c r="I808" s="48" t="e">
        <f>VLOOKUP(H808,银行退汇!H:K,4,FALSE)</f>
        <v>#N/A</v>
      </c>
      <c r="J808" s="48" t="e">
        <f>IF(I808&gt;0,1,"")</f>
        <v>#N/A</v>
      </c>
      <c r="K808" s="48" t="e">
        <f>VLOOKUP(H808,网银退汇!H:J,3,FALSE)</f>
        <v>#N/A</v>
      </c>
      <c r="L808" t="s">
        <v>5756</v>
      </c>
    </row>
    <row r="809" spans="1:12" ht="14.25">
      <c r="A809" t="s">
        <v>1631</v>
      </c>
      <c r="B809" t="s">
        <v>5835</v>
      </c>
      <c r="C809" t="s">
        <v>5756</v>
      </c>
      <c r="D809" t="s">
        <v>3434</v>
      </c>
      <c r="E809" t="s">
        <v>98</v>
      </c>
      <c r="F809" s="23" t="s">
        <v>3436</v>
      </c>
      <c r="G809" s="56">
        <v>780</v>
      </c>
      <c r="H809" s="23" t="str">
        <f>F809&amp;G809</f>
        <v>6212262505006628925780</v>
      </c>
      <c r="I809" s="48" t="e">
        <f>VLOOKUP(H809,银行退汇!H:K,4,FALSE)</f>
        <v>#N/A</v>
      </c>
      <c r="J809" s="48" t="e">
        <f>IF(I809&gt;0,1,"")</f>
        <v>#N/A</v>
      </c>
      <c r="K809" s="48" t="e">
        <f>VLOOKUP(H809,网银退汇!H:J,3,FALSE)</f>
        <v>#N/A</v>
      </c>
      <c r="L809" t="s">
        <v>5756</v>
      </c>
    </row>
    <row r="810" spans="1:12" ht="14.25">
      <c r="A810" t="s">
        <v>1633</v>
      </c>
      <c r="B810" t="s">
        <v>5836</v>
      </c>
      <c r="C810" t="s">
        <v>5756</v>
      </c>
      <c r="D810" t="s">
        <v>3437</v>
      </c>
      <c r="E810" t="s">
        <v>98</v>
      </c>
      <c r="F810" s="23" t="s">
        <v>3439</v>
      </c>
      <c r="G810" s="56">
        <v>247</v>
      </c>
      <c r="H810" s="23" t="str">
        <f>F810&amp;G810</f>
        <v>6213302700001528564247</v>
      </c>
      <c r="I810" s="48">
        <f>VLOOKUP(H810,银行退汇!H:K,4,FALSE)</f>
        <v>247</v>
      </c>
      <c r="J810" s="48">
        <f>IF(I810&gt;0,1,"")</f>
        <v>1</v>
      </c>
      <c r="K810" s="48" t="str">
        <f>VLOOKUP(H810,网银退汇!H:J,3,FALSE)</f>
        <v>2017-07-14</v>
      </c>
      <c r="L810" t="s">
        <v>5756</v>
      </c>
    </row>
    <row r="811" spans="1:12" ht="14.25">
      <c r="A811" t="s">
        <v>1635</v>
      </c>
      <c r="B811" t="s">
        <v>5837</v>
      </c>
      <c r="C811" t="s">
        <v>5756</v>
      </c>
      <c r="D811" t="s">
        <v>3440</v>
      </c>
      <c r="E811" t="s">
        <v>98</v>
      </c>
      <c r="F811" s="23" t="s">
        <v>3442</v>
      </c>
      <c r="G811" s="56">
        <v>210</v>
      </c>
      <c r="H811" s="23" t="str">
        <f>F811&amp;G811</f>
        <v>6217872700000088827210</v>
      </c>
      <c r="I811" s="48" t="e">
        <f>VLOOKUP(H811,银行退汇!H:K,4,FALSE)</f>
        <v>#N/A</v>
      </c>
      <c r="J811" s="48" t="e">
        <f>IF(I811&gt;0,1,"")</f>
        <v>#N/A</v>
      </c>
      <c r="K811" s="48" t="e">
        <f>VLOOKUP(H811,网银退汇!H:J,3,FALSE)</f>
        <v>#N/A</v>
      </c>
      <c r="L811" t="s">
        <v>5756</v>
      </c>
    </row>
    <row r="812" spans="1:12" ht="14.25">
      <c r="A812" t="s">
        <v>1637</v>
      </c>
      <c r="B812" t="s">
        <v>5838</v>
      </c>
      <c r="C812" t="s">
        <v>5756</v>
      </c>
      <c r="D812" t="s">
        <v>3443</v>
      </c>
      <c r="E812" t="s">
        <v>98</v>
      </c>
      <c r="F812" s="23" t="s">
        <v>3445</v>
      </c>
      <c r="G812" s="56">
        <v>174</v>
      </c>
      <c r="H812" s="23" t="str">
        <f>F812&amp;G812</f>
        <v>6227602422564143174</v>
      </c>
      <c r="I812" s="48" t="e">
        <f>VLOOKUP(H812,银行退汇!H:K,4,FALSE)</f>
        <v>#N/A</v>
      </c>
      <c r="J812" s="48" t="e">
        <f>IF(I812&gt;0,1,"")</f>
        <v>#N/A</v>
      </c>
      <c r="K812" s="48" t="e">
        <f>VLOOKUP(H812,网银退汇!H:J,3,FALSE)</f>
        <v>#N/A</v>
      </c>
      <c r="L812" t="s">
        <v>5756</v>
      </c>
    </row>
    <row r="813" spans="1:12" ht="14.25">
      <c r="A813" t="s">
        <v>1639</v>
      </c>
      <c r="B813" t="s">
        <v>5839</v>
      </c>
      <c r="C813" t="s">
        <v>5756</v>
      </c>
      <c r="D813" t="s">
        <v>3446</v>
      </c>
      <c r="E813" t="s">
        <v>98</v>
      </c>
      <c r="F813" s="23" t="s">
        <v>3448</v>
      </c>
      <c r="G813" s="56">
        <v>11</v>
      </c>
      <c r="H813" s="23" t="str">
        <f>F813&amp;G813</f>
        <v>621226241000193645811</v>
      </c>
      <c r="I813" s="48" t="e">
        <f>VLOOKUP(H813,银行退汇!H:K,4,FALSE)</f>
        <v>#N/A</v>
      </c>
      <c r="J813" s="48" t="e">
        <f>IF(I813&gt;0,1,"")</f>
        <v>#N/A</v>
      </c>
      <c r="K813" s="48" t="e">
        <f>VLOOKUP(H813,网银退汇!H:J,3,FALSE)</f>
        <v>#N/A</v>
      </c>
      <c r="L813" t="s">
        <v>5756</v>
      </c>
    </row>
    <row r="814" spans="1:12" ht="14.25">
      <c r="A814" t="s">
        <v>1641</v>
      </c>
      <c r="B814" t="s">
        <v>5840</v>
      </c>
      <c r="C814" t="s">
        <v>5756</v>
      </c>
      <c r="D814" t="s">
        <v>3449</v>
      </c>
      <c r="E814" t="s">
        <v>98</v>
      </c>
      <c r="F814" s="23" t="s">
        <v>3451</v>
      </c>
      <c r="G814" s="56">
        <v>68</v>
      </c>
      <c r="H814" s="23" t="str">
        <f>F814&amp;G814</f>
        <v>621497330014515568</v>
      </c>
      <c r="I814" s="48">
        <f>VLOOKUP(H814,银行退汇!H:K,4,FALSE)</f>
        <v>68</v>
      </c>
      <c r="J814" s="48">
        <f>IF(I814&gt;0,1,"")</f>
        <v>1</v>
      </c>
      <c r="K814" s="48" t="str">
        <f>VLOOKUP(H814,网银退汇!H:J,3,FALSE)</f>
        <v>2017-07-17</v>
      </c>
      <c r="L814" t="s">
        <v>5756</v>
      </c>
    </row>
    <row r="815" spans="1:12" ht="14.25">
      <c r="A815" t="s">
        <v>1643</v>
      </c>
      <c r="B815" t="s">
        <v>5841</v>
      </c>
      <c r="C815" t="s">
        <v>5756</v>
      </c>
      <c r="D815" t="s">
        <v>3452</v>
      </c>
      <c r="E815" t="s">
        <v>98</v>
      </c>
      <c r="F815" s="23" t="s">
        <v>3454</v>
      </c>
      <c r="G815" s="56">
        <v>865</v>
      </c>
      <c r="H815" s="23" t="str">
        <f>F815&amp;G815</f>
        <v>6223692568147393865</v>
      </c>
      <c r="I815" s="48" t="e">
        <f>VLOOKUP(H815,银行退汇!H:K,4,FALSE)</f>
        <v>#N/A</v>
      </c>
      <c r="J815" s="48" t="e">
        <f>IF(I815&gt;0,1,"")</f>
        <v>#N/A</v>
      </c>
      <c r="K815" s="48" t="e">
        <f>VLOOKUP(H815,网银退汇!H:J,3,FALSE)</f>
        <v>#N/A</v>
      </c>
      <c r="L815" t="s">
        <v>5756</v>
      </c>
    </row>
    <row r="816" spans="1:12" ht="14.25">
      <c r="A816" t="s">
        <v>1645</v>
      </c>
      <c r="B816" t="s">
        <v>5842</v>
      </c>
      <c r="C816" t="s">
        <v>5756</v>
      </c>
      <c r="D816" t="s">
        <v>3455</v>
      </c>
      <c r="E816" t="s">
        <v>98</v>
      </c>
      <c r="F816" s="23" t="s">
        <v>3457</v>
      </c>
      <c r="G816" s="56">
        <v>285</v>
      </c>
      <c r="H816" s="23" t="str">
        <f>F816&amp;G816</f>
        <v>6212262409002568872285</v>
      </c>
      <c r="I816" s="48" t="e">
        <f>VLOOKUP(H816,银行退汇!H:K,4,FALSE)</f>
        <v>#N/A</v>
      </c>
      <c r="J816" s="48" t="e">
        <f>IF(I816&gt;0,1,"")</f>
        <v>#N/A</v>
      </c>
      <c r="K816" s="48" t="e">
        <f>VLOOKUP(H816,网银退汇!H:J,3,FALSE)</f>
        <v>#N/A</v>
      </c>
      <c r="L816" t="s">
        <v>5756</v>
      </c>
    </row>
    <row r="817" spans="1:12" ht="14.25">
      <c r="A817" t="s">
        <v>1647</v>
      </c>
      <c r="B817" t="s">
        <v>5843</v>
      </c>
      <c r="C817" t="s">
        <v>5756</v>
      </c>
      <c r="D817" t="s">
        <v>3458</v>
      </c>
      <c r="E817" t="s">
        <v>98</v>
      </c>
      <c r="F817" s="23" t="s">
        <v>3459</v>
      </c>
      <c r="G817" s="56">
        <v>350</v>
      </c>
      <c r="H817" s="23" t="str">
        <f>F817&amp;G817</f>
        <v>6231900000115880011350</v>
      </c>
      <c r="I817" s="48" t="e">
        <f>VLOOKUP(H817,银行退汇!H:K,4,FALSE)</f>
        <v>#N/A</v>
      </c>
      <c r="J817" s="48" t="e">
        <f>IF(I817&gt;0,1,"")</f>
        <v>#N/A</v>
      </c>
      <c r="K817" s="48" t="e">
        <f>VLOOKUP(H817,网银退汇!H:J,3,FALSE)</f>
        <v>#N/A</v>
      </c>
      <c r="L817" t="s">
        <v>5756</v>
      </c>
    </row>
    <row r="818" spans="1:12" ht="14.25">
      <c r="A818" t="s">
        <v>1649</v>
      </c>
      <c r="B818" t="s">
        <v>5844</v>
      </c>
      <c r="C818" t="s">
        <v>5756</v>
      </c>
      <c r="D818" t="s">
        <v>3460</v>
      </c>
      <c r="E818" t="s">
        <v>98</v>
      </c>
      <c r="F818" s="23" t="s">
        <v>3462</v>
      </c>
      <c r="G818" s="56">
        <v>39</v>
      </c>
      <c r="H818" s="23" t="str">
        <f>F818&amp;G818</f>
        <v>625808168419123839</v>
      </c>
      <c r="I818" s="48" t="e">
        <f>VLOOKUP(H818,银行退汇!H:K,4,FALSE)</f>
        <v>#N/A</v>
      </c>
      <c r="J818" s="48" t="e">
        <f>IF(I818&gt;0,1,"")</f>
        <v>#N/A</v>
      </c>
      <c r="K818" s="48" t="e">
        <f>VLOOKUP(H818,网银退汇!H:J,3,FALSE)</f>
        <v>#N/A</v>
      </c>
      <c r="L818" t="s">
        <v>5756</v>
      </c>
    </row>
    <row r="819" spans="1:12" ht="14.25">
      <c r="A819" t="s">
        <v>1651</v>
      </c>
      <c r="B819" t="s">
        <v>5845</v>
      </c>
      <c r="C819" t="s">
        <v>5756</v>
      </c>
      <c r="D819" t="s">
        <v>3463</v>
      </c>
      <c r="E819" t="s">
        <v>98</v>
      </c>
      <c r="F819" s="23" t="s">
        <v>3465</v>
      </c>
      <c r="G819" s="56">
        <v>35</v>
      </c>
      <c r="H819" s="23" t="str">
        <f>F819&amp;G819</f>
        <v>622369123602182435</v>
      </c>
      <c r="I819" s="48" t="e">
        <f>VLOOKUP(H819,银行退汇!H:K,4,FALSE)</f>
        <v>#N/A</v>
      </c>
      <c r="J819" s="48" t="e">
        <f>IF(I819&gt;0,1,"")</f>
        <v>#N/A</v>
      </c>
      <c r="K819" s="48" t="e">
        <f>VLOOKUP(H819,网银退汇!H:J,3,FALSE)</f>
        <v>#N/A</v>
      </c>
      <c r="L819" t="s">
        <v>5756</v>
      </c>
    </row>
    <row r="820" spans="1:12" ht="14.25">
      <c r="A820" t="s">
        <v>1653</v>
      </c>
      <c r="B820" t="s">
        <v>5846</v>
      </c>
      <c r="C820" t="s">
        <v>5756</v>
      </c>
      <c r="D820" t="s">
        <v>3466</v>
      </c>
      <c r="E820" t="s">
        <v>98</v>
      </c>
      <c r="F820" s="23" t="s">
        <v>3468</v>
      </c>
      <c r="G820" s="56">
        <v>10000</v>
      </c>
      <c r="H820" s="23" t="str">
        <f>F820&amp;G820</f>
        <v>623668386000289751510000</v>
      </c>
      <c r="I820" s="48" t="e">
        <f>VLOOKUP(H820,银行退汇!H:K,4,FALSE)</f>
        <v>#N/A</v>
      </c>
      <c r="J820" s="48" t="e">
        <f>IF(I820&gt;0,1,"")</f>
        <v>#N/A</v>
      </c>
      <c r="K820" s="48" t="e">
        <f>VLOOKUP(H820,网银退汇!H:J,3,FALSE)</f>
        <v>#N/A</v>
      </c>
      <c r="L820" t="s">
        <v>5756</v>
      </c>
    </row>
    <row r="821" spans="1:12" ht="14.25">
      <c r="A821" t="s">
        <v>1655</v>
      </c>
      <c r="B821" t="s">
        <v>5847</v>
      </c>
      <c r="C821" t="s">
        <v>5756</v>
      </c>
      <c r="D821" t="s">
        <v>3469</v>
      </c>
      <c r="E821" t="s">
        <v>98</v>
      </c>
      <c r="F821" s="23" t="s">
        <v>3471</v>
      </c>
      <c r="G821" s="56">
        <v>60</v>
      </c>
      <c r="H821" s="23" t="str">
        <f>F821&amp;G821</f>
        <v>621799709000159529760</v>
      </c>
      <c r="I821" s="48" t="e">
        <f>VLOOKUP(H821,银行退汇!H:K,4,FALSE)</f>
        <v>#N/A</v>
      </c>
      <c r="J821" s="48" t="e">
        <f>IF(I821&gt;0,1,"")</f>
        <v>#N/A</v>
      </c>
      <c r="K821" s="48" t="e">
        <f>VLOOKUP(H821,网银退汇!H:J,3,FALSE)</f>
        <v>#N/A</v>
      </c>
      <c r="L821" t="s">
        <v>5756</v>
      </c>
    </row>
    <row r="822" spans="1:12" ht="14.25">
      <c r="A822" t="s">
        <v>1657</v>
      </c>
      <c r="B822" t="s">
        <v>5848</v>
      </c>
      <c r="C822" t="s">
        <v>5756</v>
      </c>
      <c r="D822" t="s">
        <v>3472</v>
      </c>
      <c r="E822" t="s">
        <v>98</v>
      </c>
      <c r="F822" s="23" t="s">
        <v>3474</v>
      </c>
      <c r="G822" s="56">
        <v>994</v>
      </c>
      <c r="H822" s="23" t="str">
        <f>F822&amp;G822</f>
        <v>6217003910003077337994</v>
      </c>
      <c r="I822" s="48" t="e">
        <f>VLOOKUP(H822,银行退汇!H:K,4,FALSE)</f>
        <v>#N/A</v>
      </c>
      <c r="J822" s="48" t="e">
        <f>IF(I822&gt;0,1,"")</f>
        <v>#N/A</v>
      </c>
      <c r="K822" s="48" t="e">
        <f>VLOOKUP(H822,网银退汇!H:J,3,FALSE)</f>
        <v>#N/A</v>
      </c>
      <c r="L822" t="s">
        <v>5756</v>
      </c>
    </row>
    <row r="823" spans="1:12" ht="14.25">
      <c r="A823" t="s">
        <v>1659</v>
      </c>
      <c r="B823" t="s">
        <v>5849</v>
      </c>
      <c r="C823" t="s">
        <v>5756</v>
      </c>
      <c r="D823" t="s">
        <v>3475</v>
      </c>
      <c r="E823" t="s">
        <v>98</v>
      </c>
      <c r="F823" s="23" t="s">
        <v>3477</v>
      </c>
      <c r="G823" s="56">
        <v>59</v>
      </c>
      <c r="H823" s="23" t="str">
        <f>F823&amp;G823</f>
        <v>623190000000315286159</v>
      </c>
      <c r="I823" s="48" t="e">
        <f>VLOOKUP(H823,银行退汇!H:K,4,FALSE)</f>
        <v>#N/A</v>
      </c>
      <c r="J823" s="48" t="e">
        <f>IF(I823&gt;0,1,"")</f>
        <v>#N/A</v>
      </c>
      <c r="K823" s="48" t="e">
        <f>VLOOKUP(H823,网银退汇!H:J,3,FALSE)</f>
        <v>#N/A</v>
      </c>
      <c r="L823" t="s">
        <v>5756</v>
      </c>
    </row>
    <row r="824" spans="1:12" ht="14.25">
      <c r="A824" t="s">
        <v>1661</v>
      </c>
      <c r="B824" t="s">
        <v>5850</v>
      </c>
      <c r="C824" t="s">
        <v>5756</v>
      </c>
      <c r="D824" t="s">
        <v>3478</v>
      </c>
      <c r="E824" t="s">
        <v>98</v>
      </c>
      <c r="F824" s="23" t="s">
        <v>3480</v>
      </c>
      <c r="G824" s="56">
        <v>2673</v>
      </c>
      <c r="H824" s="23" t="str">
        <f>F824&amp;G824</f>
        <v>62284819201336378172673</v>
      </c>
      <c r="I824" s="48" t="e">
        <f>VLOOKUP(H824,银行退汇!H:K,4,FALSE)</f>
        <v>#N/A</v>
      </c>
      <c r="J824" s="48" t="e">
        <f>IF(I824&gt;0,1,"")</f>
        <v>#N/A</v>
      </c>
      <c r="K824" s="48" t="e">
        <f>VLOOKUP(H824,网银退汇!H:J,3,FALSE)</f>
        <v>#N/A</v>
      </c>
      <c r="L824" t="s">
        <v>5756</v>
      </c>
    </row>
    <row r="825" spans="1:12" ht="14.25">
      <c r="A825" t="s">
        <v>1663</v>
      </c>
      <c r="B825" t="s">
        <v>5851</v>
      </c>
      <c r="C825" t="s">
        <v>5756</v>
      </c>
      <c r="D825" t="s">
        <v>3481</v>
      </c>
      <c r="E825" t="s">
        <v>98</v>
      </c>
      <c r="F825" s="23" t="s">
        <v>3482</v>
      </c>
      <c r="G825" s="56">
        <v>2329</v>
      </c>
      <c r="H825" s="23" t="str">
        <f>F825&amp;G825</f>
        <v>62284828910986408162329</v>
      </c>
      <c r="I825" s="48" t="e">
        <f>VLOOKUP(H825,银行退汇!H:K,4,FALSE)</f>
        <v>#N/A</v>
      </c>
      <c r="J825" s="48" t="e">
        <f>IF(I825&gt;0,1,"")</f>
        <v>#N/A</v>
      </c>
      <c r="K825" s="48" t="e">
        <f>VLOOKUP(H825,网银退汇!H:J,3,FALSE)</f>
        <v>#N/A</v>
      </c>
      <c r="L825" t="s">
        <v>5756</v>
      </c>
    </row>
    <row r="826" spans="1:12" ht="14.25">
      <c r="A826" t="s">
        <v>1665</v>
      </c>
      <c r="B826" t="s">
        <v>5852</v>
      </c>
      <c r="C826" t="s">
        <v>5756</v>
      </c>
      <c r="D826" t="s">
        <v>3483</v>
      </c>
      <c r="E826" t="s">
        <v>98</v>
      </c>
      <c r="F826" s="23" t="s">
        <v>3485</v>
      </c>
      <c r="G826" s="56">
        <v>111</v>
      </c>
      <c r="H826" s="23" t="str">
        <f>F826&amp;G826</f>
        <v>6230910799017236376111</v>
      </c>
      <c r="I826" s="48" t="e">
        <f>VLOOKUP(H826,银行退汇!H:K,4,FALSE)</f>
        <v>#N/A</v>
      </c>
      <c r="J826" s="48" t="e">
        <f>IF(I826&gt;0,1,"")</f>
        <v>#N/A</v>
      </c>
      <c r="K826" s="48" t="e">
        <f>VLOOKUP(H826,网银退汇!H:J,3,FALSE)</f>
        <v>#N/A</v>
      </c>
      <c r="L826" t="s">
        <v>5756</v>
      </c>
    </row>
    <row r="827" spans="1:12" ht="14.25">
      <c r="A827" t="s">
        <v>1667</v>
      </c>
      <c r="B827" t="s">
        <v>5853</v>
      </c>
      <c r="C827" t="s">
        <v>5756</v>
      </c>
      <c r="D827" t="s">
        <v>3486</v>
      </c>
      <c r="E827" t="s">
        <v>98</v>
      </c>
      <c r="F827" s="23" t="s">
        <v>3488</v>
      </c>
      <c r="G827" s="56">
        <v>300</v>
      </c>
      <c r="H827" s="23" t="str">
        <f>F827&amp;G827</f>
        <v>36088407950511300</v>
      </c>
      <c r="I827" s="48" t="e">
        <f>VLOOKUP(H827,银行退汇!H:K,4,FALSE)</f>
        <v>#N/A</v>
      </c>
      <c r="J827" s="48" t="e">
        <f>IF(I827&gt;0,1,"")</f>
        <v>#N/A</v>
      </c>
      <c r="K827" s="48" t="e">
        <f>VLOOKUP(H827,网银退汇!H:J,3,FALSE)</f>
        <v>#N/A</v>
      </c>
      <c r="L827" t="s">
        <v>5756</v>
      </c>
    </row>
    <row r="828" spans="1:12" ht="14.25">
      <c r="A828" t="s">
        <v>1669</v>
      </c>
      <c r="B828" t="s">
        <v>5854</v>
      </c>
      <c r="C828" t="s">
        <v>5756</v>
      </c>
      <c r="D828" t="s">
        <v>3489</v>
      </c>
      <c r="E828" t="s">
        <v>98</v>
      </c>
      <c r="F828" s="23" t="s">
        <v>3491</v>
      </c>
      <c r="G828" s="56">
        <v>5000</v>
      </c>
      <c r="H828" s="23" t="str">
        <f>F828&amp;G828</f>
        <v>62255513210212125000</v>
      </c>
      <c r="I828" s="48" t="e">
        <f>VLOOKUP(H828,银行退汇!H:K,4,FALSE)</f>
        <v>#N/A</v>
      </c>
      <c r="J828" s="48" t="e">
        <f>IF(I828&gt;0,1,"")</f>
        <v>#N/A</v>
      </c>
      <c r="K828" s="48" t="e">
        <f>VLOOKUP(H828,网银退汇!H:J,3,FALSE)</f>
        <v>#N/A</v>
      </c>
      <c r="L828" t="s">
        <v>5756</v>
      </c>
    </row>
    <row r="829" spans="1:12" ht="14.25">
      <c r="A829" t="s">
        <v>1671</v>
      </c>
      <c r="B829" t="s">
        <v>5855</v>
      </c>
      <c r="C829" t="s">
        <v>5756</v>
      </c>
      <c r="D829" t="s">
        <v>3492</v>
      </c>
      <c r="E829" t="s">
        <v>98</v>
      </c>
      <c r="F829" s="23" t="s">
        <v>3494</v>
      </c>
      <c r="G829" s="56">
        <v>710</v>
      </c>
      <c r="H829" s="23" t="str">
        <f>F829&amp;G829</f>
        <v>5201521641623591710</v>
      </c>
      <c r="I829" s="48" t="e">
        <f>VLOOKUP(H829,银行退汇!H:K,4,FALSE)</f>
        <v>#N/A</v>
      </c>
      <c r="J829" s="48" t="e">
        <f>IF(I829&gt;0,1,"")</f>
        <v>#N/A</v>
      </c>
      <c r="K829" s="48" t="e">
        <f>VLOOKUP(H829,网银退汇!H:J,3,FALSE)</f>
        <v>#N/A</v>
      </c>
      <c r="L829" t="s">
        <v>5756</v>
      </c>
    </row>
    <row r="830" spans="1:12" ht="14.25" hidden="1">
      <c r="A830" t="s">
        <v>1673</v>
      </c>
      <c r="B830" t="s">
        <v>5856</v>
      </c>
      <c r="C830" t="s">
        <v>5857</v>
      </c>
      <c r="D830" t="s">
        <v>3495</v>
      </c>
      <c r="E830" t="s">
        <v>98</v>
      </c>
      <c r="F830" s="23" t="s">
        <v>3497</v>
      </c>
      <c r="G830" s="56">
        <v>1858.3</v>
      </c>
      <c r="H830" s="23" t="str">
        <f>F830&amp;G830</f>
        <v>62255716429930221858.3</v>
      </c>
      <c r="I830" s="48" t="e">
        <f>VLOOKUP(H830,银行退汇!H:K,4,FALSE)</f>
        <v>#N/A</v>
      </c>
      <c r="J830" s="48" t="e">
        <f>IF(I830&gt;0,1,"")</f>
        <v>#N/A</v>
      </c>
      <c r="K830" s="48" t="e">
        <f>VLOOKUP(H830,网银退汇!H:J,3,FALSE)</f>
        <v>#N/A</v>
      </c>
      <c r="L830" t="s">
        <v>5857</v>
      </c>
    </row>
    <row r="831" spans="1:12" ht="14.25" hidden="1">
      <c r="A831" t="s">
        <v>1675</v>
      </c>
      <c r="B831" t="s">
        <v>5858</v>
      </c>
      <c r="C831" t="s">
        <v>5857</v>
      </c>
      <c r="D831" t="s">
        <v>3498</v>
      </c>
      <c r="E831" t="s">
        <v>98</v>
      </c>
      <c r="F831" s="23" t="s">
        <v>3500</v>
      </c>
      <c r="G831" s="56">
        <v>2067.5</v>
      </c>
      <c r="H831" s="23" t="str">
        <f>F831&amp;G831</f>
        <v>62284808611770512112067.5</v>
      </c>
      <c r="I831" s="48" t="e">
        <f>VLOOKUP(H831,银行退汇!H:K,4,FALSE)</f>
        <v>#N/A</v>
      </c>
      <c r="J831" s="48" t="e">
        <f>IF(I831&gt;0,1,"")</f>
        <v>#N/A</v>
      </c>
      <c r="K831" s="48" t="e">
        <f>VLOOKUP(H831,网银退汇!H:J,3,FALSE)</f>
        <v>#N/A</v>
      </c>
      <c r="L831" t="s">
        <v>5857</v>
      </c>
    </row>
    <row r="832" spans="1:12" ht="14.25" hidden="1">
      <c r="A832" t="s">
        <v>1677</v>
      </c>
      <c r="B832" t="s">
        <v>5859</v>
      </c>
      <c r="C832" t="s">
        <v>5857</v>
      </c>
      <c r="D832" t="s">
        <v>3501</v>
      </c>
      <c r="E832" t="s">
        <v>98</v>
      </c>
      <c r="F832" s="23" t="s">
        <v>3503</v>
      </c>
      <c r="G832" s="56">
        <v>50</v>
      </c>
      <c r="H832" s="23" t="str">
        <f>F832&amp;G832</f>
        <v>622922800928010750</v>
      </c>
      <c r="I832" s="48">
        <f>VLOOKUP(H832,银行退汇!H:K,4,FALSE)</f>
        <v>50</v>
      </c>
      <c r="J832" s="48">
        <f>IF(I832&gt;0,1,"")</f>
        <v>1</v>
      </c>
      <c r="K832" s="48" t="str">
        <f>VLOOKUP(H832,网银退汇!H:J,3,FALSE)</f>
        <v>2017-07-17</v>
      </c>
      <c r="L832" t="s">
        <v>5857</v>
      </c>
    </row>
    <row r="833" spans="1:12" ht="14.25" hidden="1">
      <c r="A833" t="s">
        <v>1679</v>
      </c>
      <c r="B833" t="s">
        <v>5860</v>
      </c>
      <c r="C833" t="s">
        <v>5857</v>
      </c>
      <c r="D833" t="s">
        <v>3504</v>
      </c>
      <c r="E833" t="s">
        <v>98</v>
      </c>
      <c r="F833" s="23" t="s">
        <v>3506</v>
      </c>
      <c r="G833" s="56">
        <v>604.5</v>
      </c>
      <c r="H833" s="23" t="str">
        <f>F833&amp;G833</f>
        <v>6217232505000592057604.5</v>
      </c>
      <c r="I833" s="48" t="e">
        <f>VLOOKUP(H833,银行退汇!H:K,4,FALSE)</f>
        <v>#N/A</v>
      </c>
      <c r="J833" s="48" t="e">
        <f>IF(I833&gt;0,1,"")</f>
        <v>#N/A</v>
      </c>
      <c r="K833" s="48" t="e">
        <f>VLOOKUP(H833,网银退汇!H:J,3,FALSE)</f>
        <v>#N/A</v>
      </c>
      <c r="L833" t="s">
        <v>5857</v>
      </c>
    </row>
    <row r="834" spans="1:12" ht="14.25" hidden="1">
      <c r="A834" t="s">
        <v>1681</v>
      </c>
      <c r="B834" t="s">
        <v>5861</v>
      </c>
      <c r="C834" t="s">
        <v>5857</v>
      </c>
      <c r="D834" t="s">
        <v>3507</v>
      </c>
      <c r="E834" t="s">
        <v>98</v>
      </c>
      <c r="F834" s="23" t="s">
        <v>3509</v>
      </c>
      <c r="G834" s="56">
        <v>192.5</v>
      </c>
      <c r="H834" s="23" t="str">
        <f>F834&amp;G834</f>
        <v>6230210070266477192.5</v>
      </c>
      <c r="I834" s="48" t="e">
        <f>VLOOKUP(H834,银行退汇!H:K,4,FALSE)</f>
        <v>#N/A</v>
      </c>
      <c r="J834" s="48" t="e">
        <f>IF(I834&gt;0,1,"")</f>
        <v>#N/A</v>
      </c>
      <c r="K834" s="48" t="e">
        <f>VLOOKUP(H834,网银退汇!H:J,3,FALSE)</f>
        <v>#N/A</v>
      </c>
      <c r="L834" t="s">
        <v>5857</v>
      </c>
    </row>
    <row r="835" spans="1:12" ht="14.25" hidden="1">
      <c r="A835" t="s">
        <v>1683</v>
      </c>
      <c r="B835" t="s">
        <v>5862</v>
      </c>
      <c r="C835" t="s">
        <v>5857</v>
      </c>
      <c r="D835" t="s">
        <v>3510</v>
      </c>
      <c r="E835" t="s">
        <v>98</v>
      </c>
      <c r="F835" s="23" t="s">
        <v>3512</v>
      </c>
      <c r="G835" s="56">
        <v>96.5</v>
      </c>
      <c r="H835" s="23" t="str">
        <f>F835&amp;G835</f>
        <v>621415731290369299596.5</v>
      </c>
      <c r="I835" s="48" t="e">
        <f>VLOOKUP(H835,银行退汇!H:K,4,FALSE)</f>
        <v>#N/A</v>
      </c>
      <c r="J835" s="48" t="e">
        <f>IF(I835&gt;0,1,"")</f>
        <v>#N/A</v>
      </c>
      <c r="K835" s="48" t="e">
        <f>VLOOKUP(H835,网银退汇!H:J,3,FALSE)</f>
        <v>#N/A</v>
      </c>
      <c r="L835" t="s">
        <v>5857</v>
      </c>
    </row>
    <row r="836" spans="1:12" ht="14.25" hidden="1">
      <c r="A836" t="s">
        <v>1685</v>
      </c>
      <c r="B836" t="s">
        <v>5863</v>
      </c>
      <c r="C836" t="s">
        <v>5857</v>
      </c>
      <c r="D836" t="s">
        <v>3513</v>
      </c>
      <c r="E836" t="s">
        <v>98</v>
      </c>
      <c r="F836" s="23" t="s">
        <v>3515</v>
      </c>
      <c r="G836" s="56">
        <v>118.91</v>
      </c>
      <c r="H836" s="23" t="str">
        <f>F836&amp;G836</f>
        <v>6217232410000691621118.91</v>
      </c>
      <c r="I836" s="48">
        <f>VLOOKUP(H836,银行退汇!H:K,4,FALSE)</f>
        <v>118.91</v>
      </c>
      <c r="J836" s="48">
        <f>IF(I836&gt;0,1,"")</f>
        <v>1</v>
      </c>
      <c r="K836" s="48" t="str">
        <f>VLOOKUP(H836,网银退汇!H:J,3,FALSE)</f>
        <v>2017-07-17</v>
      </c>
      <c r="L836" t="s">
        <v>5857</v>
      </c>
    </row>
    <row r="837" spans="1:12" ht="14.25" hidden="1">
      <c r="A837" t="s">
        <v>1687</v>
      </c>
      <c r="B837" t="s">
        <v>5864</v>
      </c>
      <c r="C837" t="s">
        <v>5857</v>
      </c>
      <c r="D837" t="s">
        <v>3516</v>
      </c>
      <c r="E837" t="s">
        <v>98</v>
      </c>
      <c r="F837" s="23" t="s">
        <v>3518</v>
      </c>
      <c r="G837" s="56">
        <v>3000</v>
      </c>
      <c r="H837" s="23" t="str">
        <f>F837&amp;G837</f>
        <v>62360614013902005583000</v>
      </c>
      <c r="I837" s="48" t="e">
        <f>VLOOKUP(H837,银行退汇!H:K,4,FALSE)</f>
        <v>#N/A</v>
      </c>
      <c r="J837" s="48" t="e">
        <f>IF(I837&gt;0,1,"")</f>
        <v>#N/A</v>
      </c>
      <c r="K837" s="48" t="e">
        <f>VLOOKUP(H837,网银退汇!H:J,3,FALSE)</f>
        <v>#N/A</v>
      </c>
      <c r="L837" t="s">
        <v>5857</v>
      </c>
    </row>
    <row r="838" spans="1:12" ht="14.25" hidden="1">
      <c r="A838" t="s">
        <v>1689</v>
      </c>
      <c r="B838" t="s">
        <v>5865</v>
      </c>
      <c r="C838" t="s">
        <v>5857</v>
      </c>
      <c r="D838" t="s">
        <v>3519</v>
      </c>
      <c r="E838" t="s">
        <v>98</v>
      </c>
      <c r="F838" s="23" t="s">
        <v>3521</v>
      </c>
      <c r="G838" s="56">
        <v>700</v>
      </c>
      <c r="H838" s="23" t="str">
        <f>F838&amp;G838</f>
        <v>6223692285703486700</v>
      </c>
      <c r="I838" s="48" t="e">
        <f>VLOOKUP(H838,银行退汇!H:K,4,FALSE)</f>
        <v>#N/A</v>
      </c>
      <c r="J838" s="48" t="e">
        <f>IF(I838&gt;0,1,"")</f>
        <v>#N/A</v>
      </c>
      <c r="K838" s="48" t="e">
        <f>VLOOKUP(H838,网银退汇!H:J,3,FALSE)</f>
        <v>#N/A</v>
      </c>
      <c r="L838" t="s">
        <v>5857</v>
      </c>
    </row>
    <row r="839" spans="1:12" ht="14.25" hidden="1">
      <c r="A839" t="s">
        <v>1691</v>
      </c>
      <c r="B839" t="s">
        <v>5866</v>
      </c>
      <c r="C839" t="s">
        <v>5857</v>
      </c>
      <c r="D839" t="s">
        <v>3522</v>
      </c>
      <c r="E839" t="s">
        <v>98</v>
      </c>
      <c r="F839" s="23" t="s">
        <v>3524</v>
      </c>
      <c r="G839" s="56">
        <v>67.69</v>
      </c>
      <c r="H839" s="23" t="str">
        <f>F839&amp;G839</f>
        <v>621700720004204597467.69</v>
      </c>
      <c r="I839" s="48" t="e">
        <f>VLOOKUP(H839,银行退汇!H:K,4,FALSE)</f>
        <v>#N/A</v>
      </c>
      <c r="J839" s="48" t="e">
        <f>IF(I839&gt;0,1,"")</f>
        <v>#N/A</v>
      </c>
      <c r="K839" s="48" t="e">
        <f>VLOOKUP(H839,网银退汇!H:J,3,FALSE)</f>
        <v>#N/A</v>
      </c>
      <c r="L839" t="s">
        <v>5857</v>
      </c>
    </row>
    <row r="840" spans="1:12" ht="14.25" hidden="1">
      <c r="A840" t="s">
        <v>1693</v>
      </c>
      <c r="B840" t="s">
        <v>5867</v>
      </c>
      <c r="C840" t="s">
        <v>5857</v>
      </c>
      <c r="D840" t="s">
        <v>3525</v>
      </c>
      <c r="E840" t="s">
        <v>98</v>
      </c>
      <c r="F840" s="23" t="s">
        <v>3527</v>
      </c>
      <c r="G840" s="56">
        <v>94.5</v>
      </c>
      <c r="H840" s="23" t="str">
        <f>F840&amp;G840</f>
        <v>623190000006523801294.5</v>
      </c>
      <c r="I840" s="48" t="e">
        <f>VLOOKUP(H840,银行退汇!H:K,4,FALSE)</f>
        <v>#N/A</v>
      </c>
      <c r="J840" s="48" t="e">
        <f>IF(I840&gt;0,1,"")</f>
        <v>#N/A</v>
      </c>
      <c r="K840" s="48" t="e">
        <f>VLOOKUP(H840,网银退汇!H:J,3,FALSE)</f>
        <v>#N/A</v>
      </c>
      <c r="L840" t="s">
        <v>5857</v>
      </c>
    </row>
    <row r="841" spans="1:12" ht="14.25" hidden="1">
      <c r="A841" t="s">
        <v>1695</v>
      </c>
      <c r="B841" t="s">
        <v>5868</v>
      </c>
      <c r="C841" t="s">
        <v>5857</v>
      </c>
      <c r="D841" t="s">
        <v>3528</v>
      </c>
      <c r="E841" t="s">
        <v>98</v>
      </c>
      <c r="F841" s="23" t="s">
        <v>3530</v>
      </c>
      <c r="G841" s="56">
        <v>1000</v>
      </c>
      <c r="H841" s="23" t="str">
        <f>F841&amp;G841</f>
        <v>62122625020142306791000</v>
      </c>
      <c r="I841" s="48" t="e">
        <f>VLOOKUP(H841,银行退汇!H:K,4,FALSE)</f>
        <v>#N/A</v>
      </c>
      <c r="J841" s="48" t="e">
        <f>IF(I841&gt;0,1,"")</f>
        <v>#N/A</v>
      </c>
      <c r="K841" s="48" t="e">
        <f>VLOOKUP(H841,网银退汇!H:J,3,FALSE)</f>
        <v>#N/A</v>
      </c>
      <c r="L841" t="s">
        <v>5857</v>
      </c>
    </row>
    <row r="842" spans="1:12" ht="14.25" hidden="1">
      <c r="A842" t="s">
        <v>1697</v>
      </c>
      <c r="B842" t="s">
        <v>5869</v>
      </c>
      <c r="C842" t="s">
        <v>5857</v>
      </c>
      <c r="D842" t="s">
        <v>3531</v>
      </c>
      <c r="E842" t="s">
        <v>98</v>
      </c>
      <c r="F842" s="23" t="s">
        <v>3533</v>
      </c>
      <c r="G842" s="56">
        <v>118.89</v>
      </c>
      <c r="H842" s="23" t="str">
        <f>F842&amp;G842</f>
        <v>6214602180000228463118.89</v>
      </c>
      <c r="I842" s="48">
        <f>VLOOKUP(H842,银行退汇!H:K,4,FALSE)</f>
        <v>118.89</v>
      </c>
      <c r="J842" s="48">
        <f>IF(I842&gt;0,1,"")</f>
        <v>1</v>
      </c>
      <c r="K842" s="48" t="str">
        <f>VLOOKUP(H842,网银退汇!H:J,3,FALSE)</f>
        <v>2017-07-17</v>
      </c>
      <c r="L842" t="s">
        <v>5857</v>
      </c>
    </row>
    <row r="843" spans="1:12" ht="14.25" hidden="1">
      <c r="A843" t="s">
        <v>1699</v>
      </c>
      <c r="B843" t="s">
        <v>5870</v>
      </c>
      <c r="C843" t="s">
        <v>5857</v>
      </c>
      <c r="D843" t="s">
        <v>3534</v>
      </c>
      <c r="E843" t="s">
        <v>98</v>
      </c>
      <c r="F843" s="23" t="s">
        <v>3536</v>
      </c>
      <c r="G843" s="56">
        <v>1112.5</v>
      </c>
      <c r="H843" s="23" t="str">
        <f>F843&amp;G843</f>
        <v>62170030900160542251112.5</v>
      </c>
      <c r="I843" s="48" t="e">
        <f>VLOOKUP(H843,银行退汇!H:K,4,FALSE)</f>
        <v>#N/A</v>
      </c>
      <c r="J843" s="48" t="e">
        <f>IF(I843&gt;0,1,"")</f>
        <v>#N/A</v>
      </c>
      <c r="K843" s="48" t="e">
        <f>VLOOKUP(H843,网银退汇!H:J,3,FALSE)</f>
        <v>#N/A</v>
      </c>
      <c r="L843" t="s">
        <v>5857</v>
      </c>
    </row>
    <row r="844" spans="1:12" ht="14.25" hidden="1">
      <c r="A844" t="s">
        <v>1701</v>
      </c>
      <c r="B844" t="s">
        <v>5871</v>
      </c>
      <c r="C844" t="s">
        <v>5857</v>
      </c>
      <c r="D844" t="s">
        <v>3537</v>
      </c>
      <c r="E844" t="s">
        <v>98</v>
      </c>
      <c r="F844" s="23" t="s">
        <v>3539</v>
      </c>
      <c r="G844" s="56">
        <v>462.5</v>
      </c>
      <c r="H844" s="23" t="str">
        <f>F844&amp;G844</f>
        <v>6217856100021124661462.5</v>
      </c>
      <c r="I844" s="48">
        <f>VLOOKUP(H844,银行退汇!H:K,4,FALSE)</f>
        <v>462.5</v>
      </c>
      <c r="J844" s="48">
        <f>IF(I844&gt;0,1,"")</f>
        <v>1</v>
      </c>
      <c r="K844" s="48" t="str">
        <f>VLOOKUP(H844,网银退汇!H:J,3,FALSE)</f>
        <v>2017-07-17</v>
      </c>
      <c r="L844" t="s">
        <v>5857</v>
      </c>
    </row>
    <row r="845" spans="1:12" ht="14.25" hidden="1">
      <c r="A845" t="s">
        <v>1703</v>
      </c>
      <c r="B845" t="s">
        <v>5872</v>
      </c>
      <c r="C845" t="s">
        <v>5857</v>
      </c>
      <c r="D845" t="s">
        <v>3540</v>
      </c>
      <c r="E845" t="s">
        <v>98</v>
      </c>
      <c r="F845" s="23" t="s">
        <v>3542</v>
      </c>
      <c r="G845" s="56">
        <v>542.5</v>
      </c>
      <c r="H845" s="23" t="str">
        <f>F845&amp;G845</f>
        <v>6231900000052726813542.5</v>
      </c>
      <c r="I845" s="48" t="e">
        <f>VLOOKUP(H845,银行退汇!H:K,4,FALSE)</f>
        <v>#N/A</v>
      </c>
      <c r="J845" s="48" t="e">
        <f>IF(I845&gt;0,1,"")</f>
        <v>#N/A</v>
      </c>
      <c r="K845" s="48" t="e">
        <f>VLOOKUP(H845,网银退汇!H:J,3,FALSE)</f>
        <v>#N/A</v>
      </c>
      <c r="L845" t="s">
        <v>5857</v>
      </c>
    </row>
    <row r="846" spans="1:12" ht="14.25" hidden="1">
      <c r="A846" t="s">
        <v>1705</v>
      </c>
      <c r="B846" t="s">
        <v>5873</v>
      </c>
      <c r="C846" t="s">
        <v>5857</v>
      </c>
      <c r="D846" t="s">
        <v>3543</v>
      </c>
      <c r="E846" t="s">
        <v>98</v>
      </c>
      <c r="F846" s="23" t="s">
        <v>3544</v>
      </c>
      <c r="G846" s="56">
        <v>150</v>
      </c>
      <c r="H846" s="23" t="str">
        <f>F846&amp;G846</f>
        <v>6225591643643012150</v>
      </c>
      <c r="I846" s="48" t="e">
        <f>VLOOKUP(H846,银行退汇!H:K,4,FALSE)</f>
        <v>#N/A</v>
      </c>
      <c r="J846" s="48" t="e">
        <f>IF(I846&gt;0,1,"")</f>
        <v>#N/A</v>
      </c>
      <c r="K846" s="48" t="e">
        <f>VLOOKUP(H846,网银退汇!H:J,3,FALSE)</f>
        <v>#N/A</v>
      </c>
      <c r="L846" t="s">
        <v>5857</v>
      </c>
    </row>
    <row r="847" spans="1:12" ht="14.25" hidden="1">
      <c r="A847" t="s">
        <v>1707</v>
      </c>
      <c r="B847" t="s">
        <v>5874</v>
      </c>
      <c r="C847" t="s">
        <v>5857</v>
      </c>
      <c r="D847" t="s">
        <v>3545</v>
      </c>
      <c r="E847" t="s">
        <v>98</v>
      </c>
      <c r="F847" s="23" t="s">
        <v>3547</v>
      </c>
      <c r="G847" s="56">
        <v>944.9</v>
      </c>
      <c r="H847" s="23" t="str">
        <f>F847&amp;G847</f>
        <v>6228453336003949964944.9</v>
      </c>
      <c r="I847" s="48" t="e">
        <f>VLOOKUP(H847,银行退汇!H:K,4,FALSE)</f>
        <v>#N/A</v>
      </c>
      <c r="J847" s="48" t="e">
        <f>IF(I847&gt;0,1,"")</f>
        <v>#N/A</v>
      </c>
      <c r="K847" s="48" t="e">
        <f>VLOOKUP(H847,网银退汇!H:J,3,FALSE)</f>
        <v>#N/A</v>
      </c>
      <c r="L847" t="s">
        <v>5857</v>
      </c>
    </row>
    <row r="848" spans="1:12" ht="14.25" hidden="1">
      <c r="A848" t="s">
        <v>1709</v>
      </c>
      <c r="B848" t="s">
        <v>5875</v>
      </c>
      <c r="C848" t="s">
        <v>5857</v>
      </c>
      <c r="D848" t="s">
        <v>3548</v>
      </c>
      <c r="E848" t="s">
        <v>98</v>
      </c>
      <c r="F848" s="23" t="s">
        <v>3547</v>
      </c>
      <c r="G848" s="56">
        <v>47.2</v>
      </c>
      <c r="H848" s="23" t="str">
        <f>F848&amp;G848</f>
        <v>622845333600394996447.2</v>
      </c>
      <c r="I848" s="48" t="e">
        <f>VLOOKUP(H848,银行退汇!H:K,4,FALSE)</f>
        <v>#N/A</v>
      </c>
      <c r="J848" s="48" t="e">
        <f>IF(I848&gt;0,1,"")</f>
        <v>#N/A</v>
      </c>
      <c r="K848" s="48" t="e">
        <f>VLOOKUP(H848,网银退汇!H:J,3,FALSE)</f>
        <v>#N/A</v>
      </c>
      <c r="L848" t="s">
        <v>5857</v>
      </c>
    </row>
    <row r="849" spans="1:12" ht="14.25" hidden="1">
      <c r="A849" t="s">
        <v>1711</v>
      </c>
      <c r="B849" t="s">
        <v>5876</v>
      </c>
      <c r="C849" t="s">
        <v>5857</v>
      </c>
      <c r="D849" t="s">
        <v>3550</v>
      </c>
      <c r="E849" t="s">
        <v>98</v>
      </c>
      <c r="F849" s="23" t="s">
        <v>3547</v>
      </c>
      <c r="G849" s="56">
        <v>15.2</v>
      </c>
      <c r="H849" s="23" t="str">
        <f>F849&amp;G849</f>
        <v>622845333600394996415.2</v>
      </c>
      <c r="I849" s="48" t="e">
        <f>VLOOKUP(H849,银行退汇!H:K,4,FALSE)</f>
        <v>#N/A</v>
      </c>
      <c r="J849" s="48" t="e">
        <f>IF(I849&gt;0,1,"")</f>
        <v>#N/A</v>
      </c>
      <c r="K849" s="48" t="e">
        <f>VLOOKUP(H849,网银退汇!H:J,3,FALSE)</f>
        <v>#N/A</v>
      </c>
      <c r="L849" t="s">
        <v>5857</v>
      </c>
    </row>
    <row r="850" spans="1:12" ht="14.25" hidden="1">
      <c r="A850" t="s">
        <v>1713</v>
      </c>
      <c r="B850" t="s">
        <v>5877</v>
      </c>
      <c r="C850" t="s">
        <v>5857</v>
      </c>
      <c r="D850" t="s">
        <v>3552</v>
      </c>
      <c r="E850" t="s">
        <v>98</v>
      </c>
      <c r="F850" s="23" t="s">
        <v>3554</v>
      </c>
      <c r="G850" s="56">
        <v>3540.73</v>
      </c>
      <c r="H850" s="23" t="str">
        <f>F850&amp;G850</f>
        <v>62270039104600034863540.73</v>
      </c>
      <c r="I850" s="48" t="e">
        <f>VLOOKUP(H850,银行退汇!H:K,4,FALSE)</f>
        <v>#N/A</v>
      </c>
      <c r="J850" s="48" t="e">
        <f>IF(I850&gt;0,1,"")</f>
        <v>#N/A</v>
      </c>
      <c r="K850" s="48" t="e">
        <f>VLOOKUP(H850,网银退汇!H:J,3,FALSE)</f>
        <v>#N/A</v>
      </c>
      <c r="L850" t="s">
        <v>5857</v>
      </c>
    </row>
    <row r="851" spans="1:12" ht="14.25" hidden="1">
      <c r="A851" t="s">
        <v>1715</v>
      </c>
      <c r="B851" t="s">
        <v>5878</v>
      </c>
      <c r="C851" t="s">
        <v>5857</v>
      </c>
      <c r="D851" t="s">
        <v>3555</v>
      </c>
      <c r="E851" t="s">
        <v>98</v>
      </c>
      <c r="F851" s="23" t="s">
        <v>3557</v>
      </c>
      <c r="G851" s="56">
        <v>70.8</v>
      </c>
      <c r="H851" s="23" t="str">
        <f>F851&amp;G851</f>
        <v>622848012856498987870.8</v>
      </c>
      <c r="I851" s="48" t="e">
        <f>VLOOKUP(H851,银行退汇!H:K,4,FALSE)</f>
        <v>#N/A</v>
      </c>
      <c r="J851" s="48" t="e">
        <f>IF(I851&gt;0,1,"")</f>
        <v>#N/A</v>
      </c>
      <c r="K851" s="48" t="e">
        <f>VLOOKUP(H851,网银退汇!H:J,3,FALSE)</f>
        <v>#N/A</v>
      </c>
      <c r="L851" t="s">
        <v>5857</v>
      </c>
    </row>
    <row r="852" spans="1:12" ht="14.25" hidden="1">
      <c r="A852" t="s">
        <v>1717</v>
      </c>
      <c r="B852" t="s">
        <v>5879</v>
      </c>
      <c r="C852" t="s">
        <v>5857</v>
      </c>
      <c r="D852" t="s">
        <v>3558</v>
      </c>
      <c r="E852" t="s">
        <v>98</v>
      </c>
      <c r="F852" s="23" t="s">
        <v>3560</v>
      </c>
      <c r="G852" s="56">
        <v>868</v>
      </c>
      <c r="H852" s="23" t="str">
        <f>F852&amp;G852</f>
        <v>6253624240064285868</v>
      </c>
      <c r="I852" s="48" t="e">
        <f>VLOOKUP(H852,银行退汇!H:K,4,FALSE)</f>
        <v>#N/A</v>
      </c>
      <c r="J852" s="48" t="e">
        <f>IF(I852&gt;0,1,"")</f>
        <v>#N/A</v>
      </c>
      <c r="K852" s="48" t="e">
        <f>VLOOKUP(H852,网银退汇!H:J,3,FALSE)</f>
        <v>#N/A</v>
      </c>
      <c r="L852" t="s">
        <v>5857</v>
      </c>
    </row>
    <row r="853" spans="1:12" ht="14.25" hidden="1">
      <c r="A853" t="s">
        <v>1719</v>
      </c>
      <c r="B853" t="s">
        <v>5880</v>
      </c>
      <c r="C853" t="s">
        <v>5857</v>
      </c>
      <c r="D853" t="s">
        <v>3561</v>
      </c>
      <c r="E853" t="s">
        <v>98</v>
      </c>
      <c r="F853" s="23" t="s">
        <v>3563</v>
      </c>
      <c r="G853" s="56">
        <v>351</v>
      </c>
      <c r="H853" s="23" t="str">
        <f>F853&amp;G853</f>
        <v>6217790001126914965351</v>
      </c>
      <c r="I853" s="48" t="e">
        <f>VLOOKUP(H853,银行退汇!H:K,4,FALSE)</f>
        <v>#N/A</v>
      </c>
      <c r="J853" s="48" t="e">
        <f>IF(I853&gt;0,1,"")</f>
        <v>#N/A</v>
      </c>
      <c r="K853" s="48" t="e">
        <f>VLOOKUP(H853,网银退汇!H:J,3,FALSE)</f>
        <v>#N/A</v>
      </c>
      <c r="L853" t="s">
        <v>5857</v>
      </c>
    </row>
    <row r="854" spans="1:12" ht="14.25" hidden="1">
      <c r="A854" t="s">
        <v>1721</v>
      </c>
      <c r="B854" t="s">
        <v>5881</v>
      </c>
      <c r="C854" t="s">
        <v>5857</v>
      </c>
      <c r="D854" t="s">
        <v>3564</v>
      </c>
      <c r="E854" t="s">
        <v>98</v>
      </c>
      <c r="F854" s="23" t="s">
        <v>3566</v>
      </c>
      <c r="G854" s="56">
        <v>753.19</v>
      </c>
      <c r="H854" s="23" t="str">
        <f>F854&amp;G854</f>
        <v>6222530592256056753.19</v>
      </c>
      <c r="I854" s="48" t="e">
        <f>VLOOKUP(H854,银行退汇!H:K,4,FALSE)</f>
        <v>#N/A</v>
      </c>
      <c r="J854" s="48" t="e">
        <f>IF(I854&gt;0,1,"")</f>
        <v>#N/A</v>
      </c>
      <c r="K854" s="48" t="e">
        <f>VLOOKUP(H854,网银退汇!H:J,3,FALSE)</f>
        <v>#N/A</v>
      </c>
      <c r="L854" t="s">
        <v>5857</v>
      </c>
    </row>
    <row r="855" spans="1:12" ht="14.25" hidden="1">
      <c r="A855" t="s">
        <v>1723</v>
      </c>
      <c r="B855" t="s">
        <v>5882</v>
      </c>
      <c r="C855" t="s">
        <v>5857</v>
      </c>
      <c r="D855" t="s">
        <v>3567</v>
      </c>
      <c r="E855" t="s">
        <v>98</v>
      </c>
      <c r="F855" s="23" t="s">
        <v>3569</v>
      </c>
      <c r="G855" s="56">
        <v>749.64</v>
      </c>
      <c r="H855" s="23" t="str">
        <f>F855&amp;G855</f>
        <v>6217857600030843945749.64</v>
      </c>
      <c r="I855" s="48" t="e">
        <f>VLOOKUP(H855,银行退汇!H:K,4,FALSE)</f>
        <v>#N/A</v>
      </c>
      <c r="J855" s="48" t="e">
        <f>IF(I855&gt;0,1,"")</f>
        <v>#N/A</v>
      </c>
      <c r="K855" s="48" t="e">
        <f>VLOOKUP(H855,网银退汇!H:J,3,FALSE)</f>
        <v>#N/A</v>
      </c>
      <c r="L855" t="s">
        <v>5857</v>
      </c>
    </row>
    <row r="856" spans="1:12" ht="14.25" hidden="1">
      <c r="A856" t="s">
        <v>1725</v>
      </c>
      <c r="B856" t="s">
        <v>5883</v>
      </c>
      <c r="C856" t="s">
        <v>5857</v>
      </c>
      <c r="D856" t="s">
        <v>3570</v>
      </c>
      <c r="E856" t="s">
        <v>98</v>
      </c>
      <c r="F856" s="23" t="s">
        <v>3572</v>
      </c>
      <c r="G856" s="56">
        <v>14.96</v>
      </c>
      <c r="H856" s="23" t="str">
        <f>F856&amp;G856</f>
        <v>622568323900000248014.96</v>
      </c>
      <c r="I856" s="48" t="e">
        <f>VLOOKUP(H856,银行退汇!H:K,4,FALSE)</f>
        <v>#N/A</v>
      </c>
      <c r="J856" s="48" t="e">
        <f>IF(I856&gt;0,1,"")</f>
        <v>#N/A</v>
      </c>
      <c r="K856" s="48" t="e">
        <f>VLOOKUP(H856,网银退汇!H:J,3,FALSE)</f>
        <v>#N/A</v>
      </c>
      <c r="L856" t="s">
        <v>5857</v>
      </c>
    </row>
    <row r="857" spans="1:12" ht="14.25" hidden="1">
      <c r="A857" t="s">
        <v>1727</v>
      </c>
      <c r="B857" t="s">
        <v>5884</v>
      </c>
      <c r="C857" t="s">
        <v>5857</v>
      </c>
      <c r="D857" t="s">
        <v>3573</v>
      </c>
      <c r="E857" t="s">
        <v>98</v>
      </c>
      <c r="F857" s="23" t="s">
        <v>3575</v>
      </c>
      <c r="G857" s="56">
        <v>140</v>
      </c>
      <c r="H857" s="23" t="str">
        <f>F857&amp;G857</f>
        <v>6228480860610576313140</v>
      </c>
      <c r="I857" s="48">
        <f>VLOOKUP(H857,银行退汇!H:K,4,FALSE)</f>
        <v>140</v>
      </c>
      <c r="J857" s="48">
        <f>IF(I857&gt;0,1,"")</f>
        <v>1</v>
      </c>
      <c r="K857" s="48" t="str">
        <f>VLOOKUP(H857,网银退汇!H:J,3,FALSE)</f>
        <v>2017-07-17</v>
      </c>
      <c r="L857" t="s">
        <v>5857</v>
      </c>
    </row>
    <row r="858" spans="1:12" ht="14.25" hidden="1">
      <c r="A858" t="s">
        <v>1729</v>
      </c>
      <c r="B858" t="s">
        <v>5885</v>
      </c>
      <c r="C858" t="s">
        <v>5857</v>
      </c>
      <c r="D858" t="s">
        <v>3576</v>
      </c>
      <c r="E858" t="s">
        <v>98</v>
      </c>
      <c r="F858" s="23" t="s">
        <v>3578</v>
      </c>
      <c r="G858" s="56">
        <v>100</v>
      </c>
      <c r="H858" s="23" t="str">
        <f>F858&amp;G858</f>
        <v>6217003850000089531100</v>
      </c>
      <c r="I858" s="48" t="e">
        <f>VLOOKUP(H858,银行退汇!H:K,4,FALSE)</f>
        <v>#N/A</v>
      </c>
      <c r="J858" s="48" t="e">
        <f>IF(I858&gt;0,1,"")</f>
        <v>#N/A</v>
      </c>
      <c r="K858" s="48" t="e">
        <f>VLOOKUP(H858,网银退汇!H:J,3,FALSE)</f>
        <v>#N/A</v>
      </c>
      <c r="L858" t="s">
        <v>5857</v>
      </c>
    </row>
    <row r="859" spans="1:12" ht="14.25" hidden="1">
      <c r="A859" t="s">
        <v>1731</v>
      </c>
      <c r="B859" t="s">
        <v>5886</v>
      </c>
      <c r="C859" t="s">
        <v>5857</v>
      </c>
      <c r="D859" t="s">
        <v>3579</v>
      </c>
      <c r="E859" t="s">
        <v>98</v>
      </c>
      <c r="F859" s="23" t="s">
        <v>3581</v>
      </c>
      <c r="G859" s="56">
        <v>100</v>
      </c>
      <c r="H859" s="23" t="str">
        <f>F859&amp;G859</f>
        <v>6212882502000134521100</v>
      </c>
      <c r="I859" s="48" t="e">
        <f>VLOOKUP(H859,银行退汇!H:K,4,FALSE)</f>
        <v>#N/A</v>
      </c>
      <c r="J859" s="48" t="e">
        <f>IF(I859&gt;0,1,"")</f>
        <v>#N/A</v>
      </c>
      <c r="K859" s="48" t="e">
        <f>VLOOKUP(H859,网银退汇!H:J,3,FALSE)</f>
        <v>#N/A</v>
      </c>
      <c r="L859" t="s">
        <v>5857</v>
      </c>
    </row>
    <row r="860" spans="1:12" ht="14.25" hidden="1">
      <c r="A860" t="s">
        <v>1733</v>
      </c>
      <c r="B860" t="s">
        <v>5887</v>
      </c>
      <c r="C860" t="s">
        <v>5857</v>
      </c>
      <c r="D860" t="s">
        <v>3582</v>
      </c>
      <c r="E860" t="s">
        <v>98</v>
      </c>
      <c r="F860" s="23" t="s">
        <v>3584</v>
      </c>
      <c r="G860" s="56">
        <v>1000</v>
      </c>
      <c r="H860" s="23" t="str">
        <f>F860&amp;G860</f>
        <v>62536240152274971000</v>
      </c>
      <c r="I860" s="48" t="e">
        <f>VLOOKUP(H860,银行退汇!H:K,4,FALSE)</f>
        <v>#N/A</v>
      </c>
      <c r="J860" s="48" t="e">
        <f>IF(I860&gt;0,1,"")</f>
        <v>#N/A</v>
      </c>
      <c r="K860" s="48" t="e">
        <f>VLOOKUP(H860,网银退汇!H:J,3,FALSE)</f>
        <v>#N/A</v>
      </c>
      <c r="L860" t="s">
        <v>5857</v>
      </c>
    </row>
    <row r="861" spans="1:12" ht="14.25" hidden="1">
      <c r="A861" t="s">
        <v>1735</v>
      </c>
      <c r="B861" t="s">
        <v>5888</v>
      </c>
      <c r="C861" t="s">
        <v>5857</v>
      </c>
      <c r="D861" t="s">
        <v>3585</v>
      </c>
      <c r="E861" t="s">
        <v>98</v>
      </c>
      <c r="F861" s="23" t="s">
        <v>3587</v>
      </c>
      <c r="G861" s="56">
        <v>899.29</v>
      </c>
      <c r="H861" s="23" t="str">
        <f>F861&amp;G861</f>
        <v>6223691923482370899.29</v>
      </c>
      <c r="I861" s="48" t="e">
        <f>VLOOKUP(H861,银行退汇!H:K,4,FALSE)</f>
        <v>#N/A</v>
      </c>
      <c r="J861" s="48" t="e">
        <f>IF(I861&gt;0,1,"")</f>
        <v>#N/A</v>
      </c>
      <c r="K861" s="48" t="e">
        <f>VLOOKUP(H861,网银退汇!H:J,3,FALSE)</f>
        <v>#N/A</v>
      </c>
      <c r="L861" t="s">
        <v>5857</v>
      </c>
    </row>
    <row r="862" spans="1:12" ht="14.25" hidden="1">
      <c r="A862" t="s">
        <v>1737</v>
      </c>
      <c r="B862" t="s">
        <v>5889</v>
      </c>
      <c r="C862" t="s">
        <v>5857</v>
      </c>
      <c r="D862" t="s">
        <v>3588</v>
      </c>
      <c r="E862" t="s">
        <v>98</v>
      </c>
      <c r="F862" s="23" t="s">
        <v>3590</v>
      </c>
      <c r="G862" s="56">
        <v>283.83999999999997</v>
      </c>
      <c r="H862" s="23" t="str">
        <f>F862&amp;G862</f>
        <v>6228483158321714779283.84</v>
      </c>
      <c r="I862" s="48" t="e">
        <f>VLOOKUP(H862,银行退汇!H:K,4,FALSE)</f>
        <v>#N/A</v>
      </c>
      <c r="J862" s="48" t="e">
        <f>IF(I862&gt;0,1,"")</f>
        <v>#N/A</v>
      </c>
      <c r="K862" s="48" t="e">
        <f>VLOOKUP(H862,网银退汇!H:J,3,FALSE)</f>
        <v>#N/A</v>
      </c>
      <c r="L862" t="s">
        <v>5857</v>
      </c>
    </row>
    <row r="863" spans="1:12" ht="14.25" hidden="1">
      <c r="A863" t="s">
        <v>1739</v>
      </c>
      <c r="B863" t="s">
        <v>5890</v>
      </c>
      <c r="C863" t="s">
        <v>5857</v>
      </c>
      <c r="D863" t="s">
        <v>3591</v>
      </c>
      <c r="E863" t="s">
        <v>98</v>
      </c>
      <c r="F863" s="23" t="s">
        <v>3593</v>
      </c>
      <c r="G863" s="56">
        <v>2940</v>
      </c>
      <c r="H863" s="23" t="str">
        <f>F863&amp;G863</f>
        <v>62319000000441825622940</v>
      </c>
      <c r="I863" s="48" t="e">
        <f>VLOOKUP(H863,银行退汇!H:K,4,FALSE)</f>
        <v>#N/A</v>
      </c>
      <c r="J863" s="48" t="e">
        <f>IF(I863&gt;0,1,"")</f>
        <v>#N/A</v>
      </c>
      <c r="K863" s="48" t="e">
        <f>VLOOKUP(H863,网银退汇!H:J,3,FALSE)</f>
        <v>#N/A</v>
      </c>
      <c r="L863" t="s">
        <v>5857</v>
      </c>
    </row>
    <row r="864" spans="1:12" ht="14.25" hidden="1">
      <c r="A864" t="s">
        <v>1741</v>
      </c>
      <c r="B864" t="s">
        <v>5891</v>
      </c>
      <c r="C864" t="s">
        <v>5857</v>
      </c>
      <c r="D864" t="s">
        <v>3594</v>
      </c>
      <c r="E864" t="s">
        <v>98</v>
      </c>
      <c r="F864" s="23" t="s">
        <v>3596</v>
      </c>
      <c r="G864" s="56">
        <v>306.5</v>
      </c>
      <c r="H864" s="23" t="str">
        <f>F864&amp;G864</f>
        <v>6217852700003659479306.5</v>
      </c>
      <c r="I864" s="48" t="e">
        <f>VLOOKUP(H864,银行退汇!H:K,4,FALSE)</f>
        <v>#N/A</v>
      </c>
      <c r="J864" s="48" t="e">
        <f>IF(I864&gt;0,1,"")</f>
        <v>#N/A</v>
      </c>
      <c r="K864" s="48" t="e">
        <f>VLOOKUP(H864,网银退汇!H:J,3,FALSE)</f>
        <v>#N/A</v>
      </c>
      <c r="L864" t="s">
        <v>5857</v>
      </c>
    </row>
    <row r="865" spans="1:12" ht="14.25" hidden="1">
      <c r="A865" t="s">
        <v>1743</v>
      </c>
      <c r="B865" t="s">
        <v>5892</v>
      </c>
      <c r="C865" t="s">
        <v>5857</v>
      </c>
      <c r="D865" t="s">
        <v>3597</v>
      </c>
      <c r="E865" t="s">
        <v>98</v>
      </c>
      <c r="F865" s="23" t="s">
        <v>3599</v>
      </c>
      <c r="G865" s="56">
        <v>3185.64</v>
      </c>
      <c r="H865" s="23" t="str">
        <f>F865&amp;G865</f>
        <v>62177900011005833493185.64</v>
      </c>
      <c r="I865" s="48" t="e">
        <f>VLOOKUP(H865,银行退汇!H:K,4,FALSE)</f>
        <v>#N/A</v>
      </c>
      <c r="J865" s="48" t="e">
        <f>IF(I865&gt;0,1,"")</f>
        <v>#N/A</v>
      </c>
      <c r="K865" s="48" t="e">
        <f>VLOOKUP(H865,网银退汇!H:J,3,FALSE)</f>
        <v>#N/A</v>
      </c>
      <c r="L865" t="s">
        <v>5857</v>
      </c>
    </row>
    <row r="866" spans="1:12" ht="14.25" hidden="1">
      <c r="A866" t="s">
        <v>1745</v>
      </c>
      <c r="B866" t="s">
        <v>5893</v>
      </c>
      <c r="C866" t="s">
        <v>5857</v>
      </c>
      <c r="D866" t="s">
        <v>3600</v>
      </c>
      <c r="E866" t="s">
        <v>98</v>
      </c>
      <c r="F866" s="23" t="s">
        <v>3602</v>
      </c>
      <c r="G866" s="56">
        <v>200</v>
      </c>
      <c r="H866" s="23" t="str">
        <f>F866&amp;G866</f>
        <v>6222620590005637164200</v>
      </c>
      <c r="I866" s="48" t="e">
        <f>VLOOKUP(H866,银行退汇!H:K,4,FALSE)</f>
        <v>#N/A</v>
      </c>
      <c r="J866" s="48" t="e">
        <f>IF(I866&gt;0,1,"")</f>
        <v>#N/A</v>
      </c>
      <c r="K866" s="48" t="e">
        <f>VLOOKUP(H866,网银退汇!H:J,3,FALSE)</f>
        <v>#N/A</v>
      </c>
      <c r="L866" t="s">
        <v>5857</v>
      </c>
    </row>
    <row r="867" spans="1:12" ht="14.25" hidden="1">
      <c r="A867" t="s">
        <v>1747</v>
      </c>
      <c r="B867" t="s">
        <v>5894</v>
      </c>
      <c r="C867" t="s">
        <v>5857</v>
      </c>
      <c r="D867" t="s">
        <v>3603</v>
      </c>
      <c r="E867" t="s">
        <v>98</v>
      </c>
      <c r="F867" s="23" t="s">
        <v>3605</v>
      </c>
      <c r="G867" s="56">
        <v>150</v>
      </c>
      <c r="H867" s="23" t="str">
        <f>F867&amp;G867</f>
        <v>6231900000000404026150</v>
      </c>
      <c r="I867" s="48" t="e">
        <f>VLOOKUP(H867,银行退汇!H:K,4,FALSE)</f>
        <v>#N/A</v>
      </c>
      <c r="J867" s="48" t="e">
        <f>IF(I867&gt;0,1,"")</f>
        <v>#N/A</v>
      </c>
      <c r="K867" s="48" t="e">
        <f>VLOOKUP(H867,网银退汇!H:J,3,FALSE)</f>
        <v>#N/A</v>
      </c>
      <c r="L867" t="s">
        <v>5857</v>
      </c>
    </row>
    <row r="868" spans="1:12" ht="14.25" hidden="1">
      <c r="A868" t="s">
        <v>1749</v>
      </c>
      <c r="B868" t="s">
        <v>5895</v>
      </c>
      <c r="C868" t="s">
        <v>5857</v>
      </c>
      <c r="D868" t="s">
        <v>3606</v>
      </c>
      <c r="E868" t="s">
        <v>98</v>
      </c>
      <c r="F868" s="23" t="s">
        <v>3608</v>
      </c>
      <c r="G868" s="56">
        <v>859.5</v>
      </c>
      <c r="H868" s="23" t="str">
        <f>F868&amp;G868</f>
        <v>5176360004969395859.5</v>
      </c>
      <c r="I868" s="48" t="e">
        <f>VLOOKUP(H868,银行退汇!H:K,4,FALSE)</f>
        <v>#N/A</v>
      </c>
      <c r="J868" s="48" t="e">
        <f>IF(I868&gt;0,1,"")</f>
        <v>#N/A</v>
      </c>
      <c r="K868" s="48" t="e">
        <f>VLOOKUP(H868,网银退汇!H:J,3,FALSE)</f>
        <v>#N/A</v>
      </c>
      <c r="L868" t="s">
        <v>5857</v>
      </c>
    </row>
    <row r="869" spans="1:12" ht="14.25" hidden="1">
      <c r="A869" t="s">
        <v>1751</v>
      </c>
      <c r="B869" t="s">
        <v>5896</v>
      </c>
      <c r="C869" t="s">
        <v>5857</v>
      </c>
      <c r="D869" t="s">
        <v>3609</v>
      </c>
      <c r="E869" t="s">
        <v>98</v>
      </c>
      <c r="F869" s="23" t="s">
        <v>3611</v>
      </c>
      <c r="G869" s="56">
        <v>663.74</v>
      </c>
      <c r="H869" s="23" t="str">
        <f>F869&amp;G869</f>
        <v>6228480868660685173663.74</v>
      </c>
      <c r="I869" s="48" t="e">
        <f>VLOOKUP(H869,银行退汇!H:K,4,FALSE)</f>
        <v>#N/A</v>
      </c>
      <c r="J869" s="48" t="e">
        <f>IF(I869&gt;0,1,"")</f>
        <v>#N/A</v>
      </c>
      <c r="K869" s="48" t="e">
        <f>VLOOKUP(H869,网银退汇!H:J,3,FALSE)</f>
        <v>#N/A</v>
      </c>
      <c r="L869" t="s">
        <v>5857</v>
      </c>
    </row>
    <row r="870" spans="1:12" ht="14.25" hidden="1">
      <c r="A870" t="s">
        <v>1753</v>
      </c>
      <c r="B870" t="s">
        <v>5897</v>
      </c>
      <c r="C870" t="s">
        <v>5857</v>
      </c>
      <c r="D870" t="s">
        <v>3612</v>
      </c>
      <c r="E870" t="s">
        <v>98</v>
      </c>
      <c r="F870" s="23" t="s">
        <v>3613</v>
      </c>
      <c r="G870" s="56">
        <v>800</v>
      </c>
      <c r="H870" s="23" t="str">
        <f>F870&amp;G870</f>
        <v>5289311320045109800</v>
      </c>
      <c r="I870" s="48" t="e">
        <f>VLOOKUP(H870,银行退汇!H:K,4,FALSE)</f>
        <v>#N/A</v>
      </c>
      <c r="J870" s="48" t="e">
        <f>IF(I870&gt;0,1,"")</f>
        <v>#N/A</v>
      </c>
      <c r="K870" s="48" t="e">
        <f>VLOOKUP(H870,网银退汇!H:J,3,FALSE)</f>
        <v>#N/A</v>
      </c>
      <c r="L870" t="s">
        <v>5857</v>
      </c>
    </row>
    <row r="871" spans="1:12" ht="14.25" hidden="1">
      <c r="A871" t="s">
        <v>1755</v>
      </c>
      <c r="B871" t="s">
        <v>5898</v>
      </c>
      <c r="C871" t="s">
        <v>5899</v>
      </c>
      <c r="D871" t="s">
        <v>3614</v>
      </c>
      <c r="E871" t="s">
        <v>98</v>
      </c>
      <c r="F871" s="23" t="s">
        <v>3616</v>
      </c>
      <c r="G871" s="56">
        <v>4992.5</v>
      </c>
      <c r="H871" s="23" t="str">
        <f>F871&amp;G871</f>
        <v>62169122015270774992.5</v>
      </c>
      <c r="I871" s="48" t="e">
        <f>VLOOKUP(H871,银行退汇!H:K,4,FALSE)</f>
        <v>#N/A</v>
      </c>
      <c r="J871" s="48" t="e">
        <f>IF(I871&gt;0,1,"")</f>
        <v>#N/A</v>
      </c>
      <c r="K871" s="48" t="e">
        <f>VLOOKUP(H871,网银退汇!H:J,3,FALSE)</f>
        <v>#N/A</v>
      </c>
      <c r="L871" t="s">
        <v>5899</v>
      </c>
    </row>
    <row r="872" spans="1:12" ht="14.25" hidden="1">
      <c r="A872" t="s">
        <v>1757</v>
      </c>
      <c r="B872" t="s">
        <v>5900</v>
      </c>
      <c r="C872" t="s">
        <v>5899</v>
      </c>
      <c r="D872" t="s">
        <v>3617</v>
      </c>
      <c r="E872" t="s">
        <v>98</v>
      </c>
      <c r="F872" s="23" t="s">
        <v>3619</v>
      </c>
      <c r="G872" s="56">
        <v>32.5</v>
      </c>
      <c r="H872" s="23" t="str">
        <f>F872&amp;G872</f>
        <v>622843006960561267632.5</v>
      </c>
      <c r="I872" s="48" t="e">
        <f>VLOOKUP(H872,银行退汇!H:K,4,FALSE)</f>
        <v>#N/A</v>
      </c>
      <c r="J872" s="48" t="e">
        <f>IF(I872&gt;0,1,"")</f>
        <v>#N/A</v>
      </c>
      <c r="K872" s="48" t="e">
        <f>VLOOKUP(H872,网银退汇!H:J,3,FALSE)</f>
        <v>#N/A</v>
      </c>
      <c r="L872" t="s">
        <v>5899</v>
      </c>
    </row>
    <row r="873" spans="1:12" ht="14.25" hidden="1">
      <c r="A873" t="s">
        <v>1759</v>
      </c>
      <c r="B873" t="s">
        <v>5901</v>
      </c>
      <c r="C873" t="s">
        <v>5899</v>
      </c>
      <c r="D873" t="s">
        <v>3620</v>
      </c>
      <c r="E873" t="s">
        <v>98</v>
      </c>
      <c r="F873" s="23" t="s">
        <v>3622</v>
      </c>
      <c r="G873" s="56">
        <v>146.5</v>
      </c>
      <c r="H873" s="23" t="str">
        <f>F873&amp;G873</f>
        <v>6223691124619762146.5</v>
      </c>
      <c r="I873" s="48" t="e">
        <f>VLOOKUP(H873,银行退汇!H:K,4,FALSE)</f>
        <v>#N/A</v>
      </c>
      <c r="J873" s="48" t="e">
        <f>IF(I873&gt;0,1,"")</f>
        <v>#N/A</v>
      </c>
      <c r="K873" s="48" t="e">
        <f>VLOOKUP(H873,网银退汇!H:J,3,FALSE)</f>
        <v>#N/A</v>
      </c>
      <c r="L873" t="s">
        <v>5899</v>
      </c>
    </row>
    <row r="874" spans="1:12" ht="14.25" hidden="1">
      <c r="A874" t="s">
        <v>1761</v>
      </c>
      <c r="B874" t="s">
        <v>5902</v>
      </c>
      <c r="C874" t="s">
        <v>5899</v>
      </c>
      <c r="D874" t="s">
        <v>3623</v>
      </c>
      <c r="E874" t="s">
        <v>98</v>
      </c>
      <c r="F874" s="23" t="s">
        <v>3625</v>
      </c>
      <c r="G874" s="56">
        <v>500</v>
      </c>
      <c r="H874" s="23" t="str">
        <f>F874&amp;G874</f>
        <v>6258081672672975500</v>
      </c>
      <c r="I874" s="48" t="e">
        <f>VLOOKUP(H874,银行退汇!H:K,4,FALSE)</f>
        <v>#N/A</v>
      </c>
      <c r="J874" s="48" t="e">
        <f>IF(I874&gt;0,1,"")</f>
        <v>#N/A</v>
      </c>
      <c r="K874" s="48" t="e">
        <f>VLOOKUP(H874,网银退汇!H:J,3,FALSE)</f>
        <v>#N/A</v>
      </c>
      <c r="L874" t="s">
        <v>5899</v>
      </c>
    </row>
    <row r="875" spans="1:12" ht="14.25" hidden="1">
      <c r="A875" t="s">
        <v>1763</v>
      </c>
      <c r="B875" t="s">
        <v>5903</v>
      </c>
      <c r="C875" t="s">
        <v>5904</v>
      </c>
      <c r="D875" t="s">
        <v>3626</v>
      </c>
      <c r="E875" t="s">
        <v>98</v>
      </c>
      <c r="F875" s="23" t="s">
        <v>3628</v>
      </c>
      <c r="G875" s="56">
        <v>100</v>
      </c>
      <c r="H875" s="23" t="str">
        <f>F875&amp;G875</f>
        <v>6230582000064500039100</v>
      </c>
      <c r="I875" s="48" t="e">
        <f>VLOOKUP(H875,银行退汇!H:K,4,FALSE)</f>
        <v>#N/A</v>
      </c>
      <c r="J875" s="48" t="e">
        <f>IF(I875&gt;0,1,"")</f>
        <v>#N/A</v>
      </c>
      <c r="K875" s="48" t="e">
        <f>VLOOKUP(H875,网银退汇!H:J,3,FALSE)</f>
        <v>#N/A</v>
      </c>
      <c r="L875" t="s">
        <v>5904</v>
      </c>
    </row>
    <row r="876" spans="1:12" ht="14.25" hidden="1">
      <c r="A876" t="s">
        <v>1765</v>
      </c>
      <c r="B876" t="s">
        <v>5905</v>
      </c>
      <c r="C876" t="s">
        <v>5904</v>
      </c>
      <c r="D876" t="s">
        <v>3629</v>
      </c>
      <c r="E876" t="s">
        <v>98</v>
      </c>
      <c r="F876" s="23" t="s">
        <v>3631</v>
      </c>
      <c r="G876" s="56">
        <v>1700</v>
      </c>
      <c r="H876" s="23" t="str">
        <f>F876&amp;G876</f>
        <v>62255613202864011700</v>
      </c>
      <c r="I876" s="48" t="e">
        <f>VLOOKUP(H876,银行退汇!H:K,4,FALSE)</f>
        <v>#N/A</v>
      </c>
      <c r="J876" s="48" t="e">
        <f>IF(I876&gt;0,1,"")</f>
        <v>#N/A</v>
      </c>
      <c r="K876" s="48" t="e">
        <f>VLOOKUP(H876,网银退汇!H:J,3,FALSE)</f>
        <v>#N/A</v>
      </c>
      <c r="L876" t="s">
        <v>5904</v>
      </c>
    </row>
    <row r="877" spans="1:12" ht="14.25" hidden="1">
      <c r="A877" t="s">
        <v>1767</v>
      </c>
      <c r="B877" t="s">
        <v>5906</v>
      </c>
      <c r="C877" t="s">
        <v>5904</v>
      </c>
      <c r="D877" t="s">
        <v>3632</v>
      </c>
      <c r="E877" t="s">
        <v>98</v>
      </c>
      <c r="F877" s="23" t="s">
        <v>3634</v>
      </c>
      <c r="G877" s="56">
        <v>95.2</v>
      </c>
      <c r="H877" s="23" t="str">
        <f>F877&amp;G877</f>
        <v>622188730001162996995.2</v>
      </c>
      <c r="I877" s="48" t="e">
        <f>VLOOKUP(H877,银行退汇!H:K,4,FALSE)</f>
        <v>#N/A</v>
      </c>
      <c r="J877" s="48" t="e">
        <f>IF(I877&gt;0,1,"")</f>
        <v>#N/A</v>
      </c>
      <c r="K877" s="48" t="e">
        <f>VLOOKUP(H877,网银退汇!H:J,3,FALSE)</f>
        <v>#N/A</v>
      </c>
      <c r="L877" t="s">
        <v>5904</v>
      </c>
    </row>
    <row r="878" spans="1:12" ht="14.25" hidden="1">
      <c r="A878" t="s">
        <v>1769</v>
      </c>
      <c r="B878" t="s">
        <v>5907</v>
      </c>
      <c r="C878" t="s">
        <v>5904</v>
      </c>
      <c r="D878" t="s">
        <v>3635</v>
      </c>
      <c r="E878" t="s">
        <v>98</v>
      </c>
      <c r="F878" s="23" t="s">
        <v>3637</v>
      </c>
      <c r="G878" s="56">
        <v>20.22</v>
      </c>
      <c r="H878" s="23" t="str">
        <f>F878&amp;G878</f>
        <v>622208250200976704720.22</v>
      </c>
      <c r="I878" s="48" t="e">
        <f>VLOOKUP(H878,银行退汇!H:K,4,FALSE)</f>
        <v>#N/A</v>
      </c>
      <c r="J878" s="48" t="e">
        <f>IF(I878&gt;0,1,"")</f>
        <v>#N/A</v>
      </c>
      <c r="K878" s="48" t="e">
        <f>VLOOKUP(H878,网银退汇!H:J,3,FALSE)</f>
        <v>#N/A</v>
      </c>
      <c r="L878" t="s">
        <v>5904</v>
      </c>
    </row>
    <row r="879" spans="1:12" ht="14.25" hidden="1">
      <c r="A879" t="s">
        <v>1771</v>
      </c>
      <c r="B879" t="s">
        <v>5908</v>
      </c>
      <c r="C879" t="s">
        <v>5904</v>
      </c>
      <c r="D879" t="s">
        <v>3638</v>
      </c>
      <c r="E879" t="s">
        <v>98</v>
      </c>
      <c r="F879" s="23" t="s">
        <v>3640</v>
      </c>
      <c r="G879" s="56">
        <v>110.17</v>
      </c>
      <c r="H879" s="23" t="str">
        <f>F879&amp;G879</f>
        <v>6217711901356723110.17</v>
      </c>
      <c r="I879" s="48" t="e">
        <f>VLOOKUP(H879,银行退汇!H:K,4,FALSE)</f>
        <v>#N/A</v>
      </c>
      <c r="J879" s="48" t="e">
        <f>IF(I879&gt;0,1,"")</f>
        <v>#N/A</v>
      </c>
      <c r="K879" s="48" t="e">
        <f>VLOOKUP(H879,网银退汇!H:J,3,FALSE)</f>
        <v>#N/A</v>
      </c>
      <c r="L879" t="s">
        <v>5904</v>
      </c>
    </row>
    <row r="880" spans="1:12" ht="14.25" hidden="1">
      <c r="A880" t="s">
        <v>1773</v>
      </c>
      <c r="B880" t="s">
        <v>5909</v>
      </c>
      <c r="C880" t="s">
        <v>5904</v>
      </c>
      <c r="D880" t="s">
        <v>3641</v>
      </c>
      <c r="E880" t="s">
        <v>98</v>
      </c>
      <c r="F880" s="23" t="s">
        <v>3643</v>
      </c>
      <c r="G880" s="56">
        <v>700</v>
      </c>
      <c r="H880" s="23" t="str">
        <f>F880&amp;G880</f>
        <v>6222084402003926004700</v>
      </c>
      <c r="I880" s="48" t="e">
        <f>VLOOKUP(H880,银行退汇!H:K,4,FALSE)</f>
        <v>#N/A</v>
      </c>
      <c r="J880" s="48" t="e">
        <f>IF(I880&gt;0,1,"")</f>
        <v>#N/A</v>
      </c>
      <c r="K880" s="48" t="e">
        <f>VLOOKUP(H880,网银退汇!H:J,3,FALSE)</f>
        <v>#N/A</v>
      </c>
      <c r="L880" t="s">
        <v>5904</v>
      </c>
    </row>
    <row r="881" spans="1:12" ht="14.25" hidden="1">
      <c r="A881" t="s">
        <v>1775</v>
      </c>
      <c r="B881" t="s">
        <v>5910</v>
      </c>
      <c r="C881" t="s">
        <v>5904</v>
      </c>
      <c r="D881" t="s">
        <v>3644</v>
      </c>
      <c r="E881" t="s">
        <v>98</v>
      </c>
      <c r="F881" s="23" t="s">
        <v>3646</v>
      </c>
      <c r="G881" s="56">
        <v>569.20000000000005</v>
      </c>
      <c r="H881" s="23" t="str">
        <f>F881&amp;G881</f>
        <v>4367423890568016689569.2</v>
      </c>
      <c r="I881" s="48" t="e">
        <f>VLOOKUP(H881,银行退汇!H:K,4,FALSE)</f>
        <v>#N/A</v>
      </c>
      <c r="J881" s="48" t="e">
        <f>IF(I881&gt;0,1,"")</f>
        <v>#N/A</v>
      </c>
      <c r="K881" s="48" t="e">
        <f>VLOOKUP(H881,网银退汇!H:J,3,FALSE)</f>
        <v>#N/A</v>
      </c>
      <c r="L881" t="s">
        <v>5904</v>
      </c>
    </row>
    <row r="882" spans="1:12" ht="14.25" hidden="1">
      <c r="A882" t="s">
        <v>1777</v>
      </c>
      <c r="B882" t="s">
        <v>5911</v>
      </c>
      <c r="C882" t="s">
        <v>5904</v>
      </c>
      <c r="D882" t="s">
        <v>3647</v>
      </c>
      <c r="E882" t="s">
        <v>98</v>
      </c>
      <c r="F882" s="23" t="s">
        <v>3646</v>
      </c>
      <c r="G882" s="56">
        <v>496.98</v>
      </c>
      <c r="H882" s="23" t="str">
        <f>F882&amp;G882</f>
        <v>4367423890568016689496.98</v>
      </c>
      <c r="I882" s="48">
        <f>VLOOKUP(H882,银行退汇!H:K,4,FALSE)</f>
        <v>496.98</v>
      </c>
      <c r="J882" s="48">
        <f>IF(I882&gt;0,1,"")</f>
        <v>1</v>
      </c>
      <c r="K882" s="48" t="str">
        <f>VLOOKUP(H882,网银退汇!H:J,3,FALSE)</f>
        <v>2017-07-17</v>
      </c>
      <c r="L882" t="s">
        <v>5904</v>
      </c>
    </row>
    <row r="883" spans="1:12" ht="14.25" hidden="1">
      <c r="A883" t="s">
        <v>1779</v>
      </c>
      <c r="B883" t="s">
        <v>5912</v>
      </c>
      <c r="C883" t="s">
        <v>5904</v>
      </c>
      <c r="D883" t="s">
        <v>3649</v>
      </c>
      <c r="E883" t="s">
        <v>98</v>
      </c>
      <c r="F883" s="23" t="s">
        <v>3650</v>
      </c>
      <c r="G883" s="56">
        <v>434.3</v>
      </c>
      <c r="H883" s="23" t="str">
        <f>F883&amp;G883</f>
        <v>6217232513000076949434.3</v>
      </c>
      <c r="I883" s="48" t="e">
        <f>VLOOKUP(H883,银行退汇!H:K,4,FALSE)</f>
        <v>#N/A</v>
      </c>
      <c r="J883" s="48" t="e">
        <f>IF(I883&gt;0,1,"")</f>
        <v>#N/A</v>
      </c>
      <c r="K883" s="48" t="e">
        <f>VLOOKUP(H883,网银退汇!H:J,3,FALSE)</f>
        <v>#N/A</v>
      </c>
      <c r="L883" t="s">
        <v>5904</v>
      </c>
    </row>
    <row r="884" spans="1:12" ht="14.25" hidden="1">
      <c r="A884" t="s">
        <v>1781</v>
      </c>
      <c r="B884" t="s">
        <v>5913</v>
      </c>
      <c r="C884" t="s">
        <v>5904</v>
      </c>
      <c r="D884" t="s">
        <v>3651</v>
      </c>
      <c r="E884" t="s">
        <v>98</v>
      </c>
      <c r="F884" s="23" t="s">
        <v>3653</v>
      </c>
      <c r="G884" s="56">
        <v>700</v>
      </c>
      <c r="H884" s="23" t="str">
        <f>F884&amp;G884</f>
        <v>5240943860093038700</v>
      </c>
      <c r="I884" s="48" t="e">
        <f>VLOOKUP(H884,银行退汇!H:K,4,FALSE)</f>
        <v>#N/A</v>
      </c>
      <c r="J884" s="48" t="e">
        <f>IF(I884&gt;0,1,"")</f>
        <v>#N/A</v>
      </c>
      <c r="K884" s="48" t="e">
        <f>VLOOKUP(H884,网银退汇!H:J,3,FALSE)</f>
        <v>#N/A</v>
      </c>
      <c r="L884" t="s">
        <v>5904</v>
      </c>
    </row>
    <row r="885" spans="1:12" ht="14.25" hidden="1">
      <c r="A885" t="s">
        <v>1783</v>
      </c>
      <c r="B885" t="s">
        <v>5914</v>
      </c>
      <c r="C885" t="s">
        <v>5904</v>
      </c>
      <c r="D885" t="s">
        <v>3654</v>
      </c>
      <c r="E885" t="s">
        <v>98</v>
      </c>
      <c r="F885" s="23" t="s">
        <v>3656</v>
      </c>
      <c r="G885" s="56">
        <v>2000</v>
      </c>
      <c r="H885" s="23" t="str">
        <f>F885&amp;G885</f>
        <v>43674238611540112692000</v>
      </c>
      <c r="I885" s="48" t="e">
        <f>VLOOKUP(H885,银行退汇!H:K,4,FALSE)</f>
        <v>#N/A</v>
      </c>
      <c r="J885" s="48" t="e">
        <f>IF(I885&gt;0,1,"")</f>
        <v>#N/A</v>
      </c>
      <c r="K885" s="48" t="e">
        <f>VLOOKUP(H885,网银退汇!H:J,3,FALSE)</f>
        <v>#N/A</v>
      </c>
      <c r="L885" t="s">
        <v>5904</v>
      </c>
    </row>
    <row r="886" spans="1:12" ht="14.25" hidden="1">
      <c r="A886" t="s">
        <v>1785</v>
      </c>
      <c r="B886" t="s">
        <v>5915</v>
      </c>
      <c r="C886" t="s">
        <v>5904</v>
      </c>
      <c r="D886" t="s">
        <v>3657</v>
      </c>
      <c r="E886" t="s">
        <v>98</v>
      </c>
      <c r="F886" s="23" t="s">
        <v>3659</v>
      </c>
      <c r="G886" s="56">
        <v>604.39</v>
      </c>
      <c r="H886" s="23" t="str">
        <f>F886&amp;G886</f>
        <v>6226011030630232604.39</v>
      </c>
      <c r="I886" s="48" t="e">
        <f>VLOOKUP(H886,银行退汇!H:K,4,FALSE)</f>
        <v>#N/A</v>
      </c>
      <c r="J886" s="48" t="e">
        <f>IF(I886&gt;0,1,"")</f>
        <v>#N/A</v>
      </c>
      <c r="K886" s="48" t="e">
        <f>VLOOKUP(H886,网银退汇!H:J,3,FALSE)</f>
        <v>#N/A</v>
      </c>
      <c r="L886" t="s">
        <v>5904</v>
      </c>
    </row>
    <row r="887" spans="1:12" ht="14.25" hidden="1">
      <c r="A887" t="s">
        <v>1787</v>
      </c>
      <c r="B887" t="s">
        <v>5916</v>
      </c>
      <c r="C887" t="s">
        <v>5904</v>
      </c>
      <c r="D887" t="s">
        <v>3660</v>
      </c>
      <c r="E887" t="s">
        <v>98</v>
      </c>
      <c r="F887" s="23" t="s">
        <v>3662</v>
      </c>
      <c r="G887" s="56">
        <v>182.32</v>
      </c>
      <c r="H887" s="23" t="str">
        <f>F887&amp;G887</f>
        <v>6228480868609385778182.32</v>
      </c>
      <c r="I887" s="48" t="e">
        <f>VLOOKUP(H887,银行退汇!H:K,4,FALSE)</f>
        <v>#N/A</v>
      </c>
      <c r="J887" s="48" t="e">
        <f>IF(I887&gt;0,1,"")</f>
        <v>#N/A</v>
      </c>
      <c r="K887" s="48" t="e">
        <f>VLOOKUP(H887,网银退汇!H:J,3,FALSE)</f>
        <v>#N/A</v>
      </c>
      <c r="L887" t="s">
        <v>5904</v>
      </c>
    </row>
    <row r="888" spans="1:12" ht="14.25" hidden="1">
      <c r="A888" t="s">
        <v>1789</v>
      </c>
      <c r="B888" t="s">
        <v>5917</v>
      </c>
      <c r="C888" t="s">
        <v>5904</v>
      </c>
      <c r="D888" t="s">
        <v>3663</v>
      </c>
      <c r="E888" t="s">
        <v>98</v>
      </c>
      <c r="F888" s="23" t="s">
        <v>3665</v>
      </c>
      <c r="G888" s="56">
        <v>71.97</v>
      </c>
      <c r="H888" s="23" t="str">
        <f>F888&amp;G888</f>
        <v>621700386000668996071.97</v>
      </c>
      <c r="I888" s="48">
        <f>VLOOKUP(H888,银行退汇!H:K,4,FALSE)</f>
        <v>71.97</v>
      </c>
      <c r="J888" s="48">
        <f>IF(I888&gt;0,1,"")</f>
        <v>1</v>
      </c>
      <c r="K888" s="48" t="str">
        <f>VLOOKUP(H888,网银退汇!H:J,3,FALSE)</f>
        <v>2017-07-17</v>
      </c>
      <c r="L888" t="s">
        <v>5904</v>
      </c>
    </row>
    <row r="889" spans="1:12" ht="14.25" hidden="1">
      <c r="A889" t="s">
        <v>1791</v>
      </c>
      <c r="B889" t="s">
        <v>5918</v>
      </c>
      <c r="C889" t="s">
        <v>5904</v>
      </c>
      <c r="D889" t="s">
        <v>3666</v>
      </c>
      <c r="E889" t="s">
        <v>98</v>
      </c>
      <c r="F889" s="23" t="s">
        <v>3668</v>
      </c>
      <c r="G889" s="56">
        <v>502.4</v>
      </c>
      <c r="H889" s="23" t="str">
        <f>F889&amp;G889</f>
        <v>6212262502018275902502.4</v>
      </c>
      <c r="I889" s="48" t="e">
        <f>VLOOKUP(H889,银行退汇!H:K,4,FALSE)</f>
        <v>#N/A</v>
      </c>
      <c r="J889" s="48" t="e">
        <f>IF(I889&gt;0,1,"")</f>
        <v>#N/A</v>
      </c>
      <c r="K889" s="48" t="e">
        <f>VLOOKUP(H889,网银退汇!H:J,3,FALSE)</f>
        <v>#N/A</v>
      </c>
      <c r="L889" t="s">
        <v>5904</v>
      </c>
    </row>
    <row r="890" spans="1:12" ht="14.25" hidden="1">
      <c r="A890" t="s">
        <v>1793</v>
      </c>
      <c r="B890" t="s">
        <v>5919</v>
      </c>
      <c r="C890" t="s">
        <v>5904</v>
      </c>
      <c r="D890" t="s">
        <v>3669</v>
      </c>
      <c r="E890" t="s">
        <v>98</v>
      </c>
      <c r="F890" s="23" t="s">
        <v>3671</v>
      </c>
      <c r="G890" s="56">
        <v>1900</v>
      </c>
      <c r="H890" s="23" t="str">
        <f>F890&amp;G890</f>
        <v>54424300051949011900</v>
      </c>
      <c r="I890" s="48">
        <f>VLOOKUP(H890,银行退汇!H:K,4,FALSE)</f>
        <v>1900</v>
      </c>
      <c r="J890" s="48">
        <f>IF(I890&gt;0,1,"")</f>
        <v>1</v>
      </c>
      <c r="K890" s="48" t="str">
        <f>VLOOKUP(H890,网银退汇!H:J,3,FALSE)</f>
        <v>2017-07-17</v>
      </c>
      <c r="L890" t="s">
        <v>5904</v>
      </c>
    </row>
    <row r="891" spans="1:12" ht="14.25" hidden="1">
      <c r="A891" t="s">
        <v>1795</v>
      </c>
      <c r="B891" t="s">
        <v>5920</v>
      </c>
      <c r="C891" t="s">
        <v>5904</v>
      </c>
      <c r="D891" t="s">
        <v>3672</v>
      </c>
      <c r="E891" t="s">
        <v>98</v>
      </c>
      <c r="F891" s="23" t="s">
        <v>3674</v>
      </c>
      <c r="G891" s="56">
        <v>709</v>
      </c>
      <c r="H891" s="23" t="str">
        <f>F891&amp;G891</f>
        <v>6217997300054706810709</v>
      </c>
      <c r="I891" s="48" t="e">
        <f>VLOOKUP(H891,银行退汇!H:K,4,FALSE)</f>
        <v>#N/A</v>
      </c>
      <c r="J891" s="48" t="e">
        <f>IF(I891&gt;0,1,"")</f>
        <v>#N/A</v>
      </c>
      <c r="K891" s="48" t="e">
        <f>VLOOKUP(H891,网银退汇!H:J,3,FALSE)</f>
        <v>#N/A</v>
      </c>
      <c r="L891" t="s">
        <v>5904</v>
      </c>
    </row>
    <row r="892" spans="1:12" ht="14.25" hidden="1">
      <c r="A892" t="s">
        <v>1797</v>
      </c>
      <c r="B892" t="s">
        <v>5921</v>
      </c>
      <c r="C892" t="s">
        <v>5904</v>
      </c>
      <c r="D892" t="s">
        <v>3675</v>
      </c>
      <c r="E892" t="s">
        <v>98</v>
      </c>
      <c r="F892" s="23" t="s">
        <v>3677</v>
      </c>
      <c r="G892" s="56">
        <v>1072.5</v>
      </c>
      <c r="H892" s="23" t="str">
        <f>F892&amp;G892</f>
        <v>62284838602843622111072.5</v>
      </c>
      <c r="I892" s="48" t="e">
        <f>VLOOKUP(H892,银行退汇!H:K,4,FALSE)</f>
        <v>#N/A</v>
      </c>
      <c r="J892" s="48" t="e">
        <f>IF(I892&gt;0,1,"")</f>
        <v>#N/A</v>
      </c>
      <c r="K892" s="48" t="e">
        <f>VLOOKUP(H892,网银退汇!H:J,3,FALSE)</f>
        <v>#N/A</v>
      </c>
      <c r="L892" t="s">
        <v>5904</v>
      </c>
    </row>
    <row r="893" spans="1:12" ht="14.25" hidden="1">
      <c r="A893" t="s">
        <v>1799</v>
      </c>
      <c r="B893" t="s">
        <v>5922</v>
      </c>
      <c r="C893" t="s">
        <v>5904</v>
      </c>
      <c r="D893" t="s">
        <v>3678</v>
      </c>
      <c r="E893" t="s">
        <v>98</v>
      </c>
      <c r="F893" s="23" t="s">
        <v>3680</v>
      </c>
      <c r="G893" s="56">
        <v>81.73</v>
      </c>
      <c r="H893" s="23" t="str">
        <f>F893&amp;G893</f>
        <v>622188730000727085181.73</v>
      </c>
      <c r="I893" s="48" t="e">
        <f>VLOOKUP(H893,银行退汇!H:K,4,FALSE)</f>
        <v>#N/A</v>
      </c>
      <c r="J893" s="48" t="e">
        <f>IF(I893&gt;0,1,"")</f>
        <v>#N/A</v>
      </c>
      <c r="K893" s="48" t="e">
        <f>VLOOKUP(H893,网银退汇!H:J,3,FALSE)</f>
        <v>#N/A</v>
      </c>
      <c r="L893" t="s">
        <v>5904</v>
      </c>
    </row>
    <row r="894" spans="1:12" ht="14.25" hidden="1">
      <c r="A894" t="s">
        <v>1801</v>
      </c>
      <c r="B894" t="s">
        <v>5923</v>
      </c>
      <c r="C894" t="s">
        <v>5904</v>
      </c>
      <c r="D894" t="s">
        <v>3681</v>
      </c>
      <c r="E894" t="s">
        <v>98</v>
      </c>
      <c r="F894" s="23" t="s">
        <v>2886</v>
      </c>
      <c r="G894" s="56">
        <v>83</v>
      </c>
      <c r="H894" s="23" t="str">
        <f>F894&amp;G894</f>
        <v>623190000004158340883</v>
      </c>
      <c r="I894" s="48" t="e">
        <f>VLOOKUP(H894,银行退汇!H:K,4,FALSE)</f>
        <v>#N/A</v>
      </c>
      <c r="J894" s="48" t="e">
        <f>IF(I894&gt;0,1,"")</f>
        <v>#N/A</v>
      </c>
      <c r="K894" s="48" t="e">
        <f>VLOOKUP(H894,网银退汇!H:J,3,FALSE)</f>
        <v>#N/A</v>
      </c>
      <c r="L894" t="s">
        <v>5904</v>
      </c>
    </row>
    <row r="895" spans="1:12" ht="14.25" hidden="1">
      <c r="A895" t="s">
        <v>1803</v>
      </c>
      <c r="B895" t="s">
        <v>5924</v>
      </c>
      <c r="C895" t="s">
        <v>5904</v>
      </c>
      <c r="D895" t="s">
        <v>3682</v>
      </c>
      <c r="E895" t="s">
        <v>98</v>
      </c>
      <c r="F895" s="23" t="s">
        <v>3684</v>
      </c>
      <c r="G895" s="56">
        <v>200</v>
      </c>
      <c r="H895" s="23" t="str">
        <f>F895&amp;G895</f>
        <v>6222082502007842479200</v>
      </c>
      <c r="I895" s="48" t="e">
        <f>VLOOKUP(H895,银行退汇!H:K,4,FALSE)</f>
        <v>#N/A</v>
      </c>
      <c r="J895" s="48" t="e">
        <f>IF(I895&gt;0,1,"")</f>
        <v>#N/A</v>
      </c>
      <c r="K895" s="48" t="e">
        <f>VLOOKUP(H895,网银退汇!H:J,3,FALSE)</f>
        <v>#N/A</v>
      </c>
      <c r="L895" t="s">
        <v>5904</v>
      </c>
    </row>
    <row r="896" spans="1:12" ht="14.25" hidden="1">
      <c r="A896" t="s">
        <v>1805</v>
      </c>
      <c r="B896" t="s">
        <v>5925</v>
      </c>
      <c r="C896" t="s">
        <v>5904</v>
      </c>
      <c r="D896" t="s">
        <v>3685</v>
      </c>
      <c r="E896" t="s">
        <v>98</v>
      </c>
      <c r="F896" s="23" t="s">
        <v>3687</v>
      </c>
      <c r="G896" s="56">
        <v>3000</v>
      </c>
      <c r="H896" s="23" t="str">
        <f>F896&amp;G896</f>
        <v>62246981654021063000</v>
      </c>
      <c r="I896" s="48" t="e">
        <f>VLOOKUP(H896,银行退汇!H:K,4,FALSE)</f>
        <v>#N/A</v>
      </c>
      <c r="J896" s="48" t="e">
        <f>IF(I896&gt;0,1,"")</f>
        <v>#N/A</v>
      </c>
      <c r="K896" s="48" t="e">
        <f>VLOOKUP(H896,网银退汇!H:J,3,FALSE)</f>
        <v>#N/A</v>
      </c>
      <c r="L896" t="s">
        <v>5904</v>
      </c>
    </row>
    <row r="897" spans="1:12" ht="14.25" hidden="1">
      <c r="A897" t="s">
        <v>1807</v>
      </c>
      <c r="B897" t="s">
        <v>5926</v>
      </c>
      <c r="C897" t="s">
        <v>5904</v>
      </c>
      <c r="D897" t="s">
        <v>3688</v>
      </c>
      <c r="E897" t="s">
        <v>98</v>
      </c>
      <c r="F897" s="23" t="s">
        <v>3690</v>
      </c>
      <c r="G897" s="56">
        <v>540.82000000000005</v>
      </c>
      <c r="H897" s="23" t="str">
        <f>F897&amp;G897</f>
        <v>6222350012969877540.82</v>
      </c>
      <c r="I897" s="48" t="e">
        <f>VLOOKUP(H897,银行退汇!H:K,4,FALSE)</f>
        <v>#N/A</v>
      </c>
      <c r="J897" s="48" t="e">
        <f>IF(I897&gt;0,1,"")</f>
        <v>#N/A</v>
      </c>
      <c r="K897" s="48" t="e">
        <f>VLOOKUP(H897,网银退汇!H:J,3,FALSE)</f>
        <v>#N/A</v>
      </c>
      <c r="L897" t="s">
        <v>5904</v>
      </c>
    </row>
    <row r="898" spans="1:12" ht="14.25" hidden="1">
      <c r="A898" t="s">
        <v>1809</v>
      </c>
      <c r="B898" t="s">
        <v>5927</v>
      </c>
      <c r="C898" t="s">
        <v>5904</v>
      </c>
      <c r="D898" t="s">
        <v>3691</v>
      </c>
      <c r="E898" t="s">
        <v>98</v>
      </c>
      <c r="F898" s="23" t="s">
        <v>3693</v>
      </c>
      <c r="G898" s="56">
        <v>13.52</v>
      </c>
      <c r="H898" s="23" t="str">
        <f>F898&amp;G898</f>
        <v>621700390000310838013.52</v>
      </c>
      <c r="I898" s="48" t="e">
        <f>VLOOKUP(H898,银行退汇!H:K,4,FALSE)</f>
        <v>#N/A</v>
      </c>
      <c r="J898" s="48" t="e">
        <f>IF(I898&gt;0,1,"")</f>
        <v>#N/A</v>
      </c>
      <c r="K898" s="48" t="e">
        <f>VLOOKUP(H898,网银退汇!H:J,3,FALSE)</f>
        <v>#N/A</v>
      </c>
      <c r="L898" t="s">
        <v>5904</v>
      </c>
    </row>
    <row r="899" spans="1:12" ht="14.25" hidden="1">
      <c r="A899" t="s">
        <v>1811</v>
      </c>
      <c r="B899" t="s">
        <v>5928</v>
      </c>
      <c r="C899" t="s">
        <v>5904</v>
      </c>
      <c r="D899" t="s">
        <v>3694</v>
      </c>
      <c r="E899" t="s">
        <v>98</v>
      </c>
      <c r="F899" s="23" t="s">
        <v>3696</v>
      </c>
      <c r="G899" s="56">
        <v>290.13</v>
      </c>
      <c r="H899" s="23" t="str">
        <f>F899&amp;G899</f>
        <v>5240943890018088290.13</v>
      </c>
      <c r="I899" s="48">
        <f>VLOOKUP(H899,银行退汇!H:K,4,FALSE)</f>
        <v>290.13</v>
      </c>
      <c r="J899" s="48">
        <f>IF(I899&gt;0,1,"")</f>
        <v>1</v>
      </c>
      <c r="K899" s="48" t="str">
        <f>VLOOKUP(H899,网银退汇!H:J,3,FALSE)</f>
        <v>2017-07-17</v>
      </c>
      <c r="L899" t="s">
        <v>5904</v>
      </c>
    </row>
    <row r="900" spans="1:12" ht="14.25" hidden="1">
      <c r="A900" t="s">
        <v>1813</v>
      </c>
      <c r="B900" t="s">
        <v>5929</v>
      </c>
      <c r="C900" t="s">
        <v>5904</v>
      </c>
      <c r="D900" t="s">
        <v>3697</v>
      </c>
      <c r="E900" t="s">
        <v>98</v>
      </c>
      <c r="F900" s="23" t="s">
        <v>3699</v>
      </c>
      <c r="G900" s="56">
        <v>600</v>
      </c>
      <c r="H900" s="23" t="str">
        <f>F900&amp;G900</f>
        <v>6231900000035310834600</v>
      </c>
      <c r="I900" s="48" t="e">
        <f>VLOOKUP(H900,银行退汇!H:K,4,FALSE)</f>
        <v>#N/A</v>
      </c>
      <c r="J900" s="48" t="e">
        <f>IF(I900&gt;0,1,"")</f>
        <v>#N/A</v>
      </c>
      <c r="K900" s="48" t="e">
        <f>VLOOKUP(H900,网银退汇!H:J,3,FALSE)</f>
        <v>#N/A</v>
      </c>
      <c r="L900" t="s">
        <v>5904</v>
      </c>
    </row>
    <row r="901" spans="1:12" ht="14.25" hidden="1">
      <c r="A901" t="s">
        <v>1815</v>
      </c>
      <c r="B901" t="s">
        <v>5930</v>
      </c>
      <c r="C901" t="s">
        <v>5904</v>
      </c>
      <c r="D901" t="s">
        <v>3700</v>
      </c>
      <c r="E901" t="s">
        <v>98</v>
      </c>
      <c r="F901" s="23" t="s">
        <v>3702</v>
      </c>
      <c r="G901" s="56">
        <v>193.08</v>
      </c>
      <c r="H901" s="23" t="str">
        <f>F901&amp;G901</f>
        <v>6231900000020402315193.08</v>
      </c>
      <c r="I901" s="48">
        <f>VLOOKUP(H901,银行退汇!H:K,4,FALSE)</f>
        <v>193.08</v>
      </c>
      <c r="J901" s="48">
        <f>IF(I901&gt;0,1,"")</f>
        <v>1</v>
      </c>
      <c r="K901" s="48" t="str">
        <f>VLOOKUP(H901,网银退汇!H:J,3,FALSE)</f>
        <v>2017-07-17</v>
      </c>
      <c r="L901" t="s">
        <v>5904</v>
      </c>
    </row>
    <row r="902" spans="1:12" ht="14.25" hidden="1">
      <c r="A902" t="s">
        <v>1817</v>
      </c>
      <c r="B902" t="s">
        <v>5931</v>
      </c>
      <c r="C902" t="s">
        <v>5904</v>
      </c>
      <c r="D902" t="s">
        <v>3703</v>
      </c>
      <c r="E902" t="s">
        <v>98</v>
      </c>
      <c r="F902" s="23" t="s">
        <v>3705</v>
      </c>
      <c r="G902" s="56">
        <v>100</v>
      </c>
      <c r="H902" s="23" t="str">
        <f>F902&amp;G902</f>
        <v>6222082502004731774100</v>
      </c>
      <c r="I902" s="48" t="e">
        <f>VLOOKUP(H902,银行退汇!H:K,4,FALSE)</f>
        <v>#N/A</v>
      </c>
      <c r="J902" s="48" t="e">
        <f>IF(I902&gt;0,1,"")</f>
        <v>#N/A</v>
      </c>
      <c r="K902" s="48" t="e">
        <f>VLOOKUP(H902,网银退汇!H:J,3,FALSE)</f>
        <v>#N/A</v>
      </c>
      <c r="L902" t="s">
        <v>5904</v>
      </c>
    </row>
    <row r="903" spans="1:12" ht="14.25" hidden="1">
      <c r="A903" t="s">
        <v>1819</v>
      </c>
      <c r="B903" t="s">
        <v>5932</v>
      </c>
      <c r="C903" t="s">
        <v>5904</v>
      </c>
      <c r="D903" t="s">
        <v>3706</v>
      </c>
      <c r="E903" t="s">
        <v>98</v>
      </c>
      <c r="F903" s="23" t="s">
        <v>3708</v>
      </c>
      <c r="G903" s="56">
        <v>500</v>
      </c>
      <c r="H903" s="23" t="str">
        <f>F903&amp;G903</f>
        <v>6258081652313848500</v>
      </c>
      <c r="I903" s="48" t="e">
        <f>VLOOKUP(H903,银行退汇!H:K,4,FALSE)</f>
        <v>#N/A</v>
      </c>
      <c r="J903" s="48" t="e">
        <f>IF(I903&gt;0,1,"")</f>
        <v>#N/A</v>
      </c>
      <c r="K903" s="48" t="e">
        <f>VLOOKUP(H903,网银退汇!H:J,3,FALSE)</f>
        <v>#N/A</v>
      </c>
      <c r="L903" t="s">
        <v>5904</v>
      </c>
    </row>
    <row r="904" spans="1:12" ht="14.25" hidden="1">
      <c r="A904" t="s">
        <v>1821</v>
      </c>
      <c r="B904" t="s">
        <v>5933</v>
      </c>
      <c r="C904" t="s">
        <v>5904</v>
      </c>
      <c r="D904" t="s">
        <v>3709</v>
      </c>
      <c r="E904" t="s">
        <v>98</v>
      </c>
      <c r="F904" s="23" t="s">
        <v>3708</v>
      </c>
      <c r="G904" s="56">
        <v>500</v>
      </c>
      <c r="H904" s="23" t="str">
        <f>F904&amp;G904</f>
        <v>6258081652313848500</v>
      </c>
      <c r="I904" s="48" t="e">
        <f>VLOOKUP(H904,银行退汇!H:K,4,FALSE)</f>
        <v>#N/A</v>
      </c>
      <c r="J904" s="48" t="e">
        <f>IF(I904&gt;0,1,"")</f>
        <v>#N/A</v>
      </c>
      <c r="K904" s="48" t="e">
        <f>VLOOKUP(H904,网银退汇!H:J,3,FALSE)</f>
        <v>#N/A</v>
      </c>
      <c r="L904" t="s">
        <v>5904</v>
      </c>
    </row>
    <row r="905" spans="1:12" ht="14.25" hidden="1">
      <c r="A905" t="s">
        <v>1823</v>
      </c>
      <c r="B905" t="s">
        <v>5934</v>
      </c>
      <c r="C905" t="s">
        <v>5904</v>
      </c>
      <c r="D905" t="s">
        <v>3711</v>
      </c>
      <c r="E905" t="s">
        <v>98</v>
      </c>
      <c r="F905" s="23" t="s">
        <v>3713</v>
      </c>
      <c r="G905" s="56">
        <v>1658.74</v>
      </c>
      <c r="H905" s="23" t="str">
        <f>F905&amp;G905</f>
        <v>62585900112358641658.74</v>
      </c>
      <c r="I905" s="48" t="e">
        <f>VLOOKUP(H905,银行退汇!H:K,4,FALSE)</f>
        <v>#N/A</v>
      </c>
      <c r="J905" s="48" t="e">
        <f>IF(I905&gt;0,1,"")</f>
        <v>#N/A</v>
      </c>
      <c r="K905" s="48" t="e">
        <f>VLOOKUP(H905,网银退汇!H:J,3,FALSE)</f>
        <v>#N/A</v>
      </c>
      <c r="L905" t="s">
        <v>5904</v>
      </c>
    </row>
    <row r="906" spans="1:12" ht="14.25" hidden="1">
      <c r="A906" t="s">
        <v>1825</v>
      </c>
      <c r="B906" t="s">
        <v>5935</v>
      </c>
      <c r="C906" t="s">
        <v>5904</v>
      </c>
      <c r="D906" t="s">
        <v>3714</v>
      </c>
      <c r="E906" t="s">
        <v>98</v>
      </c>
      <c r="F906" s="23" t="s">
        <v>3716</v>
      </c>
      <c r="G906" s="56">
        <v>531.5</v>
      </c>
      <c r="H906" s="23" t="str">
        <f>F906&amp;G906</f>
        <v>6222020802010083227531.5</v>
      </c>
      <c r="I906" s="48" t="e">
        <f>VLOOKUP(H906,银行退汇!H:K,4,FALSE)</f>
        <v>#N/A</v>
      </c>
      <c r="J906" s="48" t="e">
        <f>IF(I906&gt;0,1,"")</f>
        <v>#N/A</v>
      </c>
      <c r="K906" s="48" t="e">
        <f>VLOOKUP(H906,网银退汇!H:J,3,FALSE)</f>
        <v>#N/A</v>
      </c>
      <c r="L906" t="s">
        <v>5904</v>
      </c>
    </row>
    <row r="907" spans="1:12" ht="14.25" hidden="1">
      <c r="A907" t="s">
        <v>1827</v>
      </c>
      <c r="B907" t="s">
        <v>5936</v>
      </c>
      <c r="C907" t="s">
        <v>5904</v>
      </c>
      <c r="D907" t="s">
        <v>3717</v>
      </c>
      <c r="E907" t="s">
        <v>98</v>
      </c>
      <c r="F907" s="23" t="s">
        <v>3719</v>
      </c>
      <c r="G907" s="56">
        <v>400</v>
      </c>
      <c r="H907" s="23" t="str">
        <f>F907&amp;G907</f>
        <v>6224698143896106400</v>
      </c>
      <c r="I907" s="48" t="e">
        <f>VLOOKUP(H907,银行退汇!H:K,4,FALSE)</f>
        <v>#N/A</v>
      </c>
      <c r="J907" s="48" t="e">
        <f>IF(I907&gt;0,1,"")</f>
        <v>#N/A</v>
      </c>
      <c r="K907" s="48" t="e">
        <f>VLOOKUP(H907,网银退汇!H:J,3,FALSE)</f>
        <v>#N/A</v>
      </c>
      <c r="L907" t="s">
        <v>5904</v>
      </c>
    </row>
    <row r="908" spans="1:12" ht="14.25" hidden="1">
      <c r="A908" t="s">
        <v>1829</v>
      </c>
      <c r="B908" t="s">
        <v>5937</v>
      </c>
      <c r="C908" t="s">
        <v>5904</v>
      </c>
      <c r="D908" t="s">
        <v>3720</v>
      </c>
      <c r="E908" t="s">
        <v>98</v>
      </c>
      <c r="F908" s="23" t="s">
        <v>2779</v>
      </c>
      <c r="G908" s="56">
        <v>252</v>
      </c>
      <c r="H908" s="23" t="str">
        <f>F908&amp;G908</f>
        <v>6217003860037028485252</v>
      </c>
      <c r="I908" s="48" t="e">
        <f>VLOOKUP(H908,银行退汇!H:K,4,FALSE)</f>
        <v>#N/A</v>
      </c>
      <c r="J908" s="48" t="e">
        <f>IF(I908&gt;0,1,"")</f>
        <v>#N/A</v>
      </c>
      <c r="K908" s="48" t="e">
        <f>VLOOKUP(H908,网银退汇!H:J,3,FALSE)</f>
        <v>#N/A</v>
      </c>
      <c r="L908" t="s">
        <v>5904</v>
      </c>
    </row>
    <row r="909" spans="1:12" ht="14.25" hidden="1">
      <c r="A909" t="s">
        <v>1831</v>
      </c>
      <c r="B909" t="s">
        <v>5938</v>
      </c>
      <c r="C909" t="s">
        <v>5904</v>
      </c>
      <c r="D909" t="s">
        <v>3721</v>
      </c>
      <c r="E909" t="s">
        <v>98</v>
      </c>
      <c r="F909" s="23" t="s">
        <v>3723</v>
      </c>
      <c r="G909" s="56">
        <v>300</v>
      </c>
      <c r="H909" s="23" t="str">
        <f>F909&amp;G909</f>
        <v>6231900000015500719300</v>
      </c>
      <c r="I909" s="48" t="e">
        <f>VLOOKUP(H909,银行退汇!H:K,4,FALSE)</f>
        <v>#N/A</v>
      </c>
      <c r="J909" s="48" t="e">
        <f>IF(I909&gt;0,1,"")</f>
        <v>#N/A</v>
      </c>
      <c r="K909" s="48" t="e">
        <f>VLOOKUP(H909,网银退汇!H:J,3,FALSE)</f>
        <v>#N/A</v>
      </c>
      <c r="L909" t="s">
        <v>5904</v>
      </c>
    </row>
    <row r="910" spans="1:12" ht="14.25" hidden="1">
      <c r="A910" t="s">
        <v>1833</v>
      </c>
      <c r="B910" t="s">
        <v>5939</v>
      </c>
      <c r="C910" t="s">
        <v>5904</v>
      </c>
      <c r="D910" t="s">
        <v>3724</v>
      </c>
      <c r="E910" t="s">
        <v>98</v>
      </c>
      <c r="F910" s="23" t="s">
        <v>3726</v>
      </c>
      <c r="G910" s="56">
        <v>840.5</v>
      </c>
      <c r="H910" s="23" t="str">
        <f>F910&amp;G910</f>
        <v>5316930140295110840.5</v>
      </c>
      <c r="I910" s="48" t="e">
        <f>VLOOKUP(H910,银行退汇!H:K,4,FALSE)</f>
        <v>#N/A</v>
      </c>
      <c r="J910" s="48" t="e">
        <f>IF(I910&gt;0,1,"")</f>
        <v>#N/A</v>
      </c>
      <c r="K910" s="48" t="e">
        <f>VLOOKUP(H910,网银退汇!H:J,3,FALSE)</f>
        <v>#N/A</v>
      </c>
      <c r="L910" t="s">
        <v>5904</v>
      </c>
    </row>
    <row r="911" spans="1:12" ht="14.25" hidden="1">
      <c r="A911" t="s">
        <v>1835</v>
      </c>
      <c r="B911" t="s">
        <v>5940</v>
      </c>
      <c r="C911" t="s">
        <v>5904</v>
      </c>
      <c r="D911" t="s">
        <v>3727</v>
      </c>
      <c r="E911" t="s">
        <v>98</v>
      </c>
      <c r="F911" s="23" t="s">
        <v>3729</v>
      </c>
      <c r="G911" s="56">
        <v>280</v>
      </c>
      <c r="H911" s="23" t="str">
        <f>F911&amp;G911</f>
        <v>6253624240693430280</v>
      </c>
      <c r="I911" s="48" t="e">
        <f>VLOOKUP(H911,银行退汇!H:K,4,FALSE)</f>
        <v>#N/A</v>
      </c>
      <c r="J911" s="48" t="e">
        <f>IF(I911&gt;0,1,"")</f>
        <v>#N/A</v>
      </c>
      <c r="K911" s="48" t="e">
        <f>VLOOKUP(H911,网银退汇!H:J,3,FALSE)</f>
        <v>#N/A</v>
      </c>
      <c r="L911" t="s">
        <v>5904</v>
      </c>
    </row>
    <row r="912" spans="1:12" ht="14.25" hidden="1">
      <c r="A912" t="s">
        <v>1837</v>
      </c>
      <c r="B912" t="s">
        <v>5941</v>
      </c>
      <c r="C912" t="s">
        <v>5904</v>
      </c>
      <c r="D912" t="s">
        <v>3730</v>
      </c>
      <c r="E912" t="s">
        <v>98</v>
      </c>
      <c r="F912" s="23" t="s">
        <v>3732</v>
      </c>
      <c r="G912" s="56">
        <v>745</v>
      </c>
      <c r="H912" s="23" t="str">
        <f>F912&amp;G912</f>
        <v>6229100000790170745</v>
      </c>
      <c r="I912" s="48" t="e">
        <f>VLOOKUP(H912,银行退汇!H:K,4,FALSE)</f>
        <v>#N/A</v>
      </c>
      <c r="J912" s="48" t="e">
        <f>IF(I912&gt;0,1,"")</f>
        <v>#N/A</v>
      </c>
      <c r="K912" s="48" t="e">
        <f>VLOOKUP(H912,网银退汇!H:J,3,FALSE)</f>
        <v>#N/A</v>
      </c>
      <c r="L912" t="s">
        <v>5904</v>
      </c>
    </row>
    <row r="913" spans="1:12" ht="14.25" hidden="1">
      <c r="A913" t="s">
        <v>1839</v>
      </c>
      <c r="B913" t="s">
        <v>5942</v>
      </c>
      <c r="C913" t="s">
        <v>5904</v>
      </c>
      <c r="D913" t="s">
        <v>3733</v>
      </c>
      <c r="E913" t="s">
        <v>98</v>
      </c>
      <c r="F913" s="23" t="s">
        <v>3735</v>
      </c>
      <c r="G913" s="56">
        <v>400</v>
      </c>
      <c r="H913" s="23" t="str">
        <f>F913&amp;G913</f>
        <v>6222082502005545413400</v>
      </c>
      <c r="I913" s="48" t="e">
        <f>VLOOKUP(H913,银行退汇!H:K,4,FALSE)</f>
        <v>#N/A</v>
      </c>
      <c r="J913" s="48" t="e">
        <f>IF(I913&gt;0,1,"")</f>
        <v>#N/A</v>
      </c>
      <c r="K913" s="48" t="e">
        <f>VLOOKUP(H913,网银退汇!H:J,3,FALSE)</f>
        <v>#N/A</v>
      </c>
      <c r="L913" t="s">
        <v>5904</v>
      </c>
    </row>
    <row r="914" spans="1:12" ht="14.25" hidden="1">
      <c r="A914" t="s">
        <v>1841</v>
      </c>
      <c r="B914" t="s">
        <v>5943</v>
      </c>
      <c r="C914" t="s">
        <v>5904</v>
      </c>
      <c r="D914" t="s">
        <v>3736</v>
      </c>
      <c r="E914" t="s">
        <v>98</v>
      </c>
      <c r="F914" s="23" t="s">
        <v>3738</v>
      </c>
      <c r="G914" s="56">
        <v>431.98</v>
      </c>
      <c r="H914" s="23" t="str">
        <f>F914&amp;G914</f>
        <v>6228480866186032466431.98</v>
      </c>
      <c r="I914" s="48" t="e">
        <f>VLOOKUP(H914,银行退汇!H:K,4,FALSE)</f>
        <v>#N/A</v>
      </c>
      <c r="J914" s="48" t="e">
        <f>IF(I914&gt;0,1,"")</f>
        <v>#N/A</v>
      </c>
      <c r="K914" s="48" t="e">
        <f>VLOOKUP(H914,网银退汇!H:J,3,FALSE)</f>
        <v>#N/A</v>
      </c>
      <c r="L914" t="s">
        <v>5904</v>
      </c>
    </row>
    <row r="915" spans="1:12" ht="14.25" hidden="1">
      <c r="A915" t="s">
        <v>1843</v>
      </c>
      <c r="B915" t="s">
        <v>5944</v>
      </c>
      <c r="C915" t="s">
        <v>5904</v>
      </c>
      <c r="D915" t="s">
        <v>3739</v>
      </c>
      <c r="E915" t="s">
        <v>98</v>
      </c>
      <c r="F915" s="23" t="s">
        <v>3741</v>
      </c>
      <c r="G915" s="56">
        <v>500</v>
      </c>
      <c r="H915" s="23" t="str">
        <f>F915&amp;G915</f>
        <v>6259656740281088500</v>
      </c>
      <c r="I915" s="48" t="e">
        <f>VLOOKUP(H915,银行退汇!H:K,4,FALSE)</f>
        <v>#N/A</v>
      </c>
      <c r="J915" s="48" t="e">
        <f>IF(I915&gt;0,1,"")</f>
        <v>#N/A</v>
      </c>
      <c r="K915" s="48" t="e">
        <f>VLOOKUP(H915,网银退汇!H:J,3,FALSE)</f>
        <v>#N/A</v>
      </c>
      <c r="L915" t="s">
        <v>5904</v>
      </c>
    </row>
    <row r="916" spans="1:12" ht="14.25" hidden="1">
      <c r="A916" t="s">
        <v>1845</v>
      </c>
      <c r="B916" t="s">
        <v>5945</v>
      </c>
      <c r="C916" t="s">
        <v>5904</v>
      </c>
      <c r="D916" t="s">
        <v>3742</v>
      </c>
      <c r="E916" t="s">
        <v>98</v>
      </c>
      <c r="F916" s="23" t="s">
        <v>3741</v>
      </c>
      <c r="G916" s="56">
        <v>10</v>
      </c>
      <c r="H916" s="23" t="str">
        <f>F916&amp;G916</f>
        <v>625965674028108810</v>
      </c>
      <c r="I916" s="48" t="e">
        <f>VLOOKUP(H916,银行退汇!H:K,4,FALSE)</f>
        <v>#N/A</v>
      </c>
      <c r="J916" s="48" t="e">
        <f>IF(I916&gt;0,1,"")</f>
        <v>#N/A</v>
      </c>
      <c r="K916" s="48" t="e">
        <f>VLOOKUP(H916,网银退汇!H:J,3,FALSE)</f>
        <v>#N/A</v>
      </c>
      <c r="L916" t="s">
        <v>5904</v>
      </c>
    </row>
    <row r="917" spans="1:12" ht="14.25" hidden="1">
      <c r="A917" t="s">
        <v>1847</v>
      </c>
      <c r="B917" t="s">
        <v>5946</v>
      </c>
      <c r="C917" t="s">
        <v>5904</v>
      </c>
      <c r="D917" t="s">
        <v>3743</v>
      </c>
      <c r="E917" t="s">
        <v>98</v>
      </c>
      <c r="F917" s="23" t="s">
        <v>3745</v>
      </c>
      <c r="G917" s="56">
        <v>27</v>
      </c>
      <c r="H917" s="23" t="str">
        <f>F917&amp;G917</f>
        <v>621793120003240927</v>
      </c>
      <c r="I917" s="48" t="e">
        <f>VLOOKUP(H917,银行退汇!H:K,4,FALSE)</f>
        <v>#N/A</v>
      </c>
      <c r="J917" s="48" t="e">
        <f>IF(I917&gt;0,1,"")</f>
        <v>#N/A</v>
      </c>
      <c r="K917" s="48" t="e">
        <f>VLOOKUP(H917,网银退汇!H:J,3,FALSE)</f>
        <v>#N/A</v>
      </c>
      <c r="L917" t="s">
        <v>5904</v>
      </c>
    </row>
    <row r="918" spans="1:12" ht="14.25" hidden="1">
      <c r="A918" t="s">
        <v>1849</v>
      </c>
      <c r="B918" t="s">
        <v>5947</v>
      </c>
      <c r="C918" t="s">
        <v>5904</v>
      </c>
      <c r="D918" t="s">
        <v>3746</v>
      </c>
      <c r="E918" t="s">
        <v>98</v>
      </c>
      <c r="F918" s="23" t="s">
        <v>3748</v>
      </c>
      <c r="G918" s="56">
        <v>286.39999999999998</v>
      </c>
      <c r="H918" s="23" t="str">
        <f>F918&amp;G918</f>
        <v>6217003860013795875286.4</v>
      </c>
      <c r="I918" s="48" t="e">
        <f>VLOOKUP(H918,银行退汇!H:K,4,FALSE)</f>
        <v>#N/A</v>
      </c>
      <c r="J918" s="48" t="e">
        <f>IF(I918&gt;0,1,"")</f>
        <v>#N/A</v>
      </c>
      <c r="K918" s="48" t="e">
        <f>VLOOKUP(H918,网银退汇!H:J,3,FALSE)</f>
        <v>#N/A</v>
      </c>
      <c r="L918" t="s">
        <v>5904</v>
      </c>
    </row>
    <row r="919" spans="1:12" ht="14.25" hidden="1">
      <c r="A919" t="s">
        <v>1851</v>
      </c>
      <c r="B919" t="s">
        <v>5948</v>
      </c>
      <c r="C919" t="s">
        <v>5904</v>
      </c>
      <c r="D919" t="s">
        <v>3749</v>
      </c>
      <c r="E919" t="s">
        <v>98</v>
      </c>
      <c r="F919" s="23" t="s">
        <v>3751</v>
      </c>
      <c r="G919" s="56">
        <v>29.5</v>
      </c>
      <c r="H919" s="23" t="str">
        <f>F919&amp;G919</f>
        <v>621017800201783057229.5</v>
      </c>
      <c r="I919" s="48" t="e">
        <f>VLOOKUP(H919,银行退汇!H:K,4,FALSE)</f>
        <v>#N/A</v>
      </c>
      <c r="J919" s="48" t="e">
        <f>IF(I919&gt;0,1,"")</f>
        <v>#N/A</v>
      </c>
      <c r="K919" s="48" t="e">
        <f>VLOOKUP(H919,网银退汇!H:J,3,FALSE)</f>
        <v>#N/A</v>
      </c>
      <c r="L919" t="s">
        <v>5904</v>
      </c>
    </row>
    <row r="920" spans="1:12" ht="14.25" hidden="1">
      <c r="A920" t="s">
        <v>1853</v>
      </c>
      <c r="B920" t="s">
        <v>5949</v>
      </c>
      <c r="C920" t="s">
        <v>5904</v>
      </c>
      <c r="D920" t="s">
        <v>3752</v>
      </c>
      <c r="E920" t="s">
        <v>98</v>
      </c>
      <c r="F920" s="23" t="s">
        <v>3754</v>
      </c>
      <c r="G920" s="56">
        <v>290</v>
      </c>
      <c r="H920" s="23" t="str">
        <f>F920&amp;G920</f>
        <v>6223692523208108290</v>
      </c>
      <c r="I920" s="48" t="e">
        <f>VLOOKUP(H920,银行退汇!H:K,4,FALSE)</f>
        <v>#N/A</v>
      </c>
      <c r="J920" s="48" t="e">
        <f>IF(I920&gt;0,1,"")</f>
        <v>#N/A</v>
      </c>
      <c r="K920" s="48" t="e">
        <f>VLOOKUP(H920,网银退汇!H:J,3,FALSE)</f>
        <v>#N/A</v>
      </c>
      <c r="L920" t="s">
        <v>5904</v>
      </c>
    </row>
    <row r="921" spans="1:12" ht="14.25" hidden="1">
      <c r="A921" t="s">
        <v>1855</v>
      </c>
      <c r="B921" t="s">
        <v>5950</v>
      </c>
      <c r="C921" t="s">
        <v>5904</v>
      </c>
      <c r="D921" t="s">
        <v>3755</v>
      </c>
      <c r="E921" t="s">
        <v>98</v>
      </c>
      <c r="F921" s="23" t="s">
        <v>3757</v>
      </c>
      <c r="G921" s="56">
        <v>44.5</v>
      </c>
      <c r="H921" s="23" t="str">
        <f>F921&amp;G921</f>
        <v>622848086867807477444.5</v>
      </c>
      <c r="I921" s="48" t="e">
        <f>VLOOKUP(H921,银行退汇!H:K,4,FALSE)</f>
        <v>#N/A</v>
      </c>
      <c r="J921" s="48" t="e">
        <f>IF(I921&gt;0,1,"")</f>
        <v>#N/A</v>
      </c>
      <c r="K921" s="48" t="e">
        <f>VLOOKUP(H921,网银退汇!H:J,3,FALSE)</f>
        <v>#N/A</v>
      </c>
      <c r="L921" t="s">
        <v>5904</v>
      </c>
    </row>
    <row r="922" spans="1:12" ht="14.25" hidden="1">
      <c r="A922" t="s">
        <v>1857</v>
      </c>
      <c r="B922" t="s">
        <v>5951</v>
      </c>
      <c r="C922" t="s">
        <v>5904</v>
      </c>
      <c r="D922" t="s">
        <v>3758</v>
      </c>
      <c r="E922" t="s">
        <v>98</v>
      </c>
      <c r="F922" s="23" t="s">
        <v>3760</v>
      </c>
      <c r="G922" s="56">
        <v>4886</v>
      </c>
      <c r="H922" s="23" t="str">
        <f>F922&amp;G922</f>
        <v>62580916728703964886</v>
      </c>
      <c r="I922" s="48" t="e">
        <f>VLOOKUP(H922,银行退汇!H:K,4,FALSE)</f>
        <v>#N/A</v>
      </c>
      <c r="J922" s="48" t="e">
        <f>IF(I922&gt;0,1,"")</f>
        <v>#N/A</v>
      </c>
      <c r="K922" s="48" t="e">
        <f>VLOOKUP(H922,网银退汇!H:J,3,FALSE)</f>
        <v>#N/A</v>
      </c>
      <c r="L922" t="s">
        <v>5904</v>
      </c>
    </row>
    <row r="923" spans="1:12" ht="14.25" hidden="1">
      <c r="A923" t="s">
        <v>1859</v>
      </c>
      <c r="B923" t="s">
        <v>5952</v>
      </c>
      <c r="C923" t="s">
        <v>5904</v>
      </c>
      <c r="D923" t="s">
        <v>3761</v>
      </c>
      <c r="E923" t="s">
        <v>98</v>
      </c>
      <c r="F923" s="23" t="s">
        <v>3763</v>
      </c>
      <c r="G923" s="56">
        <v>120.92</v>
      </c>
      <c r="H923" s="23" t="str">
        <f>F923&amp;G923</f>
        <v>6228481198704026476120.92</v>
      </c>
      <c r="I923" s="48" t="e">
        <f>VLOOKUP(H923,银行退汇!H:K,4,FALSE)</f>
        <v>#N/A</v>
      </c>
      <c r="J923" s="48" t="e">
        <f>IF(I923&gt;0,1,"")</f>
        <v>#N/A</v>
      </c>
      <c r="K923" s="48" t="e">
        <f>VLOOKUP(H923,网银退汇!H:J,3,FALSE)</f>
        <v>#N/A</v>
      </c>
      <c r="L923" t="s">
        <v>5904</v>
      </c>
    </row>
    <row r="924" spans="1:12" ht="14.25" hidden="1">
      <c r="A924" t="s">
        <v>1861</v>
      </c>
      <c r="B924" t="s">
        <v>5953</v>
      </c>
      <c r="C924" t="s">
        <v>5904</v>
      </c>
      <c r="D924" t="s">
        <v>3764</v>
      </c>
      <c r="E924" t="s">
        <v>98</v>
      </c>
      <c r="F924" s="23" t="s">
        <v>3766</v>
      </c>
      <c r="G924" s="56">
        <v>246.5</v>
      </c>
      <c r="H924" s="23" t="str">
        <f>F924&amp;G924</f>
        <v>6222082703004598730246.5</v>
      </c>
      <c r="I924" s="48" t="e">
        <f>VLOOKUP(H924,银行退汇!H:K,4,FALSE)</f>
        <v>#N/A</v>
      </c>
      <c r="J924" s="48" t="e">
        <f>IF(I924&gt;0,1,"")</f>
        <v>#N/A</v>
      </c>
      <c r="K924" s="48" t="e">
        <f>VLOOKUP(H924,网银退汇!H:J,3,FALSE)</f>
        <v>#N/A</v>
      </c>
      <c r="L924" t="s">
        <v>5904</v>
      </c>
    </row>
    <row r="925" spans="1:12" ht="14.25" hidden="1">
      <c r="A925" t="s">
        <v>1863</v>
      </c>
      <c r="B925" t="s">
        <v>5954</v>
      </c>
      <c r="C925" t="s">
        <v>5904</v>
      </c>
      <c r="D925" t="s">
        <v>3767</v>
      </c>
      <c r="E925" t="s">
        <v>98</v>
      </c>
      <c r="F925" s="23" t="s">
        <v>3769</v>
      </c>
      <c r="G925" s="56">
        <v>1342.14</v>
      </c>
      <c r="H925" s="23" t="str">
        <f>F925&amp;G925</f>
        <v>62236910437357561342.14</v>
      </c>
      <c r="I925" s="48" t="e">
        <f>VLOOKUP(H925,银行退汇!H:K,4,FALSE)</f>
        <v>#N/A</v>
      </c>
      <c r="J925" s="48" t="e">
        <f>IF(I925&gt;0,1,"")</f>
        <v>#N/A</v>
      </c>
      <c r="K925" s="48" t="e">
        <f>VLOOKUP(H925,网银退汇!H:J,3,FALSE)</f>
        <v>#N/A</v>
      </c>
      <c r="L925" t="s">
        <v>5904</v>
      </c>
    </row>
    <row r="926" spans="1:12" ht="14.25" hidden="1">
      <c r="A926" t="s">
        <v>1865</v>
      </c>
      <c r="B926" t="s">
        <v>5955</v>
      </c>
      <c r="C926" t="s">
        <v>5904</v>
      </c>
      <c r="D926" t="s">
        <v>3770</v>
      </c>
      <c r="E926" t="s">
        <v>98</v>
      </c>
      <c r="F926" s="23" t="s">
        <v>3772</v>
      </c>
      <c r="G926" s="56">
        <v>12.5</v>
      </c>
      <c r="H926" s="23" t="str">
        <f>F926&amp;G926</f>
        <v>622202250201943890512.5</v>
      </c>
      <c r="I926" s="48" t="e">
        <f>VLOOKUP(H926,银行退汇!H:K,4,FALSE)</f>
        <v>#N/A</v>
      </c>
      <c r="J926" s="48" t="e">
        <f>IF(I926&gt;0,1,"")</f>
        <v>#N/A</v>
      </c>
      <c r="K926" s="48" t="e">
        <f>VLOOKUP(H926,网银退汇!H:J,3,FALSE)</f>
        <v>#N/A</v>
      </c>
      <c r="L926" t="s">
        <v>5904</v>
      </c>
    </row>
    <row r="927" spans="1:12" ht="14.25" hidden="1">
      <c r="A927" t="s">
        <v>1867</v>
      </c>
      <c r="B927" t="s">
        <v>5956</v>
      </c>
      <c r="C927" t="s">
        <v>5904</v>
      </c>
      <c r="D927" t="s">
        <v>3773</v>
      </c>
      <c r="E927" t="s">
        <v>98</v>
      </c>
      <c r="F927" s="23" t="s">
        <v>3775</v>
      </c>
      <c r="G927" s="56">
        <v>300</v>
      </c>
      <c r="H927" s="23" t="str">
        <f>F927&amp;G927</f>
        <v>6228484140725219711300</v>
      </c>
      <c r="I927" s="48">
        <f>VLOOKUP(H927,银行退汇!H:K,4,FALSE)</f>
        <v>300</v>
      </c>
      <c r="J927" s="48">
        <f>IF(I927&gt;0,1,"")</f>
        <v>1</v>
      </c>
      <c r="K927" s="48" t="str">
        <f>VLOOKUP(H927,网银退汇!H:J,3,FALSE)</f>
        <v>2017-07-18</v>
      </c>
      <c r="L927" t="s">
        <v>5904</v>
      </c>
    </row>
    <row r="928" spans="1:12" ht="14.25" hidden="1">
      <c r="A928" t="s">
        <v>1869</v>
      </c>
      <c r="B928" t="s">
        <v>5957</v>
      </c>
      <c r="C928" t="s">
        <v>5904</v>
      </c>
      <c r="D928" t="s">
        <v>3776</v>
      </c>
      <c r="E928" t="s">
        <v>98</v>
      </c>
      <c r="F928" s="23" t="s">
        <v>3777</v>
      </c>
      <c r="G928" s="56">
        <v>146.5</v>
      </c>
      <c r="H928" s="23" t="str">
        <f>F928&amp;G928</f>
        <v>6231900020003131301146.5</v>
      </c>
      <c r="I928" s="48" t="e">
        <f>VLOOKUP(H928,银行退汇!H:K,4,FALSE)</f>
        <v>#N/A</v>
      </c>
      <c r="J928" s="48" t="e">
        <f>IF(I928&gt;0,1,"")</f>
        <v>#N/A</v>
      </c>
      <c r="K928" s="48" t="e">
        <f>VLOOKUP(H928,网银退汇!H:J,3,FALSE)</f>
        <v>#N/A</v>
      </c>
      <c r="L928" t="s">
        <v>5904</v>
      </c>
    </row>
    <row r="929" spans="1:12" ht="14.25" hidden="1">
      <c r="A929" t="s">
        <v>1871</v>
      </c>
      <c r="B929" t="s">
        <v>5958</v>
      </c>
      <c r="C929" t="s">
        <v>5904</v>
      </c>
      <c r="D929" t="s">
        <v>3778</v>
      </c>
      <c r="E929" t="s">
        <v>98</v>
      </c>
      <c r="F929" s="23" t="s">
        <v>3780</v>
      </c>
      <c r="G929" s="56">
        <v>63</v>
      </c>
      <c r="H929" s="23" t="str">
        <f>F929&amp;G929</f>
        <v>623668717000022159363</v>
      </c>
      <c r="I929" s="48">
        <f>VLOOKUP(H929,银行退汇!H:K,4,FALSE)</f>
        <v>63</v>
      </c>
      <c r="J929" s="48">
        <f>IF(I929&gt;0,1,"")</f>
        <v>1</v>
      </c>
      <c r="K929" s="48" t="str">
        <f>VLOOKUP(H929,网银退汇!H:J,3,FALSE)</f>
        <v>2017-07-18</v>
      </c>
      <c r="L929" t="s">
        <v>5904</v>
      </c>
    </row>
    <row r="930" spans="1:12" ht="14.25" hidden="1">
      <c r="A930" t="s">
        <v>1873</v>
      </c>
      <c r="B930" t="s">
        <v>5959</v>
      </c>
      <c r="C930" t="s">
        <v>5904</v>
      </c>
      <c r="D930" t="s">
        <v>3781</v>
      </c>
      <c r="E930" t="s">
        <v>98</v>
      </c>
      <c r="F930" s="23" t="s">
        <v>3783</v>
      </c>
      <c r="G930" s="56">
        <v>142</v>
      </c>
      <c r="H930" s="23" t="str">
        <f>F930&amp;G930</f>
        <v>6228483306147900664142</v>
      </c>
      <c r="I930" s="48" t="e">
        <f>VLOOKUP(H930,银行退汇!H:K,4,FALSE)</f>
        <v>#N/A</v>
      </c>
      <c r="J930" s="48" t="e">
        <f>IF(I930&gt;0,1,"")</f>
        <v>#N/A</v>
      </c>
      <c r="K930" s="48" t="e">
        <f>VLOOKUP(H930,网银退汇!H:J,3,FALSE)</f>
        <v>#N/A</v>
      </c>
      <c r="L930" t="s">
        <v>5904</v>
      </c>
    </row>
    <row r="931" spans="1:12" ht="14.25" hidden="1">
      <c r="A931" t="s">
        <v>1875</v>
      </c>
      <c r="B931" t="s">
        <v>5960</v>
      </c>
      <c r="C931" t="s">
        <v>5904</v>
      </c>
      <c r="D931" t="s">
        <v>3784</v>
      </c>
      <c r="E931" t="s">
        <v>98</v>
      </c>
      <c r="F931" s="23" t="s">
        <v>3785</v>
      </c>
      <c r="G931" s="56">
        <v>437</v>
      </c>
      <c r="H931" s="23" t="str">
        <f>F931&amp;G931</f>
        <v>6217003910001464917437</v>
      </c>
      <c r="I931" s="48" t="e">
        <f>VLOOKUP(H931,银行退汇!H:K,4,FALSE)</f>
        <v>#N/A</v>
      </c>
      <c r="J931" s="48" t="e">
        <f>IF(I931&gt;0,1,"")</f>
        <v>#N/A</v>
      </c>
      <c r="K931" s="48" t="e">
        <f>VLOOKUP(H931,网银退汇!H:J,3,FALSE)</f>
        <v>#N/A</v>
      </c>
      <c r="L931" t="s">
        <v>5904</v>
      </c>
    </row>
    <row r="932" spans="1:12" ht="14.25" hidden="1">
      <c r="A932" t="s">
        <v>1877</v>
      </c>
      <c r="B932" t="s">
        <v>5961</v>
      </c>
      <c r="C932" t="s">
        <v>5904</v>
      </c>
      <c r="D932" t="s">
        <v>3786</v>
      </c>
      <c r="E932" t="s">
        <v>98</v>
      </c>
      <c r="F932" s="23" t="s">
        <v>3788</v>
      </c>
      <c r="G932" s="56">
        <v>100</v>
      </c>
      <c r="H932" s="23" t="str">
        <f>F932&amp;G932</f>
        <v>6282680003525586100</v>
      </c>
      <c r="I932" s="48">
        <f>VLOOKUP(H932,银行退汇!H:K,4,FALSE)</f>
        <v>100</v>
      </c>
      <c r="J932" s="48">
        <f>IF(I932&gt;0,1,"")</f>
        <v>1</v>
      </c>
      <c r="K932" s="48" t="str">
        <f>VLOOKUP(H932,网银退汇!H:J,3,FALSE)</f>
        <v>2017-07-18</v>
      </c>
      <c r="L932" t="s">
        <v>5904</v>
      </c>
    </row>
    <row r="933" spans="1:12" ht="14.25" hidden="1">
      <c r="A933" t="s">
        <v>1879</v>
      </c>
      <c r="B933" t="s">
        <v>5962</v>
      </c>
      <c r="C933" t="s">
        <v>5904</v>
      </c>
      <c r="D933" t="s">
        <v>3789</v>
      </c>
      <c r="E933" t="s">
        <v>98</v>
      </c>
      <c r="F933" s="23" t="s">
        <v>3791</v>
      </c>
      <c r="G933" s="56">
        <v>11.11</v>
      </c>
      <c r="H933" s="23" t="str">
        <f>F933&amp;G933</f>
        <v>622369228367322811.11</v>
      </c>
      <c r="I933" s="48" t="e">
        <f>VLOOKUP(H933,银行退汇!H:K,4,FALSE)</f>
        <v>#N/A</v>
      </c>
      <c r="J933" s="48" t="e">
        <f>IF(I933&gt;0,1,"")</f>
        <v>#N/A</v>
      </c>
      <c r="K933" s="48" t="e">
        <f>VLOOKUP(H933,网银退汇!H:J,3,FALSE)</f>
        <v>#N/A</v>
      </c>
      <c r="L933" t="s">
        <v>5904</v>
      </c>
    </row>
    <row r="934" spans="1:12" ht="14.25" hidden="1">
      <c r="A934" t="s">
        <v>1881</v>
      </c>
      <c r="B934" t="s">
        <v>5963</v>
      </c>
      <c r="C934" t="s">
        <v>5904</v>
      </c>
      <c r="D934" t="s">
        <v>3792</v>
      </c>
      <c r="E934" t="s">
        <v>98</v>
      </c>
      <c r="F934" s="23" t="s">
        <v>3794</v>
      </c>
      <c r="G934" s="56">
        <v>400</v>
      </c>
      <c r="H934" s="23" t="str">
        <f>F934&amp;G934</f>
        <v>6212262502028403916400</v>
      </c>
      <c r="I934" s="48" t="e">
        <f>VLOOKUP(H934,银行退汇!H:K,4,FALSE)</f>
        <v>#N/A</v>
      </c>
      <c r="J934" s="48" t="e">
        <f>IF(I934&gt;0,1,"")</f>
        <v>#N/A</v>
      </c>
      <c r="K934" s="48" t="e">
        <f>VLOOKUP(H934,网银退汇!H:J,3,FALSE)</f>
        <v>#N/A</v>
      </c>
      <c r="L934" t="s">
        <v>5904</v>
      </c>
    </row>
    <row r="935" spans="1:12" ht="14.25" hidden="1">
      <c r="A935" t="s">
        <v>1883</v>
      </c>
      <c r="B935" t="s">
        <v>5964</v>
      </c>
      <c r="C935" t="s">
        <v>5904</v>
      </c>
      <c r="D935" t="s">
        <v>3795</v>
      </c>
      <c r="E935" t="s">
        <v>98</v>
      </c>
      <c r="F935" s="23" t="s">
        <v>3797</v>
      </c>
      <c r="G935" s="56">
        <v>500</v>
      </c>
      <c r="H935" s="23" t="str">
        <f>F935&amp;G935</f>
        <v>6215993722000428033500</v>
      </c>
      <c r="I935" s="48" t="e">
        <f>VLOOKUP(H935,银行退汇!H:K,4,FALSE)</f>
        <v>#N/A</v>
      </c>
      <c r="J935" s="48" t="e">
        <f>IF(I935&gt;0,1,"")</f>
        <v>#N/A</v>
      </c>
      <c r="K935" s="48" t="e">
        <f>VLOOKUP(H935,网银退汇!H:J,3,FALSE)</f>
        <v>#N/A</v>
      </c>
      <c r="L935" t="s">
        <v>5904</v>
      </c>
    </row>
    <row r="936" spans="1:12" ht="14.25" hidden="1">
      <c r="A936" t="s">
        <v>1885</v>
      </c>
      <c r="B936" t="s">
        <v>5965</v>
      </c>
      <c r="C936" t="s">
        <v>5904</v>
      </c>
      <c r="D936" t="s">
        <v>3798</v>
      </c>
      <c r="E936" t="s">
        <v>98</v>
      </c>
      <c r="F936" s="23" t="s">
        <v>3800</v>
      </c>
      <c r="G936" s="56">
        <v>473.76</v>
      </c>
      <c r="H936" s="23" t="str">
        <f>F936&amp;G936</f>
        <v>6217987071000103491473.76</v>
      </c>
      <c r="I936" s="48">
        <f>VLOOKUP(H936,银行退汇!H:K,4,FALSE)</f>
        <v>473.76</v>
      </c>
      <c r="J936" s="48">
        <f>IF(I936&gt;0,1,"")</f>
        <v>1</v>
      </c>
      <c r="K936" s="48" t="str">
        <f>VLOOKUP(H936,网银退汇!H:J,3,FALSE)</f>
        <v>2017-07-18</v>
      </c>
      <c r="L936" t="s">
        <v>5904</v>
      </c>
    </row>
    <row r="937" spans="1:12" ht="14.25" hidden="1">
      <c r="A937" t="s">
        <v>1887</v>
      </c>
      <c r="B937" t="s">
        <v>5966</v>
      </c>
      <c r="C937" t="s">
        <v>5904</v>
      </c>
      <c r="D937" t="s">
        <v>3801</v>
      </c>
      <c r="E937" t="s">
        <v>98</v>
      </c>
      <c r="F937" s="23" t="s">
        <v>3803</v>
      </c>
      <c r="G937" s="56">
        <v>96</v>
      </c>
      <c r="H937" s="23" t="str">
        <f>F937&amp;G937</f>
        <v>520152132084771996</v>
      </c>
      <c r="I937" s="48" t="e">
        <f>VLOOKUP(H937,银行退汇!H:K,4,FALSE)</f>
        <v>#N/A</v>
      </c>
      <c r="J937" s="48" t="e">
        <f>IF(I937&gt;0,1,"")</f>
        <v>#N/A</v>
      </c>
      <c r="K937" s="48" t="e">
        <f>VLOOKUP(H937,网银退汇!H:J,3,FALSE)</f>
        <v>#N/A</v>
      </c>
      <c r="L937" t="s">
        <v>5904</v>
      </c>
    </row>
    <row r="938" spans="1:12" ht="14.25" hidden="1">
      <c r="A938" t="s">
        <v>1889</v>
      </c>
      <c r="B938" t="s">
        <v>5967</v>
      </c>
      <c r="C938" t="s">
        <v>5904</v>
      </c>
      <c r="D938" t="s">
        <v>3804</v>
      </c>
      <c r="E938" t="s">
        <v>98</v>
      </c>
      <c r="F938" s="23" t="s">
        <v>3806</v>
      </c>
      <c r="G938" s="56">
        <v>81.5</v>
      </c>
      <c r="H938" s="23" t="str">
        <f>F938&amp;G938</f>
        <v>621226240600521362181.5</v>
      </c>
      <c r="I938" s="48" t="e">
        <f>VLOOKUP(H938,银行退汇!H:K,4,FALSE)</f>
        <v>#N/A</v>
      </c>
      <c r="J938" s="48" t="e">
        <f>IF(I938&gt;0,1,"")</f>
        <v>#N/A</v>
      </c>
      <c r="K938" s="48" t="e">
        <f>VLOOKUP(H938,网银退汇!H:J,3,FALSE)</f>
        <v>#N/A</v>
      </c>
      <c r="L938" t="s">
        <v>5904</v>
      </c>
    </row>
    <row r="939" spans="1:12" ht="14.25" hidden="1">
      <c r="A939" t="s">
        <v>1891</v>
      </c>
      <c r="B939" t="s">
        <v>5968</v>
      </c>
      <c r="C939" t="s">
        <v>5904</v>
      </c>
      <c r="D939" t="s">
        <v>3807</v>
      </c>
      <c r="E939" t="s">
        <v>98</v>
      </c>
      <c r="F939" s="23" t="s">
        <v>3809</v>
      </c>
      <c r="G939" s="56">
        <v>770.87</v>
      </c>
      <c r="H939" s="23" t="str">
        <f>F939&amp;G939</f>
        <v>6228480868636047573770.87</v>
      </c>
      <c r="I939" s="48" t="e">
        <f>VLOOKUP(H939,银行退汇!H:K,4,FALSE)</f>
        <v>#N/A</v>
      </c>
      <c r="J939" s="48" t="e">
        <f>IF(I939&gt;0,1,"")</f>
        <v>#N/A</v>
      </c>
      <c r="K939" s="48" t="e">
        <f>VLOOKUP(H939,网银退汇!H:J,3,FALSE)</f>
        <v>#N/A</v>
      </c>
      <c r="L939" t="s">
        <v>5904</v>
      </c>
    </row>
    <row r="940" spans="1:12" ht="14.25" hidden="1">
      <c r="A940" t="s">
        <v>1893</v>
      </c>
      <c r="B940" t="s">
        <v>5969</v>
      </c>
      <c r="C940" t="s">
        <v>5904</v>
      </c>
      <c r="D940" t="s">
        <v>3810</v>
      </c>
      <c r="E940" t="s">
        <v>98</v>
      </c>
      <c r="F940" s="23" t="s">
        <v>3812</v>
      </c>
      <c r="G940" s="56">
        <v>1512.5</v>
      </c>
      <c r="H940" s="23" t="str">
        <f>F940&amp;G940</f>
        <v>62223700603404821512.5</v>
      </c>
      <c r="I940" s="48" t="e">
        <f>VLOOKUP(H940,银行退汇!H:K,4,FALSE)</f>
        <v>#N/A</v>
      </c>
      <c r="J940" s="48" t="e">
        <f>IF(I940&gt;0,1,"")</f>
        <v>#N/A</v>
      </c>
      <c r="K940" s="48" t="e">
        <f>VLOOKUP(H940,网银退汇!H:J,3,FALSE)</f>
        <v>#N/A</v>
      </c>
      <c r="L940" t="s">
        <v>5904</v>
      </c>
    </row>
    <row r="941" spans="1:12" ht="14.25" hidden="1">
      <c r="A941" t="s">
        <v>1895</v>
      </c>
      <c r="B941" t="s">
        <v>5970</v>
      </c>
      <c r="C941" t="s">
        <v>5904</v>
      </c>
      <c r="D941" t="s">
        <v>3813</v>
      </c>
      <c r="E941" t="s">
        <v>98</v>
      </c>
      <c r="F941" s="23" t="s">
        <v>3814</v>
      </c>
      <c r="G941" s="56">
        <v>189.72</v>
      </c>
      <c r="H941" s="23" t="str">
        <f>F941&amp;G941</f>
        <v>6223691655653685189.72</v>
      </c>
      <c r="I941" s="48" t="e">
        <f>VLOOKUP(H941,银行退汇!H:K,4,FALSE)</f>
        <v>#N/A</v>
      </c>
      <c r="J941" s="48" t="e">
        <f>IF(I941&gt;0,1,"")</f>
        <v>#N/A</v>
      </c>
      <c r="K941" s="48" t="e">
        <f>VLOOKUP(H941,网银退汇!H:J,3,FALSE)</f>
        <v>#N/A</v>
      </c>
      <c r="L941" t="s">
        <v>5904</v>
      </c>
    </row>
    <row r="942" spans="1:12" ht="14.25" hidden="1">
      <c r="A942" t="s">
        <v>1897</v>
      </c>
      <c r="B942" t="s">
        <v>5971</v>
      </c>
      <c r="C942" t="s">
        <v>5904</v>
      </c>
      <c r="D942" t="s">
        <v>3815</v>
      </c>
      <c r="E942" t="s">
        <v>98</v>
      </c>
      <c r="F942" s="23" t="s">
        <v>3817</v>
      </c>
      <c r="G942" s="56">
        <v>106</v>
      </c>
      <c r="H942" s="23" t="str">
        <f>F942&amp;G942</f>
        <v>6217003860008724427106</v>
      </c>
      <c r="I942" s="48" t="e">
        <f>VLOOKUP(H942,银行退汇!H:K,4,FALSE)</f>
        <v>#N/A</v>
      </c>
      <c r="J942" s="48" t="e">
        <f>IF(I942&gt;0,1,"")</f>
        <v>#N/A</v>
      </c>
      <c r="K942" s="48" t="e">
        <f>VLOOKUP(H942,网银退汇!H:J,3,FALSE)</f>
        <v>#N/A</v>
      </c>
      <c r="L942" t="s">
        <v>5904</v>
      </c>
    </row>
    <row r="943" spans="1:12" ht="14.25" hidden="1">
      <c r="A943" t="s">
        <v>1899</v>
      </c>
      <c r="B943" t="s">
        <v>5972</v>
      </c>
      <c r="C943" t="s">
        <v>5904</v>
      </c>
      <c r="D943" t="s">
        <v>3818</v>
      </c>
      <c r="E943" t="s">
        <v>98</v>
      </c>
      <c r="F943" s="23" t="s">
        <v>3820</v>
      </c>
      <c r="G943" s="56">
        <v>2618.52</v>
      </c>
      <c r="H943" s="23" t="str">
        <f>F943&amp;G943</f>
        <v>62236909110619802618.52</v>
      </c>
      <c r="I943" s="48" t="e">
        <f>VLOOKUP(H943,银行退汇!H:K,4,FALSE)</f>
        <v>#N/A</v>
      </c>
      <c r="J943" s="48" t="e">
        <f>IF(I943&gt;0,1,"")</f>
        <v>#N/A</v>
      </c>
      <c r="K943" s="48" t="e">
        <f>VLOOKUP(H943,网银退汇!H:J,3,FALSE)</f>
        <v>#N/A</v>
      </c>
      <c r="L943" t="s">
        <v>5904</v>
      </c>
    </row>
    <row r="944" spans="1:12" ht="14.25" hidden="1">
      <c r="A944" t="s">
        <v>1901</v>
      </c>
      <c r="B944" t="s">
        <v>5973</v>
      </c>
      <c r="C944" t="s">
        <v>5904</v>
      </c>
      <c r="D944" t="s">
        <v>3821</v>
      </c>
      <c r="E944" t="s">
        <v>98</v>
      </c>
      <c r="F944" s="23" t="s">
        <v>3823</v>
      </c>
      <c r="G944" s="56">
        <v>79.069999999999993</v>
      </c>
      <c r="H944" s="23" t="str">
        <f>F944&amp;G944</f>
        <v>621799730005942284379.07</v>
      </c>
      <c r="I944" s="48" t="e">
        <f>VLOOKUP(H944,银行退汇!H:K,4,FALSE)</f>
        <v>#N/A</v>
      </c>
      <c r="J944" s="48" t="e">
        <f>IF(I944&gt;0,1,"")</f>
        <v>#N/A</v>
      </c>
      <c r="K944" s="48" t="e">
        <f>VLOOKUP(H944,网银退汇!H:J,3,FALSE)</f>
        <v>#N/A</v>
      </c>
      <c r="L944" t="s">
        <v>5904</v>
      </c>
    </row>
    <row r="945" spans="1:12" ht="14.25" hidden="1">
      <c r="A945" t="s">
        <v>1903</v>
      </c>
      <c r="B945" t="s">
        <v>5974</v>
      </c>
      <c r="C945" t="s">
        <v>5904</v>
      </c>
      <c r="D945" t="s">
        <v>3824</v>
      </c>
      <c r="E945" t="s">
        <v>98</v>
      </c>
      <c r="F945" s="23" t="s">
        <v>3826</v>
      </c>
      <c r="G945" s="56">
        <v>4600</v>
      </c>
      <c r="H945" s="23" t="str">
        <f>F945&amp;G945</f>
        <v>62236915241362354600</v>
      </c>
      <c r="I945" s="48">
        <f>VLOOKUP(H945,银行退汇!H:K,4,FALSE)</f>
        <v>4600</v>
      </c>
      <c r="J945" s="48">
        <f>IF(I945&gt;0,1,"")</f>
        <v>1</v>
      </c>
      <c r="K945" s="48" t="str">
        <f>VLOOKUP(H945,网银退汇!H:J,3,FALSE)</f>
        <v>2017-07-18</v>
      </c>
      <c r="L945" t="s">
        <v>5904</v>
      </c>
    </row>
    <row r="946" spans="1:12" ht="14.25" hidden="1">
      <c r="A946" t="s">
        <v>1905</v>
      </c>
      <c r="B946" t="s">
        <v>5975</v>
      </c>
      <c r="C946" t="s">
        <v>5904</v>
      </c>
      <c r="D946" t="s">
        <v>3827</v>
      </c>
      <c r="E946" t="s">
        <v>98</v>
      </c>
      <c r="F946" s="23" t="s">
        <v>3829</v>
      </c>
      <c r="G946" s="56">
        <v>1852.5</v>
      </c>
      <c r="H946" s="23" t="str">
        <f>F946&amp;G946</f>
        <v>62236917117162371852.5</v>
      </c>
      <c r="I946" s="48" t="e">
        <f>VLOOKUP(H946,银行退汇!H:K,4,FALSE)</f>
        <v>#N/A</v>
      </c>
      <c r="J946" s="48" t="e">
        <f>IF(I946&gt;0,1,"")</f>
        <v>#N/A</v>
      </c>
      <c r="K946" s="48" t="e">
        <f>VLOOKUP(H946,网银退汇!H:J,3,FALSE)</f>
        <v>#N/A</v>
      </c>
      <c r="L946" t="s">
        <v>5904</v>
      </c>
    </row>
    <row r="947" spans="1:12" ht="14.25" hidden="1">
      <c r="A947" t="s">
        <v>1907</v>
      </c>
      <c r="B947" t="s">
        <v>5976</v>
      </c>
      <c r="C947" t="s">
        <v>5904</v>
      </c>
      <c r="D947" t="s">
        <v>3830</v>
      </c>
      <c r="E947" t="s">
        <v>98</v>
      </c>
      <c r="F947" s="23" t="s">
        <v>3832</v>
      </c>
      <c r="G947" s="56">
        <v>357.5</v>
      </c>
      <c r="H947" s="23" t="str">
        <f>F947&amp;G947</f>
        <v>6222082502005617303357.5</v>
      </c>
      <c r="I947" s="48" t="e">
        <f>VLOOKUP(H947,银行退汇!H:K,4,FALSE)</f>
        <v>#N/A</v>
      </c>
      <c r="J947" s="48" t="e">
        <f>IF(I947&gt;0,1,"")</f>
        <v>#N/A</v>
      </c>
      <c r="K947" s="48" t="e">
        <f>VLOOKUP(H947,网银退汇!H:J,3,FALSE)</f>
        <v>#N/A</v>
      </c>
      <c r="L947" t="s">
        <v>5904</v>
      </c>
    </row>
    <row r="948" spans="1:12" ht="14.25" hidden="1">
      <c r="A948" t="s">
        <v>1909</v>
      </c>
      <c r="B948" t="s">
        <v>5977</v>
      </c>
      <c r="C948" t="s">
        <v>5904</v>
      </c>
      <c r="D948" t="s">
        <v>3833</v>
      </c>
      <c r="E948" t="s">
        <v>98</v>
      </c>
      <c r="F948" s="23" t="s">
        <v>3835</v>
      </c>
      <c r="G948" s="56">
        <v>55.5</v>
      </c>
      <c r="H948" s="23" t="str">
        <f>F948&amp;G948</f>
        <v>621700386002389852955.5</v>
      </c>
      <c r="I948" s="48" t="e">
        <f>VLOOKUP(H948,银行退汇!H:K,4,FALSE)</f>
        <v>#N/A</v>
      </c>
      <c r="J948" s="48" t="e">
        <f>IF(I948&gt;0,1,"")</f>
        <v>#N/A</v>
      </c>
      <c r="K948" s="48" t="e">
        <f>VLOOKUP(H948,网银退汇!H:J,3,FALSE)</f>
        <v>#N/A</v>
      </c>
      <c r="L948" t="s">
        <v>5904</v>
      </c>
    </row>
    <row r="949" spans="1:12" ht="14.25" hidden="1">
      <c r="A949" t="s">
        <v>1911</v>
      </c>
      <c r="B949" t="s">
        <v>5978</v>
      </c>
      <c r="C949" t="s">
        <v>5904</v>
      </c>
      <c r="D949" t="s">
        <v>3836</v>
      </c>
      <c r="E949" t="s">
        <v>98</v>
      </c>
      <c r="F949" s="23" t="s">
        <v>3838</v>
      </c>
      <c r="G949" s="56">
        <v>4.8899999999999997</v>
      </c>
      <c r="H949" s="23" t="str">
        <f>F949&amp;G949</f>
        <v>62178627000008370844.89</v>
      </c>
      <c r="I949" s="48" t="e">
        <f>VLOOKUP(H949,银行退汇!H:K,4,FALSE)</f>
        <v>#N/A</v>
      </c>
      <c r="J949" s="48" t="e">
        <f>IF(I949&gt;0,1,"")</f>
        <v>#N/A</v>
      </c>
      <c r="K949" s="48" t="e">
        <f>VLOOKUP(H949,网银退汇!H:J,3,FALSE)</f>
        <v>#N/A</v>
      </c>
      <c r="L949" t="s">
        <v>5904</v>
      </c>
    </row>
    <row r="950" spans="1:12" ht="14.25" hidden="1">
      <c r="A950" t="s">
        <v>1913</v>
      </c>
      <c r="B950" t="s">
        <v>5979</v>
      </c>
      <c r="C950" t="s">
        <v>5904</v>
      </c>
      <c r="D950" t="s">
        <v>3839</v>
      </c>
      <c r="E950" t="s">
        <v>98</v>
      </c>
      <c r="F950" s="23" t="s">
        <v>3841</v>
      </c>
      <c r="G950" s="56">
        <v>956.64</v>
      </c>
      <c r="H950" s="23" t="str">
        <f>F950&amp;G950</f>
        <v>6212262502014081098956.64</v>
      </c>
      <c r="I950" s="48" t="e">
        <f>VLOOKUP(H950,银行退汇!H:K,4,FALSE)</f>
        <v>#N/A</v>
      </c>
      <c r="J950" s="48" t="e">
        <f>IF(I950&gt;0,1,"")</f>
        <v>#N/A</v>
      </c>
      <c r="K950" s="48" t="e">
        <f>VLOOKUP(H950,网银退汇!H:J,3,FALSE)</f>
        <v>#N/A</v>
      </c>
      <c r="L950" t="s">
        <v>5904</v>
      </c>
    </row>
    <row r="951" spans="1:12" ht="14.25" hidden="1">
      <c r="A951" t="s">
        <v>1915</v>
      </c>
      <c r="B951" t="s">
        <v>5980</v>
      </c>
      <c r="C951" t="s">
        <v>5904</v>
      </c>
      <c r="D951" t="s">
        <v>3842</v>
      </c>
      <c r="E951" t="s">
        <v>98</v>
      </c>
      <c r="F951" s="23" t="s">
        <v>3844</v>
      </c>
      <c r="G951" s="56">
        <v>500</v>
      </c>
      <c r="H951" s="23" t="str">
        <f>F951&amp;G951</f>
        <v>6258061643936873500</v>
      </c>
      <c r="I951" s="48" t="e">
        <f>VLOOKUP(H951,银行退汇!H:K,4,FALSE)</f>
        <v>#N/A</v>
      </c>
      <c r="J951" s="48" t="e">
        <f>IF(I951&gt;0,1,"")</f>
        <v>#N/A</v>
      </c>
      <c r="K951" s="48" t="e">
        <f>VLOOKUP(H951,网银退汇!H:J,3,FALSE)</f>
        <v>#N/A</v>
      </c>
      <c r="L951" t="s">
        <v>5904</v>
      </c>
    </row>
    <row r="952" spans="1:12" ht="14.25" hidden="1">
      <c r="A952" t="s">
        <v>1917</v>
      </c>
      <c r="B952" t="s">
        <v>5981</v>
      </c>
      <c r="C952" t="s">
        <v>5904</v>
      </c>
      <c r="D952" t="s">
        <v>3845</v>
      </c>
      <c r="E952" t="s">
        <v>98</v>
      </c>
      <c r="F952" s="23" t="s">
        <v>3844</v>
      </c>
      <c r="G952" s="56">
        <v>200</v>
      </c>
      <c r="H952" s="23" t="str">
        <f>F952&amp;G952</f>
        <v>6258061643936873200</v>
      </c>
      <c r="I952" s="48" t="e">
        <f>VLOOKUP(H952,银行退汇!H:K,4,FALSE)</f>
        <v>#N/A</v>
      </c>
      <c r="J952" s="48" t="e">
        <f>IF(I952&gt;0,1,"")</f>
        <v>#N/A</v>
      </c>
      <c r="K952" s="48" t="e">
        <f>VLOOKUP(H952,网银退汇!H:J,3,FALSE)</f>
        <v>#N/A</v>
      </c>
      <c r="L952" t="s">
        <v>5904</v>
      </c>
    </row>
    <row r="953" spans="1:12" ht="14.25" hidden="1">
      <c r="A953" t="s">
        <v>1919</v>
      </c>
      <c r="B953" t="s">
        <v>5982</v>
      </c>
      <c r="C953" t="s">
        <v>5904</v>
      </c>
      <c r="D953" t="s">
        <v>3846</v>
      </c>
      <c r="E953" t="s">
        <v>98</v>
      </c>
      <c r="F953" s="23" t="s">
        <v>3848</v>
      </c>
      <c r="G953" s="56">
        <v>1100</v>
      </c>
      <c r="H953" s="23" t="str">
        <f>F953&amp;G953</f>
        <v>62284808661531105681100</v>
      </c>
      <c r="I953" s="48" t="e">
        <f>VLOOKUP(H953,银行退汇!H:K,4,FALSE)</f>
        <v>#N/A</v>
      </c>
      <c r="J953" s="48" t="e">
        <f>IF(I953&gt;0,1,"")</f>
        <v>#N/A</v>
      </c>
      <c r="K953" s="48" t="e">
        <f>VLOOKUP(H953,网银退汇!H:J,3,FALSE)</f>
        <v>#N/A</v>
      </c>
      <c r="L953" t="s">
        <v>5904</v>
      </c>
    </row>
    <row r="954" spans="1:12" ht="14.25" hidden="1">
      <c r="A954" t="s">
        <v>1921</v>
      </c>
      <c r="B954" t="s">
        <v>5983</v>
      </c>
      <c r="C954" t="s">
        <v>5904</v>
      </c>
      <c r="D954" t="s">
        <v>3849</v>
      </c>
      <c r="E954" t="s">
        <v>98</v>
      </c>
      <c r="F954" s="23" t="s">
        <v>3851</v>
      </c>
      <c r="G954" s="56">
        <v>200</v>
      </c>
      <c r="H954" s="23" t="str">
        <f>F954&amp;G954</f>
        <v>6217003860002454856200</v>
      </c>
      <c r="I954" s="48">
        <f>VLOOKUP(H954,银行退汇!H:K,4,FALSE)</f>
        <v>200</v>
      </c>
      <c r="J954" s="48">
        <f>IF(I954&gt;0,1,"")</f>
        <v>1</v>
      </c>
      <c r="K954" s="48" t="str">
        <f>VLOOKUP(H954,网银退汇!H:J,3,FALSE)</f>
        <v>2017-07-18</v>
      </c>
      <c r="L954" t="s">
        <v>5904</v>
      </c>
    </row>
    <row r="955" spans="1:12" ht="14.25" hidden="1">
      <c r="A955" t="s">
        <v>1923</v>
      </c>
      <c r="B955" t="s">
        <v>5984</v>
      </c>
      <c r="C955" t="s">
        <v>5904</v>
      </c>
      <c r="D955" t="s">
        <v>3852</v>
      </c>
      <c r="E955" t="s">
        <v>98</v>
      </c>
      <c r="F955" s="23" t="s">
        <v>3854</v>
      </c>
      <c r="G955" s="56">
        <v>507.5</v>
      </c>
      <c r="H955" s="23" t="str">
        <f>F955&amp;G955</f>
        <v>6258081661487260507.5</v>
      </c>
      <c r="I955" s="48" t="e">
        <f>VLOOKUP(H955,银行退汇!H:K,4,FALSE)</f>
        <v>#N/A</v>
      </c>
      <c r="J955" s="48" t="e">
        <f>IF(I955&gt;0,1,"")</f>
        <v>#N/A</v>
      </c>
      <c r="K955" s="48" t="e">
        <f>VLOOKUP(H955,网银退汇!H:J,3,FALSE)</f>
        <v>#N/A</v>
      </c>
      <c r="L955" t="s">
        <v>5904</v>
      </c>
    </row>
    <row r="956" spans="1:12" ht="14.25" hidden="1">
      <c r="A956" t="s">
        <v>1925</v>
      </c>
      <c r="B956" t="s">
        <v>5985</v>
      </c>
      <c r="C956" t="s">
        <v>5986</v>
      </c>
      <c r="D956" t="s">
        <v>3855</v>
      </c>
      <c r="E956" t="s">
        <v>98</v>
      </c>
      <c r="F956" s="23" t="s">
        <v>3857</v>
      </c>
      <c r="G956" s="56">
        <v>500</v>
      </c>
      <c r="H956" s="23" t="str">
        <f>F956&amp;G956</f>
        <v>6231900000025464666500</v>
      </c>
      <c r="I956" s="48">
        <f>VLOOKUP(H956,银行退汇!H:K,4,FALSE)</f>
        <v>500</v>
      </c>
      <c r="J956" s="48">
        <f>IF(I956&gt;0,1,"")</f>
        <v>1</v>
      </c>
      <c r="K956" s="48" t="str">
        <f>VLOOKUP(H956,网银退汇!H:J,3,FALSE)</f>
        <v>2017-07-19</v>
      </c>
      <c r="L956" t="s">
        <v>5986</v>
      </c>
    </row>
    <row r="957" spans="1:12" ht="14.25" hidden="1">
      <c r="A957" t="s">
        <v>1927</v>
      </c>
      <c r="B957" t="s">
        <v>5987</v>
      </c>
      <c r="C957" t="s">
        <v>5986</v>
      </c>
      <c r="D957" t="s">
        <v>3858</v>
      </c>
      <c r="E957" t="s">
        <v>98</v>
      </c>
      <c r="F957" s="23" t="s">
        <v>3857</v>
      </c>
      <c r="G957" s="56">
        <v>4500</v>
      </c>
      <c r="H957" s="23" t="str">
        <f>F957&amp;G957</f>
        <v>62319000000254646664500</v>
      </c>
      <c r="I957" s="48" t="e">
        <f>VLOOKUP(H957,银行退汇!H:K,4,FALSE)</f>
        <v>#N/A</v>
      </c>
      <c r="J957" s="48" t="e">
        <f>IF(I957&gt;0,1,"")</f>
        <v>#N/A</v>
      </c>
      <c r="K957" s="48" t="e">
        <f>VLOOKUP(H957,网银退汇!H:J,3,FALSE)</f>
        <v>#N/A</v>
      </c>
      <c r="L957" t="s">
        <v>5986</v>
      </c>
    </row>
    <row r="958" spans="1:12" ht="14.25" hidden="1">
      <c r="A958" t="s">
        <v>1929</v>
      </c>
      <c r="B958" t="s">
        <v>5988</v>
      </c>
      <c r="C958" t="s">
        <v>5986</v>
      </c>
      <c r="D958" t="s">
        <v>3860</v>
      </c>
      <c r="E958" t="s">
        <v>98</v>
      </c>
      <c r="F958" s="23" t="s">
        <v>3862</v>
      </c>
      <c r="G958" s="56">
        <v>132.46</v>
      </c>
      <c r="H958" s="23" t="str">
        <f>F958&amp;G958</f>
        <v>5201521643771976132.46</v>
      </c>
      <c r="I958" s="48" t="e">
        <f>VLOOKUP(H958,银行退汇!H:K,4,FALSE)</f>
        <v>#N/A</v>
      </c>
      <c r="J958" s="48" t="e">
        <f>IF(I958&gt;0,1,"")</f>
        <v>#N/A</v>
      </c>
      <c r="K958" s="48" t="e">
        <f>VLOOKUP(H958,网银退汇!H:J,3,FALSE)</f>
        <v>#N/A</v>
      </c>
      <c r="L958" t="s">
        <v>5986</v>
      </c>
    </row>
    <row r="959" spans="1:12" ht="14.25" hidden="1">
      <c r="A959" t="s">
        <v>1931</v>
      </c>
      <c r="B959" t="s">
        <v>5989</v>
      </c>
      <c r="C959" t="s">
        <v>5986</v>
      </c>
      <c r="D959" t="s">
        <v>3863</v>
      </c>
      <c r="E959" t="s">
        <v>98</v>
      </c>
      <c r="F959" s="23" t="s">
        <v>3865</v>
      </c>
      <c r="G959" s="56">
        <v>7.78</v>
      </c>
      <c r="H959" s="23" t="str">
        <f>F959&amp;G959</f>
        <v>49845112177228247.78</v>
      </c>
      <c r="I959" s="48" t="e">
        <f>VLOOKUP(H959,银行退汇!H:K,4,FALSE)</f>
        <v>#N/A</v>
      </c>
      <c r="J959" s="48" t="e">
        <f>IF(I959&gt;0,1,"")</f>
        <v>#N/A</v>
      </c>
      <c r="K959" s="48" t="e">
        <f>VLOOKUP(H959,网银退汇!H:J,3,FALSE)</f>
        <v>#N/A</v>
      </c>
      <c r="L959" t="s">
        <v>5986</v>
      </c>
    </row>
    <row r="960" spans="1:12" ht="14.25" hidden="1">
      <c r="A960" t="s">
        <v>1933</v>
      </c>
      <c r="B960" t="s">
        <v>5990</v>
      </c>
      <c r="C960" t="s">
        <v>5986</v>
      </c>
      <c r="D960" t="s">
        <v>3866</v>
      </c>
      <c r="E960" t="s">
        <v>98</v>
      </c>
      <c r="F960" s="23" t="s">
        <v>3868</v>
      </c>
      <c r="G960" s="56">
        <v>248</v>
      </c>
      <c r="H960" s="23" t="str">
        <f>F960&amp;G960</f>
        <v>6212262502014220373248</v>
      </c>
      <c r="I960" s="48" t="e">
        <f>VLOOKUP(H960,银行退汇!H:K,4,FALSE)</f>
        <v>#N/A</v>
      </c>
      <c r="J960" s="48" t="e">
        <f>IF(I960&gt;0,1,"")</f>
        <v>#N/A</v>
      </c>
      <c r="K960" s="48" t="e">
        <f>VLOOKUP(H960,网银退汇!H:J,3,FALSE)</f>
        <v>#N/A</v>
      </c>
      <c r="L960" t="s">
        <v>5986</v>
      </c>
    </row>
    <row r="961" spans="1:12" ht="14.25" hidden="1">
      <c r="A961" t="s">
        <v>1935</v>
      </c>
      <c r="B961" t="s">
        <v>5991</v>
      </c>
      <c r="C961" t="s">
        <v>5986</v>
      </c>
      <c r="D961" t="s">
        <v>3869</v>
      </c>
      <c r="E961" t="s">
        <v>98</v>
      </c>
      <c r="F961" s="23" t="s">
        <v>3871</v>
      </c>
      <c r="G961" s="56">
        <v>303</v>
      </c>
      <c r="H961" s="23" t="str">
        <f>F961&amp;G961</f>
        <v>6282880036092055303</v>
      </c>
      <c r="I961" s="48" t="e">
        <f>VLOOKUP(H961,银行退汇!H:K,4,FALSE)</f>
        <v>#N/A</v>
      </c>
      <c r="J961" s="48" t="e">
        <f>IF(I961&gt;0,1,"")</f>
        <v>#N/A</v>
      </c>
      <c r="K961" s="48" t="e">
        <f>VLOOKUP(H961,网银退汇!H:J,3,FALSE)</f>
        <v>#N/A</v>
      </c>
      <c r="L961" t="s">
        <v>5986</v>
      </c>
    </row>
    <row r="962" spans="1:12" ht="14.25" hidden="1">
      <c r="A962" t="s">
        <v>1937</v>
      </c>
      <c r="B962" t="s">
        <v>5992</v>
      </c>
      <c r="C962" t="s">
        <v>5986</v>
      </c>
      <c r="D962" t="s">
        <v>3872</v>
      </c>
      <c r="E962" t="s">
        <v>98</v>
      </c>
      <c r="F962" s="23" t="s">
        <v>3874</v>
      </c>
      <c r="G962" s="56">
        <v>500</v>
      </c>
      <c r="H962" s="23" t="str">
        <f>F962&amp;G962</f>
        <v>6221507300014373482500</v>
      </c>
      <c r="I962" s="48" t="e">
        <f>VLOOKUP(H962,银行退汇!H:K,4,FALSE)</f>
        <v>#N/A</v>
      </c>
      <c r="J962" s="48" t="e">
        <f>IF(I962&gt;0,1,"")</f>
        <v>#N/A</v>
      </c>
      <c r="K962" s="48" t="e">
        <f>VLOOKUP(H962,网银退汇!H:J,3,FALSE)</f>
        <v>#N/A</v>
      </c>
      <c r="L962" t="s">
        <v>5986</v>
      </c>
    </row>
    <row r="963" spans="1:12" ht="14.25" hidden="1">
      <c r="A963" t="s">
        <v>1939</v>
      </c>
      <c r="B963" t="s">
        <v>5993</v>
      </c>
      <c r="C963" t="s">
        <v>5986</v>
      </c>
      <c r="D963" t="s">
        <v>3875</v>
      </c>
      <c r="E963" t="s">
        <v>98</v>
      </c>
      <c r="F963" s="23" t="s">
        <v>3877</v>
      </c>
      <c r="G963" s="56">
        <v>615.20000000000005</v>
      </c>
      <c r="H963" s="23" t="str">
        <f>F963&amp;G963</f>
        <v>6259654240350941615.2</v>
      </c>
      <c r="I963" s="48" t="e">
        <f>VLOOKUP(H963,银行退汇!H:K,4,FALSE)</f>
        <v>#N/A</v>
      </c>
      <c r="J963" s="48" t="e">
        <f>IF(I963&gt;0,1,"")</f>
        <v>#N/A</v>
      </c>
      <c r="K963" s="48" t="e">
        <f>VLOOKUP(H963,网银退汇!H:J,3,FALSE)</f>
        <v>#N/A</v>
      </c>
      <c r="L963" t="s">
        <v>5986</v>
      </c>
    </row>
    <row r="964" spans="1:12" ht="14.25" hidden="1">
      <c r="A964" t="s">
        <v>1941</v>
      </c>
      <c r="B964" t="s">
        <v>5994</v>
      </c>
      <c r="C964" t="s">
        <v>5986</v>
      </c>
      <c r="D964" t="s">
        <v>3878</v>
      </c>
      <c r="E964" t="s">
        <v>98</v>
      </c>
      <c r="F964" s="23" t="s">
        <v>3880</v>
      </c>
      <c r="G964" s="56">
        <v>1902.32</v>
      </c>
      <c r="H964" s="23" t="str">
        <f>F964&amp;G964</f>
        <v>62149938603422161902.32</v>
      </c>
      <c r="I964" s="48" t="e">
        <f>VLOOKUP(H964,银行退汇!H:K,4,FALSE)</f>
        <v>#N/A</v>
      </c>
      <c r="J964" s="48" t="e">
        <f>IF(I964&gt;0,1,"")</f>
        <v>#N/A</v>
      </c>
      <c r="K964" s="48" t="e">
        <f>VLOOKUP(H964,网银退汇!H:J,3,FALSE)</f>
        <v>#N/A</v>
      </c>
      <c r="L964" t="s">
        <v>5986</v>
      </c>
    </row>
    <row r="965" spans="1:12" ht="14.25" hidden="1">
      <c r="A965" t="s">
        <v>1943</v>
      </c>
      <c r="B965" t="s">
        <v>5995</v>
      </c>
      <c r="C965" t="s">
        <v>5986</v>
      </c>
      <c r="D965" t="s">
        <v>3881</v>
      </c>
      <c r="E965" t="s">
        <v>98</v>
      </c>
      <c r="F965" s="23" t="s">
        <v>3883</v>
      </c>
      <c r="G965" s="56">
        <v>47</v>
      </c>
      <c r="H965" s="23" t="str">
        <f>F965&amp;G965</f>
        <v>406366132027866147</v>
      </c>
      <c r="I965" s="48" t="e">
        <f>VLOOKUP(H965,银行退汇!H:K,4,FALSE)</f>
        <v>#N/A</v>
      </c>
      <c r="J965" s="48" t="e">
        <f>IF(I965&gt;0,1,"")</f>
        <v>#N/A</v>
      </c>
      <c r="K965" s="48" t="e">
        <f>VLOOKUP(H965,网银退汇!H:J,3,FALSE)</f>
        <v>#N/A</v>
      </c>
      <c r="L965" t="s">
        <v>5986</v>
      </c>
    </row>
    <row r="966" spans="1:12" ht="14.25" hidden="1">
      <c r="A966" t="s">
        <v>1945</v>
      </c>
      <c r="B966" t="s">
        <v>5996</v>
      </c>
      <c r="C966" t="s">
        <v>5986</v>
      </c>
      <c r="D966" t="s">
        <v>3884</v>
      </c>
      <c r="E966" t="s">
        <v>98</v>
      </c>
      <c r="F966" s="23" t="s">
        <v>3886</v>
      </c>
      <c r="G966" s="56">
        <v>5600</v>
      </c>
      <c r="H966" s="23" t="str">
        <f>F966&amp;G966</f>
        <v>62220325020001331175600</v>
      </c>
      <c r="I966" s="48" t="e">
        <f>VLOOKUP(H966,银行退汇!H:K,4,FALSE)</f>
        <v>#N/A</v>
      </c>
      <c r="J966" s="48" t="e">
        <f>IF(I966&gt;0,1,"")</f>
        <v>#N/A</v>
      </c>
      <c r="K966" s="48" t="e">
        <f>VLOOKUP(H966,网银退汇!H:J,3,FALSE)</f>
        <v>#N/A</v>
      </c>
      <c r="L966" t="s">
        <v>5986</v>
      </c>
    </row>
    <row r="967" spans="1:12" ht="14.25" hidden="1">
      <c r="A967" t="s">
        <v>1947</v>
      </c>
      <c r="B967" t="s">
        <v>5997</v>
      </c>
      <c r="C967" t="s">
        <v>5986</v>
      </c>
      <c r="D967" t="s">
        <v>3887</v>
      </c>
      <c r="E967" t="s">
        <v>98</v>
      </c>
      <c r="F967" s="23" t="s">
        <v>3889</v>
      </c>
      <c r="G967" s="56">
        <v>1040.44</v>
      </c>
      <c r="H967" s="23" t="str">
        <f>F967&amp;G967</f>
        <v>62170039800005913581040.44</v>
      </c>
      <c r="I967" s="48" t="e">
        <f>VLOOKUP(H967,银行退汇!H:K,4,FALSE)</f>
        <v>#N/A</v>
      </c>
      <c r="J967" s="48" t="e">
        <f>IF(I967&gt;0,1,"")</f>
        <v>#N/A</v>
      </c>
      <c r="K967" s="48" t="e">
        <f>VLOOKUP(H967,网银退汇!H:J,3,FALSE)</f>
        <v>#N/A</v>
      </c>
      <c r="L967" t="s">
        <v>5986</v>
      </c>
    </row>
    <row r="968" spans="1:12" ht="14.25" hidden="1">
      <c r="A968" t="s">
        <v>1949</v>
      </c>
      <c r="B968" t="s">
        <v>5998</v>
      </c>
      <c r="C968" t="s">
        <v>5986</v>
      </c>
      <c r="D968" t="s">
        <v>3890</v>
      </c>
      <c r="E968" t="s">
        <v>98</v>
      </c>
      <c r="F968" s="23" t="s">
        <v>3891</v>
      </c>
      <c r="G968" s="56">
        <v>1000</v>
      </c>
      <c r="H968" s="23" t="str">
        <f>F968&amp;G968</f>
        <v>53169300051008921000</v>
      </c>
      <c r="I968" s="48" t="e">
        <f>VLOOKUP(H968,银行退汇!H:K,4,FALSE)</f>
        <v>#N/A</v>
      </c>
      <c r="J968" s="48" t="e">
        <f>IF(I968&gt;0,1,"")</f>
        <v>#N/A</v>
      </c>
      <c r="K968" s="48" t="e">
        <f>VLOOKUP(H968,网银退汇!H:J,3,FALSE)</f>
        <v>#N/A</v>
      </c>
      <c r="L968" t="s">
        <v>5986</v>
      </c>
    </row>
    <row r="969" spans="1:12" ht="14.25" hidden="1">
      <c r="A969" t="s">
        <v>1951</v>
      </c>
      <c r="B969" t="s">
        <v>5999</v>
      </c>
      <c r="C969" t="s">
        <v>5986</v>
      </c>
      <c r="D969" t="s">
        <v>3892</v>
      </c>
      <c r="E969" t="s">
        <v>98</v>
      </c>
      <c r="F969" s="23" t="s">
        <v>3893</v>
      </c>
      <c r="G969" s="56">
        <v>2500</v>
      </c>
      <c r="H969" s="23" t="str">
        <f>F969&amp;G969</f>
        <v>62284828960355646642500</v>
      </c>
      <c r="I969" s="48" t="e">
        <f>VLOOKUP(H969,银行退汇!H:K,4,FALSE)</f>
        <v>#N/A</v>
      </c>
      <c r="J969" s="48" t="e">
        <f>IF(I969&gt;0,1,"")</f>
        <v>#N/A</v>
      </c>
      <c r="K969" s="48" t="e">
        <f>VLOOKUP(H969,网银退汇!H:J,3,FALSE)</f>
        <v>#N/A</v>
      </c>
      <c r="L969" t="s">
        <v>5986</v>
      </c>
    </row>
    <row r="970" spans="1:12" ht="14.25" hidden="1">
      <c r="A970" t="s">
        <v>1953</v>
      </c>
      <c r="B970" t="s">
        <v>6000</v>
      </c>
      <c r="C970" t="s">
        <v>5986</v>
      </c>
      <c r="D970" t="s">
        <v>3894</v>
      </c>
      <c r="E970" t="s">
        <v>98</v>
      </c>
      <c r="F970" s="23" t="s">
        <v>3895</v>
      </c>
      <c r="G970" s="56">
        <v>180</v>
      </c>
      <c r="H970" s="23" t="str">
        <f>F970&amp;G970</f>
        <v>6282880027254367180</v>
      </c>
      <c r="I970" s="48" t="e">
        <f>VLOOKUP(H970,银行退汇!H:K,4,FALSE)</f>
        <v>#N/A</v>
      </c>
      <c r="J970" s="48" t="e">
        <f>IF(I970&gt;0,1,"")</f>
        <v>#N/A</v>
      </c>
      <c r="K970" s="48" t="e">
        <f>VLOOKUP(H970,网银退汇!H:J,3,FALSE)</f>
        <v>#N/A</v>
      </c>
      <c r="L970" t="s">
        <v>5986</v>
      </c>
    </row>
    <row r="971" spans="1:12" ht="14.25" hidden="1">
      <c r="A971" t="s">
        <v>1955</v>
      </c>
      <c r="B971" t="s">
        <v>6001</v>
      </c>
      <c r="C971" t="s">
        <v>5986</v>
      </c>
      <c r="D971" t="s">
        <v>3896</v>
      </c>
      <c r="E971" t="s">
        <v>98</v>
      </c>
      <c r="F971" s="23" t="s">
        <v>3898</v>
      </c>
      <c r="G971" s="56">
        <v>100</v>
      </c>
      <c r="H971" s="23" t="str">
        <f>F971&amp;G971</f>
        <v>6226898014814281100</v>
      </c>
      <c r="I971" s="48" t="e">
        <f>VLOOKUP(H971,银行退汇!H:K,4,FALSE)</f>
        <v>#N/A</v>
      </c>
      <c r="J971" s="48" t="e">
        <f>IF(I971&gt;0,1,"")</f>
        <v>#N/A</v>
      </c>
      <c r="K971" s="48" t="e">
        <f>VLOOKUP(H971,网银退汇!H:J,3,FALSE)</f>
        <v>#N/A</v>
      </c>
      <c r="L971" t="s">
        <v>5986</v>
      </c>
    </row>
    <row r="972" spans="1:12" ht="14.25" hidden="1">
      <c r="A972" t="s">
        <v>1957</v>
      </c>
      <c r="B972" t="s">
        <v>6002</v>
      </c>
      <c r="C972" t="s">
        <v>5986</v>
      </c>
      <c r="D972" t="s">
        <v>3899</v>
      </c>
      <c r="E972" t="s">
        <v>98</v>
      </c>
      <c r="F972" s="23" t="s">
        <v>3901</v>
      </c>
      <c r="G972" s="56">
        <v>115.2</v>
      </c>
      <c r="H972" s="23" t="str">
        <f>F972&amp;G972</f>
        <v>6228480868604625574115.2</v>
      </c>
      <c r="I972" s="48" t="e">
        <f>VLOOKUP(H972,银行退汇!H:K,4,FALSE)</f>
        <v>#N/A</v>
      </c>
      <c r="J972" s="48" t="e">
        <f>IF(I972&gt;0,1,"")</f>
        <v>#N/A</v>
      </c>
      <c r="K972" s="48" t="e">
        <f>VLOOKUP(H972,网银退汇!H:J,3,FALSE)</f>
        <v>#N/A</v>
      </c>
      <c r="L972" t="s">
        <v>5986</v>
      </c>
    </row>
    <row r="973" spans="1:12" ht="14.25" hidden="1">
      <c r="A973" t="s">
        <v>1959</v>
      </c>
      <c r="B973" t="s">
        <v>6003</v>
      </c>
      <c r="C973" t="s">
        <v>5986</v>
      </c>
      <c r="D973" t="s">
        <v>3902</v>
      </c>
      <c r="E973" t="s">
        <v>98</v>
      </c>
      <c r="F973" s="23" t="s">
        <v>3904</v>
      </c>
      <c r="G973" s="56">
        <v>403.5</v>
      </c>
      <c r="H973" s="23" t="str">
        <f>F973&amp;G973</f>
        <v>6228483868587742278403.5</v>
      </c>
      <c r="I973" s="48" t="e">
        <f>VLOOKUP(H973,银行退汇!H:K,4,FALSE)</f>
        <v>#N/A</v>
      </c>
      <c r="J973" s="48" t="e">
        <f>IF(I973&gt;0,1,"")</f>
        <v>#N/A</v>
      </c>
      <c r="K973" s="48" t="e">
        <f>VLOOKUP(H973,网银退汇!H:J,3,FALSE)</f>
        <v>#N/A</v>
      </c>
      <c r="L973" t="s">
        <v>5986</v>
      </c>
    </row>
    <row r="974" spans="1:12" ht="14.25" hidden="1">
      <c r="A974" t="s">
        <v>1961</v>
      </c>
      <c r="B974" t="s">
        <v>6004</v>
      </c>
      <c r="C974" t="s">
        <v>5986</v>
      </c>
      <c r="D974" t="s">
        <v>3905</v>
      </c>
      <c r="E974" t="s">
        <v>98</v>
      </c>
      <c r="F974" s="23" t="s">
        <v>3907</v>
      </c>
      <c r="G974" s="56">
        <v>300</v>
      </c>
      <c r="H974" s="23" t="str">
        <f>F974&amp;G974</f>
        <v>6222600290002783384300</v>
      </c>
      <c r="I974" s="48" t="e">
        <f>VLOOKUP(H974,银行退汇!H:K,4,FALSE)</f>
        <v>#N/A</v>
      </c>
      <c r="J974" s="48" t="e">
        <f>IF(I974&gt;0,1,"")</f>
        <v>#N/A</v>
      </c>
      <c r="K974" s="48" t="e">
        <f>VLOOKUP(H974,网银退汇!H:J,3,FALSE)</f>
        <v>#N/A</v>
      </c>
      <c r="L974" t="s">
        <v>5986</v>
      </c>
    </row>
    <row r="975" spans="1:12" ht="14.25" hidden="1">
      <c r="A975" t="s">
        <v>1963</v>
      </c>
      <c r="B975" t="s">
        <v>6005</v>
      </c>
      <c r="C975" t="s">
        <v>5986</v>
      </c>
      <c r="D975" t="s">
        <v>3908</v>
      </c>
      <c r="E975" t="s">
        <v>98</v>
      </c>
      <c r="F975" s="23" t="s">
        <v>3910</v>
      </c>
      <c r="G975" s="56">
        <v>1500</v>
      </c>
      <c r="H975" s="23" t="str">
        <f>F975&amp;G975</f>
        <v>62262222004645971500</v>
      </c>
      <c r="I975" s="48" t="e">
        <f>VLOOKUP(H975,银行退汇!H:K,4,FALSE)</f>
        <v>#N/A</v>
      </c>
      <c r="J975" s="48" t="e">
        <f>IF(I975&gt;0,1,"")</f>
        <v>#N/A</v>
      </c>
      <c r="K975" s="48" t="e">
        <f>VLOOKUP(H975,网银退汇!H:J,3,FALSE)</f>
        <v>#N/A</v>
      </c>
      <c r="L975" t="s">
        <v>5986</v>
      </c>
    </row>
    <row r="976" spans="1:12" ht="14.25" hidden="1">
      <c r="A976" t="s">
        <v>1965</v>
      </c>
      <c r="B976" t="s">
        <v>6006</v>
      </c>
      <c r="C976" t="s">
        <v>5986</v>
      </c>
      <c r="D976" t="s">
        <v>3911</v>
      </c>
      <c r="E976" t="s">
        <v>98</v>
      </c>
      <c r="F976" s="23" t="s">
        <v>3913</v>
      </c>
      <c r="G976" s="56">
        <v>385.84</v>
      </c>
      <c r="H976" s="23" t="str">
        <f>F976&amp;G976</f>
        <v>6231900000127310932385.84</v>
      </c>
      <c r="I976" s="48" t="e">
        <f>VLOOKUP(H976,银行退汇!H:K,4,FALSE)</f>
        <v>#N/A</v>
      </c>
      <c r="J976" s="48" t="e">
        <f>IF(I976&gt;0,1,"")</f>
        <v>#N/A</v>
      </c>
      <c r="K976" s="48" t="e">
        <f>VLOOKUP(H976,网银退汇!H:J,3,FALSE)</f>
        <v>#N/A</v>
      </c>
      <c r="L976" t="s">
        <v>5986</v>
      </c>
    </row>
    <row r="977" spans="1:12" ht="14.25" hidden="1">
      <c r="A977" t="s">
        <v>1967</v>
      </c>
      <c r="B977" t="s">
        <v>6007</v>
      </c>
      <c r="C977" t="s">
        <v>5986</v>
      </c>
      <c r="D977" t="s">
        <v>3914</v>
      </c>
      <c r="E977" t="s">
        <v>98</v>
      </c>
      <c r="F977" s="23" t="s">
        <v>3916</v>
      </c>
      <c r="G977" s="56">
        <v>263.2</v>
      </c>
      <c r="H977" s="23" t="str">
        <f>F977&amp;G977</f>
        <v>6283660104484627263.2</v>
      </c>
      <c r="I977" s="48" t="e">
        <f>VLOOKUP(H977,银行退汇!H:K,4,FALSE)</f>
        <v>#N/A</v>
      </c>
      <c r="J977" s="48" t="e">
        <f>IF(I977&gt;0,1,"")</f>
        <v>#N/A</v>
      </c>
      <c r="K977" s="48" t="e">
        <f>VLOOKUP(H977,网银退汇!H:J,3,FALSE)</f>
        <v>#N/A</v>
      </c>
      <c r="L977" t="s">
        <v>5986</v>
      </c>
    </row>
    <row r="978" spans="1:12" ht="14.25" hidden="1">
      <c r="A978" t="s">
        <v>1969</v>
      </c>
      <c r="B978" t="s">
        <v>6008</v>
      </c>
      <c r="C978" t="s">
        <v>5986</v>
      </c>
      <c r="D978" t="s">
        <v>3917</v>
      </c>
      <c r="E978" t="s">
        <v>98</v>
      </c>
      <c r="F978" s="23" t="s">
        <v>3919</v>
      </c>
      <c r="G978" s="56">
        <v>8904.84</v>
      </c>
      <c r="H978" s="23" t="str">
        <f>F978&amp;G978</f>
        <v>62156831000023959378904.84</v>
      </c>
      <c r="I978" s="48" t="e">
        <f>VLOOKUP(H978,银行退汇!H:K,4,FALSE)</f>
        <v>#N/A</v>
      </c>
      <c r="J978" s="48" t="e">
        <f>IF(I978&gt;0,1,"")</f>
        <v>#N/A</v>
      </c>
      <c r="K978" s="48" t="e">
        <f>VLOOKUP(H978,网银退汇!H:J,3,FALSE)</f>
        <v>#N/A</v>
      </c>
      <c r="L978" t="s">
        <v>5986</v>
      </c>
    </row>
    <row r="979" spans="1:12" ht="14.25" hidden="1">
      <c r="A979" t="s">
        <v>1971</v>
      </c>
      <c r="B979" t="s">
        <v>6009</v>
      </c>
      <c r="C979" t="s">
        <v>5986</v>
      </c>
      <c r="D979" t="s">
        <v>3920</v>
      </c>
      <c r="E979" t="s">
        <v>98</v>
      </c>
      <c r="F979" s="23" t="s">
        <v>3922</v>
      </c>
      <c r="G979" s="56">
        <v>369</v>
      </c>
      <c r="H979" s="23" t="str">
        <f>F979&amp;G979</f>
        <v>6223692215465198369</v>
      </c>
      <c r="I979" s="48" t="e">
        <f>VLOOKUP(H979,银行退汇!H:K,4,FALSE)</f>
        <v>#N/A</v>
      </c>
      <c r="J979" s="48" t="e">
        <f>IF(I979&gt;0,1,"")</f>
        <v>#N/A</v>
      </c>
      <c r="K979" s="48" t="e">
        <f>VLOOKUP(H979,网银退汇!H:J,3,FALSE)</f>
        <v>#N/A</v>
      </c>
      <c r="L979" t="s">
        <v>5986</v>
      </c>
    </row>
    <row r="980" spans="1:12" ht="14.25" hidden="1">
      <c r="A980" t="s">
        <v>1973</v>
      </c>
      <c r="B980" t="s">
        <v>6010</v>
      </c>
      <c r="C980" t="s">
        <v>5986</v>
      </c>
      <c r="D980" t="s">
        <v>3923</v>
      </c>
      <c r="E980" t="s">
        <v>98</v>
      </c>
      <c r="F980" s="23" t="s">
        <v>3925</v>
      </c>
      <c r="G980" s="56">
        <v>293.5</v>
      </c>
      <c r="H980" s="23" t="str">
        <f>F980&amp;G980</f>
        <v>6259656241282163293.5</v>
      </c>
      <c r="I980" s="48" t="e">
        <f>VLOOKUP(H980,银行退汇!H:K,4,FALSE)</f>
        <v>#N/A</v>
      </c>
      <c r="J980" s="48" t="e">
        <f>IF(I980&gt;0,1,"")</f>
        <v>#N/A</v>
      </c>
      <c r="K980" s="48" t="e">
        <f>VLOOKUP(H980,网银退汇!H:J,3,FALSE)</f>
        <v>#N/A</v>
      </c>
      <c r="L980" t="s">
        <v>5986</v>
      </c>
    </row>
    <row r="981" spans="1:12" ht="14.25" hidden="1">
      <c r="A981" t="s">
        <v>1975</v>
      </c>
      <c r="B981" t="s">
        <v>6011</v>
      </c>
      <c r="C981" t="s">
        <v>5986</v>
      </c>
      <c r="D981" t="s">
        <v>3926</v>
      </c>
      <c r="E981" t="s">
        <v>98</v>
      </c>
      <c r="F981" s="23" t="s">
        <v>3928</v>
      </c>
      <c r="G981" s="56">
        <v>20</v>
      </c>
      <c r="H981" s="23" t="str">
        <f>F981&amp;G981</f>
        <v>622168229494560020</v>
      </c>
      <c r="I981" s="48" t="e">
        <f>VLOOKUP(H981,银行退汇!H:K,4,FALSE)</f>
        <v>#N/A</v>
      </c>
      <c r="J981" s="48" t="e">
        <f>IF(I981&gt;0,1,"")</f>
        <v>#N/A</v>
      </c>
      <c r="K981" s="48" t="e">
        <f>VLOOKUP(H981,网银退汇!H:J,3,FALSE)</f>
        <v>#N/A</v>
      </c>
      <c r="L981" t="s">
        <v>5986</v>
      </c>
    </row>
    <row r="982" spans="1:12" ht="14.25" hidden="1">
      <c r="A982" t="s">
        <v>1977</v>
      </c>
      <c r="B982" t="s">
        <v>6012</v>
      </c>
      <c r="C982" t="s">
        <v>5986</v>
      </c>
      <c r="D982" t="s">
        <v>3929</v>
      </c>
      <c r="E982" t="s">
        <v>98</v>
      </c>
      <c r="F982" s="23" t="s">
        <v>3931</v>
      </c>
      <c r="G982" s="56">
        <v>500</v>
      </c>
      <c r="H982" s="23" t="str">
        <f>F982&amp;G982</f>
        <v>6228930001016011953500</v>
      </c>
      <c r="I982" s="48" t="e">
        <f>VLOOKUP(H982,银行退汇!H:K,4,FALSE)</f>
        <v>#N/A</v>
      </c>
      <c r="J982" s="48" t="e">
        <f>IF(I982&gt;0,1,"")</f>
        <v>#N/A</v>
      </c>
      <c r="K982" s="48" t="e">
        <f>VLOOKUP(H982,网银退汇!H:J,3,FALSE)</f>
        <v>#N/A</v>
      </c>
      <c r="L982" t="s">
        <v>5986</v>
      </c>
    </row>
    <row r="983" spans="1:12" ht="14.25" hidden="1">
      <c r="A983" t="s">
        <v>1979</v>
      </c>
      <c r="B983" t="s">
        <v>6013</v>
      </c>
      <c r="C983" t="s">
        <v>5986</v>
      </c>
      <c r="D983" t="s">
        <v>3932</v>
      </c>
      <c r="E983" t="s">
        <v>98</v>
      </c>
      <c r="F983" s="23" t="s">
        <v>3934</v>
      </c>
      <c r="G983" s="56">
        <v>213.92</v>
      </c>
      <c r="H983" s="23" t="str">
        <f>F983&amp;G983</f>
        <v>6228484168148391577213.92</v>
      </c>
      <c r="I983" s="48" t="e">
        <f>VLOOKUP(H983,银行退汇!H:K,4,FALSE)</f>
        <v>#N/A</v>
      </c>
      <c r="J983" s="48" t="e">
        <f>IF(I983&gt;0,1,"")</f>
        <v>#N/A</v>
      </c>
      <c r="K983" s="48" t="e">
        <f>VLOOKUP(H983,网银退汇!H:J,3,FALSE)</f>
        <v>#N/A</v>
      </c>
      <c r="L983" t="s">
        <v>5986</v>
      </c>
    </row>
    <row r="984" spans="1:12" ht="14.25" hidden="1">
      <c r="A984" t="s">
        <v>1981</v>
      </c>
      <c r="B984" t="s">
        <v>6014</v>
      </c>
      <c r="C984" t="s">
        <v>5986</v>
      </c>
      <c r="D984" t="s">
        <v>3935</v>
      </c>
      <c r="E984" t="s">
        <v>98</v>
      </c>
      <c r="F984" s="23" t="s">
        <v>3937</v>
      </c>
      <c r="G984" s="56">
        <v>15</v>
      </c>
      <c r="H984" s="23" t="str">
        <f>F984&amp;G984</f>
        <v>622655000244634115</v>
      </c>
      <c r="I984" s="48">
        <f>VLOOKUP(H984,银行退汇!H:K,4,FALSE)</f>
        <v>15</v>
      </c>
      <c r="J984" s="48">
        <f>IF(I984&gt;0,1,"")</f>
        <v>1</v>
      </c>
      <c r="K984" s="48" t="str">
        <f>VLOOKUP(H984,网银退汇!H:J,3,FALSE)</f>
        <v>2017-07-18</v>
      </c>
      <c r="L984" t="s">
        <v>5986</v>
      </c>
    </row>
    <row r="985" spans="1:12" ht="14.25" hidden="1">
      <c r="A985" t="s">
        <v>1983</v>
      </c>
      <c r="B985" t="s">
        <v>6015</v>
      </c>
      <c r="C985" t="s">
        <v>5986</v>
      </c>
      <c r="D985" t="s">
        <v>3938</v>
      </c>
      <c r="E985" t="s">
        <v>98</v>
      </c>
      <c r="F985" s="23" t="s">
        <v>3940</v>
      </c>
      <c r="G985" s="56">
        <v>832</v>
      </c>
      <c r="H985" s="23" t="str">
        <f>F985&amp;G985</f>
        <v>6259656241130503832</v>
      </c>
      <c r="I985" s="48" t="e">
        <f>VLOOKUP(H985,银行退汇!H:K,4,FALSE)</f>
        <v>#N/A</v>
      </c>
      <c r="J985" s="48" t="e">
        <f>IF(I985&gt;0,1,"")</f>
        <v>#N/A</v>
      </c>
      <c r="K985" s="48" t="str">
        <f>VLOOKUP(H985,网银退汇!H:J,3,FALSE)</f>
        <v>2017-07-19</v>
      </c>
      <c r="L985" t="s">
        <v>5986</v>
      </c>
    </row>
    <row r="986" spans="1:12" ht="14.25" hidden="1">
      <c r="A986" t="s">
        <v>1985</v>
      </c>
      <c r="B986" t="s">
        <v>6016</v>
      </c>
      <c r="C986" t="s">
        <v>5986</v>
      </c>
      <c r="D986" t="s">
        <v>3941</v>
      </c>
      <c r="E986" t="s">
        <v>98</v>
      </c>
      <c r="F986" s="23" t="s">
        <v>3943</v>
      </c>
      <c r="G986" s="56">
        <v>100</v>
      </c>
      <c r="H986" s="23" t="str">
        <f>F986&amp;G986</f>
        <v>6228480868678576174100</v>
      </c>
      <c r="I986" s="48" t="e">
        <f>VLOOKUP(H986,银行退汇!H:K,4,FALSE)</f>
        <v>#N/A</v>
      </c>
      <c r="J986" s="48" t="e">
        <f>IF(I986&gt;0,1,"")</f>
        <v>#N/A</v>
      </c>
      <c r="K986" s="48" t="e">
        <f>VLOOKUP(H986,网银退汇!H:J,3,FALSE)</f>
        <v>#N/A</v>
      </c>
      <c r="L986" t="s">
        <v>5986</v>
      </c>
    </row>
    <row r="987" spans="1:12" ht="14.25" hidden="1">
      <c r="A987" t="s">
        <v>1987</v>
      </c>
      <c r="B987" t="s">
        <v>6017</v>
      </c>
      <c r="C987" t="s">
        <v>5986</v>
      </c>
      <c r="D987" t="s">
        <v>3944</v>
      </c>
      <c r="E987" t="s">
        <v>98</v>
      </c>
      <c r="F987" s="23" t="s">
        <v>3946</v>
      </c>
      <c r="G987" s="56">
        <v>650</v>
      </c>
      <c r="H987" s="23" t="str">
        <f>F987&amp;G987</f>
        <v>6217921200604364650</v>
      </c>
      <c r="I987" s="48" t="e">
        <f>VLOOKUP(H987,银行退汇!H:K,4,FALSE)</f>
        <v>#N/A</v>
      </c>
      <c r="J987" s="48" t="e">
        <f>IF(I987&gt;0,1,"")</f>
        <v>#N/A</v>
      </c>
      <c r="K987" s="48" t="e">
        <f>VLOOKUP(H987,网银退汇!H:J,3,FALSE)</f>
        <v>#N/A</v>
      </c>
      <c r="L987" t="s">
        <v>5986</v>
      </c>
    </row>
    <row r="988" spans="1:12" ht="14.25" hidden="1">
      <c r="A988" t="s">
        <v>1989</v>
      </c>
      <c r="B988" t="s">
        <v>6018</v>
      </c>
      <c r="C988" t="s">
        <v>5986</v>
      </c>
      <c r="D988" t="s">
        <v>3947</v>
      </c>
      <c r="E988" t="s">
        <v>98</v>
      </c>
      <c r="F988" s="23" t="s">
        <v>3949</v>
      </c>
      <c r="G988" s="56">
        <v>81.52</v>
      </c>
      <c r="H988" s="23" t="str">
        <f>F988&amp;G988</f>
        <v>6223082900470186281.52</v>
      </c>
      <c r="I988" s="48">
        <f>VLOOKUP(H988,银行退汇!H:K,4,FALSE)</f>
        <v>81.52</v>
      </c>
      <c r="J988" s="48">
        <f>IF(I988&gt;0,1,"")</f>
        <v>1</v>
      </c>
      <c r="K988" s="48" t="str">
        <f>VLOOKUP(H988,网银退汇!H:J,3,FALSE)</f>
        <v>2017-07-19</v>
      </c>
      <c r="L988" t="s">
        <v>5986</v>
      </c>
    </row>
    <row r="989" spans="1:12" ht="14.25" hidden="1">
      <c r="A989" t="s">
        <v>1991</v>
      </c>
      <c r="B989" t="s">
        <v>6019</v>
      </c>
      <c r="C989" t="s">
        <v>5986</v>
      </c>
      <c r="D989" t="s">
        <v>3950</v>
      </c>
      <c r="E989" t="s">
        <v>98</v>
      </c>
      <c r="F989" s="23" t="s">
        <v>197</v>
      </c>
      <c r="G989" s="56">
        <v>2000</v>
      </c>
      <c r="H989" s="23" t="str">
        <f>F989&amp;G989</f>
        <v>62585900446603512000</v>
      </c>
      <c r="I989" s="48">
        <f>VLOOKUP(H989,银行退汇!H:K,4,FALSE)</f>
        <v>2000</v>
      </c>
      <c r="J989" s="48">
        <f>IF(I989&gt;0,1,"")</f>
        <v>1</v>
      </c>
      <c r="K989" s="48" t="str">
        <f>VLOOKUP(H989,网银退汇!H:J,3,FALSE)</f>
        <v>2017-07-18</v>
      </c>
      <c r="L989" t="s">
        <v>5986</v>
      </c>
    </row>
    <row r="990" spans="1:12" ht="14.25" hidden="1">
      <c r="A990" t="s">
        <v>1993</v>
      </c>
      <c r="B990" t="s">
        <v>6020</v>
      </c>
      <c r="C990" t="s">
        <v>5986</v>
      </c>
      <c r="D990" t="s">
        <v>3952</v>
      </c>
      <c r="E990" t="s">
        <v>98</v>
      </c>
      <c r="F990" s="23" t="s">
        <v>3954</v>
      </c>
      <c r="G990" s="56">
        <v>406.04</v>
      </c>
      <c r="H990" s="23" t="str">
        <f>F990&amp;G990</f>
        <v>6231900000131380434406.04</v>
      </c>
      <c r="I990" s="48" t="e">
        <f>VLOOKUP(H990,银行退汇!H:K,4,FALSE)</f>
        <v>#N/A</v>
      </c>
      <c r="J990" s="48" t="e">
        <f>IF(I990&gt;0,1,"")</f>
        <v>#N/A</v>
      </c>
      <c r="K990" s="48" t="e">
        <f>VLOOKUP(H990,网银退汇!H:J,3,FALSE)</f>
        <v>#N/A</v>
      </c>
      <c r="L990" t="s">
        <v>5986</v>
      </c>
    </row>
    <row r="991" spans="1:12" ht="14.25" hidden="1">
      <c r="A991" t="s">
        <v>1995</v>
      </c>
      <c r="B991" t="s">
        <v>6021</v>
      </c>
      <c r="C991" t="s">
        <v>5986</v>
      </c>
      <c r="D991" t="s">
        <v>3955</v>
      </c>
      <c r="E991" t="s">
        <v>98</v>
      </c>
      <c r="F991" s="23" t="s">
        <v>3957</v>
      </c>
      <c r="G991" s="56">
        <v>800</v>
      </c>
      <c r="H991" s="23" t="str">
        <f>F991&amp;G991</f>
        <v>6259656241735673800</v>
      </c>
      <c r="I991" s="48" t="e">
        <f>VLOOKUP(H991,银行退汇!H:K,4,FALSE)</f>
        <v>#N/A</v>
      </c>
      <c r="J991" s="48" t="e">
        <f>IF(I991&gt;0,1,"")</f>
        <v>#N/A</v>
      </c>
      <c r="K991" s="48" t="e">
        <f>VLOOKUP(H991,网银退汇!H:J,3,FALSE)</f>
        <v>#N/A</v>
      </c>
      <c r="L991" t="s">
        <v>5986</v>
      </c>
    </row>
    <row r="992" spans="1:12" ht="14.25" hidden="1">
      <c r="A992" t="s">
        <v>1997</v>
      </c>
      <c r="B992" t="s">
        <v>6022</v>
      </c>
      <c r="C992" t="s">
        <v>5986</v>
      </c>
      <c r="D992" t="s">
        <v>3958</v>
      </c>
      <c r="E992" t="s">
        <v>98</v>
      </c>
      <c r="F992" s="23" t="s">
        <v>3960</v>
      </c>
      <c r="G992" s="56">
        <v>560</v>
      </c>
      <c r="H992" s="23" t="str">
        <f>F992&amp;G992</f>
        <v>6282880052979227560</v>
      </c>
      <c r="I992" s="48" t="e">
        <f>VLOOKUP(H992,银行退汇!H:K,4,FALSE)</f>
        <v>#N/A</v>
      </c>
      <c r="J992" s="48" t="e">
        <f>IF(I992&gt;0,1,"")</f>
        <v>#N/A</v>
      </c>
      <c r="K992" s="48" t="e">
        <f>VLOOKUP(H992,网银退汇!H:J,3,FALSE)</f>
        <v>#N/A</v>
      </c>
      <c r="L992" t="s">
        <v>5986</v>
      </c>
    </row>
    <row r="993" spans="1:12" ht="14.25" hidden="1">
      <c r="A993" t="s">
        <v>1999</v>
      </c>
      <c r="B993" t="s">
        <v>6023</v>
      </c>
      <c r="C993" t="s">
        <v>5986</v>
      </c>
      <c r="D993" t="s">
        <v>3961</v>
      </c>
      <c r="E993" t="s">
        <v>98</v>
      </c>
      <c r="F993" s="23" t="s">
        <v>3960</v>
      </c>
      <c r="G993" s="56">
        <v>420</v>
      </c>
      <c r="H993" s="23" t="str">
        <f>F993&amp;G993</f>
        <v>6282880052979227420</v>
      </c>
      <c r="I993" s="48" t="e">
        <f>VLOOKUP(H993,银行退汇!H:K,4,FALSE)</f>
        <v>#N/A</v>
      </c>
      <c r="J993" s="48" t="e">
        <f>IF(I993&gt;0,1,"")</f>
        <v>#N/A</v>
      </c>
      <c r="K993" s="48" t="e">
        <f>VLOOKUP(H993,网银退汇!H:J,3,FALSE)</f>
        <v>#N/A</v>
      </c>
      <c r="L993" t="s">
        <v>5986</v>
      </c>
    </row>
    <row r="994" spans="1:12" ht="14.25" hidden="1">
      <c r="A994" t="s">
        <v>2001</v>
      </c>
      <c r="B994" t="s">
        <v>6024</v>
      </c>
      <c r="C994" t="s">
        <v>5986</v>
      </c>
      <c r="D994" t="s">
        <v>3963</v>
      </c>
      <c r="E994" t="s">
        <v>98</v>
      </c>
      <c r="F994" s="23" t="s">
        <v>3965</v>
      </c>
      <c r="G994" s="56">
        <v>996.5</v>
      </c>
      <c r="H994" s="23" t="str">
        <f>F994&amp;G994</f>
        <v>6227007141520401272996.5</v>
      </c>
      <c r="I994" s="48" t="e">
        <f>VLOOKUP(H994,银行退汇!H:K,4,FALSE)</f>
        <v>#N/A</v>
      </c>
      <c r="J994" s="48" t="e">
        <f>IF(I994&gt;0,1,"")</f>
        <v>#N/A</v>
      </c>
      <c r="K994" s="48" t="e">
        <f>VLOOKUP(H994,网银退汇!H:J,3,FALSE)</f>
        <v>#N/A</v>
      </c>
      <c r="L994" t="s">
        <v>5986</v>
      </c>
    </row>
    <row r="995" spans="1:12" ht="14.25" hidden="1">
      <c r="A995" t="s">
        <v>2003</v>
      </c>
      <c r="B995" t="s">
        <v>6025</v>
      </c>
      <c r="C995" t="s">
        <v>5986</v>
      </c>
      <c r="D995" t="s">
        <v>3966</v>
      </c>
      <c r="E995" t="s">
        <v>98</v>
      </c>
      <c r="F995" s="23" t="s">
        <v>3968</v>
      </c>
      <c r="G995" s="56">
        <v>307</v>
      </c>
      <c r="H995" s="23" t="str">
        <f>F995&amp;G995</f>
        <v>6228483616134440262307</v>
      </c>
      <c r="I995" s="48">
        <f>VLOOKUP(H995,银行退汇!H:K,4,FALSE)</f>
        <v>307</v>
      </c>
      <c r="J995" s="48">
        <f>IF(I995&gt;0,1,"")</f>
        <v>1</v>
      </c>
      <c r="K995" s="48" t="str">
        <f>VLOOKUP(H995,网银退汇!H:J,3,FALSE)</f>
        <v>2017-07-18</v>
      </c>
      <c r="L995" t="s">
        <v>5986</v>
      </c>
    </row>
    <row r="996" spans="1:12" ht="14.25" hidden="1">
      <c r="A996" t="s">
        <v>2005</v>
      </c>
      <c r="B996" t="s">
        <v>6026</v>
      </c>
      <c r="C996" t="s">
        <v>5986</v>
      </c>
      <c r="D996" t="s">
        <v>3969</v>
      </c>
      <c r="E996" t="s">
        <v>98</v>
      </c>
      <c r="F996" s="23" t="s">
        <v>3971</v>
      </c>
      <c r="G996" s="56">
        <v>1000</v>
      </c>
      <c r="H996" s="23" t="str">
        <f>F996&amp;G996</f>
        <v>62170038600343672251000</v>
      </c>
      <c r="I996" s="48">
        <f>VLOOKUP(H996,银行退汇!H:K,4,FALSE)</f>
        <v>1000</v>
      </c>
      <c r="J996" s="48">
        <f>IF(I996&gt;0,1,"")</f>
        <v>1</v>
      </c>
      <c r="K996" s="48" t="str">
        <f>VLOOKUP(H996,网银退汇!H:J,3,FALSE)</f>
        <v>2017-07-18</v>
      </c>
      <c r="L996" t="s">
        <v>5986</v>
      </c>
    </row>
    <row r="997" spans="1:12" ht="14.25" hidden="1">
      <c r="A997" t="s">
        <v>2007</v>
      </c>
      <c r="B997" t="s">
        <v>6027</v>
      </c>
      <c r="C997" t="s">
        <v>5986</v>
      </c>
      <c r="D997" t="s">
        <v>3972</v>
      </c>
      <c r="E997" t="s">
        <v>98</v>
      </c>
      <c r="F997" s="23" t="s">
        <v>3974</v>
      </c>
      <c r="G997" s="56">
        <v>400</v>
      </c>
      <c r="H997" s="23" t="str">
        <f>F997&amp;G997</f>
        <v>6228480868633153176400</v>
      </c>
      <c r="I997" s="48" t="e">
        <f>VLOOKUP(H997,银行退汇!H:K,4,FALSE)</f>
        <v>#N/A</v>
      </c>
      <c r="J997" s="48" t="e">
        <f>IF(I997&gt;0,1,"")</f>
        <v>#N/A</v>
      </c>
      <c r="K997" s="48" t="e">
        <f>VLOOKUP(H997,网银退汇!H:J,3,FALSE)</f>
        <v>#N/A</v>
      </c>
      <c r="L997" t="s">
        <v>5986</v>
      </c>
    </row>
    <row r="998" spans="1:12" ht="14.25" hidden="1">
      <c r="A998" t="s">
        <v>2009</v>
      </c>
      <c r="B998" t="s">
        <v>6028</v>
      </c>
      <c r="C998" t="s">
        <v>5986</v>
      </c>
      <c r="D998" t="s">
        <v>3975</v>
      </c>
      <c r="E998" t="s">
        <v>98</v>
      </c>
      <c r="F998" s="23" t="s">
        <v>3977</v>
      </c>
      <c r="G998" s="56">
        <v>9971.44</v>
      </c>
      <c r="H998" s="23" t="str">
        <f>F998&amp;G998</f>
        <v>62122625020090477169971.44</v>
      </c>
      <c r="I998" s="48" t="e">
        <f>VLOOKUP(H998,银行退汇!H:K,4,FALSE)</f>
        <v>#N/A</v>
      </c>
      <c r="J998" s="48" t="e">
        <f>IF(I998&gt;0,1,"")</f>
        <v>#N/A</v>
      </c>
      <c r="K998" s="48" t="e">
        <f>VLOOKUP(H998,网银退汇!H:J,3,FALSE)</f>
        <v>#N/A</v>
      </c>
      <c r="L998" t="s">
        <v>5986</v>
      </c>
    </row>
    <row r="999" spans="1:12" ht="14.25" hidden="1">
      <c r="A999" t="s">
        <v>2011</v>
      </c>
      <c r="B999" t="s">
        <v>6029</v>
      </c>
      <c r="C999" t="s">
        <v>5986</v>
      </c>
      <c r="D999" t="s">
        <v>3978</v>
      </c>
      <c r="E999" t="s">
        <v>98</v>
      </c>
      <c r="F999" s="23" t="s">
        <v>3980</v>
      </c>
      <c r="G999" s="56">
        <v>446.39</v>
      </c>
      <c r="H999" s="23" t="str">
        <f>F999&amp;G999</f>
        <v>6217995620003464829446.39</v>
      </c>
      <c r="I999" s="48">
        <f>VLOOKUP(H999,银行退汇!H:K,4,FALSE)</f>
        <v>446.39</v>
      </c>
      <c r="J999" s="48">
        <f>IF(I999&gt;0,1,"")</f>
        <v>1</v>
      </c>
      <c r="K999" s="48" t="str">
        <f>VLOOKUP(H999,网银退汇!H:J,3,FALSE)</f>
        <v>2017-07-19</v>
      </c>
      <c r="L999" t="s">
        <v>5986</v>
      </c>
    </row>
    <row r="1000" spans="1:12" ht="14.25" hidden="1">
      <c r="A1000" t="s">
        <v>2013</v>
      </c>
      <c r="B1000" t="s">
        <v>6030</v>
      </c>
      <c r="C1000" t="s">
        <v>5986</v>
      </c>
      <c r="D1000" t="s">
        <v>3981</v>
      </c>
      <c r="E1000" t="s">
        <v>98</v>
      </c>
      <c r="F1000" s="23" t="s">
        <v>3983</v>
      </c>
      <c r="G1000" s="56">
        <v>1000</v>
      </c>
      <c r="H1000" s="23" t="str">
        <f>F1000&amp;G1000</f>
        <v>62170038600264385881000</v>
      </c>
      <c r="I1000" s="48" t="e">
        <f>VLOOKUP(H1000,银行退汇!H:K,4,FALSE)</f>
        <v>#N/A</v>
      </c>
      <c r="J1000" s="48" t="e">
        <f>IF(I1000&gt;0,1,"")</f>
        <v>#N/A</v>
      </c>
      <c r="K1000" s="48" t="e">
        <f>VLOOKUP(H1000,网银退汇!H:J,3,FALSE)</f>
        <v>#N/A</v>
      </c>
      <c r="L1000" t="s">
        <v>5986</v>
      </c>
    </row>
    <row r="1001" spans="1:12" ht="14.25" hidden="1">
      <c r="A1001" t="s">
        <v>2015</v>
      </c>
      <c r="B1001" t="s">
        <v>6031</v>
      </c>
      <c r="C1001" t="s">
        <v>5986</v>
      </c>
      <c r="D1001" t="s">
        <v>3984</v>
      </c>
      <c r="E1001" t="s">
        <v>98</v>
      </c>
      <c r="F1001" s="23" t="s">
        <v>3986</v>
      </c>
      <c r="G1001" s="56">
        <v>147.19999999999999</v>
      </c>
      <c r="H1001" s="23" t="str">
        <f>F1001&amp;G1001</f>
        <v>6231900000125175980147.2</v>
      </c>
      <c r="I1001" s="48" t="e">
        <f>VLOOKUP(H1001,银行退汇!H:K,4,FALSE)</f>
        <v>#N/A</v>
      </c>
      <c r="J1001" s="48" t="e">
        <f>IF(I1001&gt;0,1,"")</f>
        <v>#N/A</v>
      </c>
      <c r="K1001" s="48" t="e">
        <f>VLOOKUP(H1001,网银退汇!H:J,3,FALSE)</f>
        <v>#N/A</v>
      </c>
      <c r="L1001" t="s">
        <v>5986</v>
      </c>
    </row>
    <row r="1002" spans="1:12" ht="14.25" hidden="1">
      <c r="A1002" t="s">
        <v>2017</v>
      </c>
      <c r="B1002" t="s">
        <v>6032</v>
      </c>
      <c r="C1002" t="s">
        <v>5986</v>
      </c>
      <c r="D1002" t="s">
        <v>3987</v>
      </c>
      <c r="E1002" t="s">
        <v>98</v>
      </c>
      <c r="F1002" s="23" t="s">
        <v>3988</v>
      </c>
      <c r="G1002" s="56">
        <v>1141</v>
      </c>
      <c r="H1002" s="23" t="str">
        <f>F1002&amp;G1002</f>
        <v>62284833083396656751141</v>
      </c>
      <c r="I1002" s="48" t="e">
        <f>VLOOKUP(H1002,银行退汇!H:K,4,FALSE)</f>
        <v>#N/A</v>
      </c>
      <c r="J1002" s="48" t="e">
        <f>IF(I1002&gt;0,1,"")</f>
        <v>#N/A</v>
      </c>
      <c r="K1002" s="48" t="e">
        <f>VLOOKUP(H1002,网银退汇!H:J,3,FALSE)</f>
        <v>#N/A</v>
      </c>
      <c r="L1002" t="s">
        <v>5986</v>
      </c>
    </row>
    <row r="1003" spans="1:12" ht="14.25" hidden="1">
      <c r="A1003" t="s">
        <v>2019</v>
      </c>
      <c r="B1003" t="s">
        <v>6033</v>
      </c>
      <c r="C1003" t="s">
        <v>5986</v>
      </c>
      <c r="D1003" t="s">
        <v>3989</v>
      </c>
      <c r="E1003" t="s">
        <v>98</v>
      </c>
      <c r="F1003" s="23" t="s">
        <v>3991</v>
      </c>
      <c r="G1003" s="56">
        <v>113.64</v>
      </c>
      <c r="H1003" s="23" t="str">
        <f>F1003&amp;G1003</f>
        <v>6216912201188110113.64</v>
      </c>
      <c r="I1003" s="48" t="e">
        <f>VLOOKUP(H1003,银行退汇!H:K,4,FALSE)</f>
        <v>#N/A</v>
      </c>
      <c r="J1003" s="48" t="e">
        <f>IF(I1003&gt;0,1,"")</f>
        <v>#N/A</v>
      </c>
      <c r="K1003" s="48" t="e">
        <f>VLOOKUP(H1003,网银退汇!H:J,3,FALSE)</f>
        <v>#N/A</v>
      </c>
      <c r="L1003" t="s">
        <v>5986</v>
      </c>
    </row>
    <row r="1004" spans="1:12" ht="14.25" hidden="1">
      <c r="A1004" t="s">
        <v>2021</v>
      </c>
      <c r="B1004" t="s">
        <v>6034</v>
      </c>
      <c r="C1004" t="s">
        <v>5986</v>
      </c>
      <c r="D1004" t="s">
        <v>3992</v>
      </c>
      <c r="E1004" t="s">
        <v>98</v>
      </c>
      <c r="F1004" s="23" t="s">
        <v>3994</v>
      </c>
      <c r="G1004" s="56">
        <v>109.4</v>
      </c>
      <c r="H1004" s="23" t="str">
        <f>F1004&amp;G1004</f>
        <v>6212262502012997915109.4</v>
      </c>
      <c r="I1004" s="48" t="e">
        <f>VLOOKUP(H1004,银行退汇!H:K,4,FALSE)</f>
        <v>#N/A</v>
      </c>
      <c r="J1004" s="48" t="e">
        <f>IF(I1004&gt;0,1,"")</f>
        <v>#N/A</v>
      </c>
      <c r="K1004" s="48" t="e">
        <f>VLOOKUP(H1004,网银退汇!H:J,3,FALSE)</f>
        <v>#N/A</v>
      </c>
      <c r="L1004" t="s">
        <v>5986</v>
      </c>
    </row>
    <row r="1005" spans="1:12" ht="14.25" hidden="1">
      <c r="A1005" t="s">
        <v>2023</v>
      </c>
      <c r="B1005" t="s">
        <v>6035</v>
      </c>
      <c r="C1005" t="s">
        <v>5986</v>
      </c>
      <c r="D1005" t="s">
        <v>3995</v>
      </c>
      <c r="E1005" t="s">
        <v>98</v>
      </c>
      <c r="F1005" s="23" t="s">
        <v>3997</v>
      </c>
      <c r="G1005" s="56">
        <v>497.65</v>
      </c>
      <c r="H1005" s="23" t="str">
        <f>F1005&amp;G1005</f>
        <v>6225581320153625497.65</v>
      </c>
      <c r="I1005" s="48" t="e">
        <f>VLOOKUP(H1005,银行退汇!H:K,4,FALSE)</f>
        <v>#N/A</v>
      </c>
      <c r="J1005" s="48" t="e">
        <f>IF(I1005&gt;0,1,"")</f>
        <v>#N/A</v>
      </c>
      <c r="K1005" s="48" t="e">
        <f>VLOOKUP(H1005,网银退汇!H:J,3,FALSE)</f>
        <v>#N/A</v>
      </c>
      <c r="L1005" t="s">
        <v>5986</v>
      </c>
    </row>
    <row r="1006" spans="1:12" ht="14.25" hidden="1">
      <c r="A1006" t="s">
        <v>2025</v>
      </c>
      <c r="B1006" t="s">
        <v>6036</v>
      </c>
      <c r="C1006" t="s">
        <v>5986</v>
      </c>
      <c r="D1006" t="s">
        <v>3998</v>
      </c>
      <c r="E1006" t="s">
        <v>98</v>
      </c>
      <c r="F1006" s="23" t="s">
        <v>4000</v>
      </c>
      <c r="G1006" s="56">
        <v>100</v>
      </c>
      <c r="H1006" s="23" t="str">
        <f>F1006&amp;G1006</f>
        <v>6228480868508341377100</v>
      </c>
      <c r="I1006" s="48" t="e">
        <f>VLOOKUP(H1006,银行退汇!H:K,4,FALSE)</f>
        <v>#N/A</v>
      </c>
      <c r="J1006" s="48" t="e">
        <f>IF(I1006&gt;0,1,"")</f>
        <v>#N/A</v>
      </c>
      <c r="K1006" s="48" t="e">
        <f>VLOOKUP(H1006,网银退汇!H:J,3,FALSE)</f>
        <v>#N/A</v>
      </c>
      <c r="L1006" t="s">
        <v>5986</v>
      </c>
    </row>
    <row r="1007" spans="1:12" ht="14.25" hidden="1">
      <c r="A1007" t="s">
        <v>2027</v>
      </c>
      <c r="B1007" t="s">
        <v>6037</v>
      </c>
      <c r="C1007" t="s">
        <v>5986</v>
      </c>
      <c r="D1007" t="s">
        <v>4001</v>
      </c>
      <c r="E1007" t="s">
        <v>98</v>
      </c>
      <c r="F1007" s="23" t="s">
        <v>2930</v>
      </c>
      <c r="G1007" s="56">
        <v>1500</v>
      </c>
      <c r="H1007" s="23" t="str">
        <f>F1007&amp;G1007</f>
        <v>622308270037217821500</v>
      </c>
      <c r="I1007" s="48">
        <f>VLOOKUP(H1007,银行退汇!H:K,4,FALSE)</f>
        <v>1500</v>
      </c>
      <c r="J1007" s="48">
        <f>IF(I1007&gt;0,1,"")</f>
        <v>1</v>
      </c>
      <c r="K1007" s="48" t="str">
        <f>VLOOKUP(H1007,网银退汇!H:J,3,FALSE)</f>
        <v>2017-07-13</v>
      </c>
      <c r="L1007" t="s">
        <v>5986</v>
      </c>
    </row>
    <row r="1008" spans="1:12" ht="14.25" hidden="1">
      <c r="A1008" t="s">
        <v>2029</v>
      </c>
      <c r="B1008" t="s">
        <v>6038</v>
      </c>
      <c r="C1008" t="s">
        <v>5986</v>
      </c>
      <c r="D1008" t="s">
        <v>4002</v>
      </c>
      <c r="E1008" t="s">
        <v>98</v>
      </c>
      <c r="F1008" s="23" t="s">
        <v>4004</v>
      </c>
      <c r="G1008" s="56">
        <v>244.92</v>
      </c>
      <c r="H1008" s="23" t="str">
        <f>F1008&amp;G1008</f>
        <v>6223692040279301244.92</v>
      </c>
      <c r="I1008" s="48">
        <f>VLOOKUP(H1008,银行退汇!H:K,4,FALSE)</f>
        <v>244.92</v>
      </c>
      <c r="J1008" s="48">
        <f>IF(I1008&gt;0,1,"")</f>
        <v>1</v>
      </c>
      <c r="K1008" s="48" t="str">
        <f>VLOOKUP(H1008,网银退汇!H:J,3,FALSE)</f>
        <v>2017-07-19</v>
      </c>
      <c r="L1008" t="s">
        <v>5986</v>
      </c>
    </row>
    <row r="1009" spans="1:12" ht="14.25" hidden="1">
      <c r="A1009" t="s">
        <v>2031</v>
      </c>
      <c r="B1009" t="s">
        <v>6039</v>
      </c>
      <c r="C1009" t="s">
        <v>5986</v>
      </c>
      <c r="D1009" t="s">
        <v>4005</v>
      </c>
      <c r="E1009" t="s">
        <v>98</v>
      </c>
      <c r="F1009" s="23" t="s">
        <v>4007</v>
      </c>
      <c r="G1009" s="56">
        <v>1296.5</v>
      </c>
      <c r="H1009" s="23" t="str">
        <f>F1009&amp;G1009</f>
        <v>62122625070033247971296.5</v>
      </c>
      <c r="I1009" s="48" t="e">
        <f>VLOOKUP(H1009,银行退汇!H:K,4,FALSE)</f>
        <v>#N/A</v>
      </c>
      <c r="J1009" s="48" t="e">
        <f>IF(I1009&gt;0,1,"")</f>
        <v>#N/A</v>
      </c>
      <c r="K1009" s="48" t="e">
        <f>VLOOKUP(H1009,网银退汇!H:J,3,FALSE)</f>
        <v>#N/A</v>
      </c>
      <c r="L1009" t="s">
        <v>5986</v>
      </c>
    </row>
    <row r="1010" spans="1:12" ht="14.25" hidden="1">
      <c r="A1010" t="s">
        <v>2033</v>
      </c>
      <c r="B1010" t="s">
        <v>6040</v>
      </c>
      <c r="C1010" t="s">
        <v>5986</v>
      </c>
      <c r="D1010" t="s">
        <v>4008</v>
      </c>
      <c r="E1010" t="s">
        <v>98</v>
      </c>
      <c r="F1010" s="23" t="s">
        <v>4010</v>
      </c>
      <c r="G1010" s="56">
        <v>131.32</v>
      </c>
      <c r="H1010" s="23" t="str">
        <f>F1010&amp;G1010</f>
        <v>6224696007980107131.32</v>
      </c>
      <c r="I1010" s="48" t="e">
        <f>VLOOKUP(H1010,银行退汇!H:K,4,FALSE)</f>
        <v>#N/A</v>
      </c>
      <c r="J1010" s="48" t="e">
        <f>IF(I1010&gt;0,1,"")</f>
        <v>#N/A</v>
      </c>
      <c r="K1010" s="48" t="e">
        <f>VLOOKUP(H1010,网银退汇!H:J,3,FALSE)</f>
        <v>#N/A</v>
      </c>
      <c r="L1010" t="s">
        <v>5986</v>
      </c>
    </row>
    <row r="1011" spans="1:12" ht="14.25" hidden="1">
      <c r="A1011" t="s">
        <v>2035</v>
      </c>
      <c r="B1011" t="s">
        <v>6041</v>
      </c>
      <c r="C1011" t="s">
        <v>5986</v>
      </c>
      <c r="D1011" t="s">
        <v>4011</v>
      </c>
      <c r="E1011" t="s">
        <v>98</v>
      </c>
      <c r="F1011" s="23" t="s">
        <v>4013</v>
      </c>
      <c r="G1011" s="56">
        <v>3188</v>
      </c>
      <c r="H1011" s="23" t="str">
        <f>F1011&amp;G1011</f>
        <v>62109873000069733093188</v>
      </c>
      <c r="I1011" s="48" t="e">
        <f>VLOOKUP(H1011,银行退汇!H:K,4,FALSE)</f>
        <v>#N/A</v>
      </c>
      <c r="J1011" s="48" t="e">
        <f>IF(I1011&gt;0,1,"")</f>
        <v>#N/A</v>
      </c>
      <c r="K1011" s="48" t="e">
        <f>VLOOKUP(H1011,网银退汇!H:J,3,FALSE)</f>
        <v>#N/A</v>
      </c>
      <c r="L1011" t="s">
        <v>5986</v>
      </c>
    </row>
    <row r="1012" spans="1:12" ht="14.25" hidden="1">
      <c r="A1012" t="s">
        <v>2037</v>
      </c>
      <c r="B1012" t="s">
        <v>6042</v>
      </c>
      <c r="C1012" t="s">
        <v>5986</v>
      </c>
      <c r="D1012" t="s">
        <v>4014</v>
      </c>
      <c r="E1012" t="s">
        <v>98</v>
      </c>
      <c r="F1012" s="23" t="s">
        <v>4016</v>
      </c>
      <c r="G1012" s="56">
        <v>428.22</v>
      </c>
      <c r="H1012" s="23" t="str">
        <f>F1012&amp;G1012</f>
        <v>6217852700008661603428.22</v>
      </c>
      <c r="I1012" s="48">
        <f>VLOOKUP(H1012,银行退汇!H:K,4,FALSE)</f>
        <v>428.22</v>
      </c>
      <c r="J1012" s="48">
        <f>IF(I1012&gt;0,1,"")</f>
        <v>1</v>
      </c>
      <c r="K1012" s="48" t="str">
        <f>VLOOKUP(H1012,网银退汇!H:J,3,FALSE)</f>
        <v>2017-07-19</v>
      </c>
      <c r="L1012" t="s">
        <v>5986</v>
      </c>
    </row>
    <row r="1013" spans="1:12" ht="14.25" hidden="1">
      <c r="A1013" t="s">
        <v>2039</v>
      </c>
      <c r="B1013" t="s">
        <v>6043</v>
      </c>
      <c r="C1013" t="s">
        <v>5986</v>
      </c>
      <c r="D1013" t="s">
        <v>4017</v>
      </c>
      <c r="E1013" t="s">
        <v>98</v>
      </c>
      <c r="F1013" s="23" t="s">
        <v>4018</v>
      </c>
      <c r="G1013" s="56">
        <v>22.3</v>
      </c>
      <c r="H1013" s="23" t="str">
        <f>F1013&amp;G1013</f>
        <v>622848397048756691222.3</v>
      </c>
      <c r="I1013" s="48" t="e">
        <f>VLOOKUP(H1013,银行退汇!H:K,4,FALSE)</f>
        <v>#N/A</v>
      </c>
      <c r="J1013" s="48" t="e">
        <f>IF(I1013&gt;0,1,"")</f>
        <v>#N/A</v>
      </c>
      <c r="K1013" s="48" t="e">
        <f>VLOOKUP(H1013,网银退汇!H:J,3,FALSE)</f>
        <v>#N/A</v>
      </c>
      <c r="L1013" t="s">
        <v>5986</v>
      </c>
    </row>
    <row r="1014" spans="1:12" ht="14.25" hidden="1">
      <c r="A1014" t="s">
        <v>2041</v>
      </c>
      <c r="B1014" t="s">
        <v>6044</v>
      </c>
      <c r="C1014" t="s">
        <v>5986</v>
      </c>
      <c r="D1014" t="s">
        <v>4019</v>
      </c>
      <c r="E1014" t="s">
        <v>98</v>
      </c>
      <c r="F1014" s="23" t="s">
        <v>4021</v>
      </c>
      <c r="G1014" s="56">
        <v>500</v>
      </c>
      <c r="H1014" s="23" t="str">
        <f>F1014&amp;G1014</f>
        <v>6217003970001824833500</v>
      </c>
      <c r="I1014" s="48" t="e">
        <f>VLOOKUP(H1014,银行退汇!H:K,4,FALSE)</f>
        <v>#N/A</v>
      </c>
      <c r="J1014" s="48" t="e">
        <f>IF(I1014&gt;0,1,"")</f>
        <v>#N/A</v>
      </c>
      <c r="K1014" s="48" t="e">
        <f>VLOOKUP(H1014,网银退汇!H:J,3,FALSE)</f>
        <v>#N/A</v>
      </c>
      <c r="L1014" t="s">
        <v>5986</v>
      </c>
    </row>
    <row r="1015" spans="1:12" ht="14.25" hidden="1">
      <c r="A1015" t="s">
        <v>2043</v>
      </c>
      <c r="B1015" t="s">
        <v>6045</v>
      </c>
      <c r="C1015" t="s">
        <v>5986</v>
      </c>
      <c r="D1015" t="s">
        <v>4022</v>
      </c>
      <c r="E1015" t="s">
        <v>98</v>
      </c>
      <c r="F1015" s="23" t="s">
        <v>4024</v>
      </c>
      <c r="G1015" s="56">
        <v>154.22</v>
      </c>
      <c r="H1015" s="23" t="str">
        <f>F1015&amp;G1015</f>
        <v>6231786680001849136154.22</v>
      </c>
      <c r="I1015" s="48" t="e">
        <f>VLOOKUP(H1015,银行退汇!H:K,4,FALSE)</f>
        <v>#N/A</v>
      </c>
      <c r="J1015" s="48" t="e">
        <f>IF(I1015&gt;0,1,"")</f>
        <v>#N/A</v>
      </c>
      <c r="K1015" s="48" t="e">
        <f>VLOOKUP(H1015,网银退汇!H:J,3,FALSE)</f>
        <v>#N/A</v>
      </c>
      <c r="L1015" t="s">
        <v>5986</v>
      </c>
    </row>
    <row r="1016" spans="1:12" ht="14.25" hidden="1">
      <c r="A1016" t="s">
        <v>2045</v>
      </c>
      <c r="B1016" t="s">
        <v>6046</v>
      </c>
      <c r="C1016" t="s">
        <v>5986</v>
      </c>
      <c r="D1016" t="s">
        <v>4025</v>
      </c>
      <c r="E1016" t="s">
        <v>98</v>
      </c>
      <c r="F1016" s="23" t="s">
        <v>4027</v>
      </c>
      <c r="G1016" s="56">
        <v>2496.5</v>
      </c>
      <c r="H1016" s="23" t="str">
        <f>F1016&amp;G1016</f>
        <v>52015213201677122496.5</v>
      </c>
      <c r="I1016" s="48" t="e">
        <f>VLOOKUP(H1016,银行退汇!H:K,4,FALSE)</f>
        <v>#N/A</v>
      </c>
      <c r="J1016" s="48" t="e">
        <f>IF(I1016&gt;0,1,"")</f>
        <v>#N/A</v>
      </c>
      <c r="K1016" s="48" t="e">
        <f>VLOOKUP(H1016,网银退汇!H:J,3,FALSE)</f>
        <v>#N/A</v>
      </c>
      <c r="L1016" t="s">
        <v>5986</v>
      </c>
    </row>
    <row r="1017" spans="1:12" ht="14.25" hidden="1">
      <c r="A1017" t="s">
        <v>2047</v>
      </c>
      <c r="B1017" t="s">
        <v>6047</v>
      </c>
      <c r="C1017" t="s">
        <v>5986</v>
      </c>
      <c r="D1017" t="s">
        <v>4028</v>
      </c>
      <c r="E1017" t="s">
        <v>98</v>
      </c>
      <c r="F1017" s="23" t="s">
        <v>4030</v>
      </c>
      <c r="G1017" s="56">
        <v>350</v>
      </c>
      <c r="H1017" s="23" t="str">
        <f>F1017&amp;G1017</f>
        <v>4984511297936997350</v>
      </c>
      <c r="I1017" s="48">
        <f>VLOOKUP(H1017,银行退汇!H:K,4,FALSE)</f>
        <v>350</v>
      </c>
      <c r="J1017" s="48">
        <f>IF(I1017&gt;0,1,"")</f>
        <v>1</v>
      </c>
      <c r="K1017" s="48" t="str">
        <f>VLOOKUP(H1017,网银退汇!H:J,3,FALSE)</f>
        <v>2017-07-19</v>
      </c>
      <c r="L1017" t="s">
        <v>5986</v>
      </c>
    </row>
    <row r="1018" spans="1:12" ht="14.25" hidden="1">
      <c r="A1018" t="s">
        <v>2049</v>
      </c>
      <c r="B1018" t="s">
        <v>6048</v>
      </c>
      <c r="C1018" t="s">
        <v>5986</v>
      </c>
      <c r="D1018" t="s">
        <v>4031</v>
      </c>
      <c r="E1018" t="s">
        <v>98</v>
      </c>
      <c r="F1018" s="23" t="s">
        <v>4033</v>
      </c>
      <c r="G1018" s="56">
        <v>193.9</v>
      </c>
      <c r="H1018" s="23" t="str">
        <f>F1018&amp;G1018</f>
        <v>6212262509001824877193.9</v>
      </c>
      <c r="I1018" s="48" t="e">
        <f>VLOOKUP(H1018,银行退汇!H:K,4,FALSE)</f>
        <v>#N/A</v>
      </c>
      <c r="J1018" s="48" t="e">
        <f>IF(I1018&gt;0,1,"")</f>
        <v>#N/A</v>
      </c>
      <c r="K1018" s="48" t="e">
        <f>VLOOKUP(H1018,网银退汇!H:J,3,FALSE)</f>
        <v>#N/A</v>
      </c>
      <c r="L1018" t="s">
        <v>5986</v>
      </c>
    </row>
    <row r="1019" spans="1:12" ht="14.25" hidden="1">
      <c r="A1019" t="s">
        <v>2051</v>
      </c>
      <c r="B1019" t="s">
        <v>6049</v>
      </c>
      <c r="C1019" t="s">
        <v>5986</v>
      </c>
      <c r="D1019" t="s">
        <v>4034</v>
      </c>
      <c r="E1019" t="s">
        <v>98</v>
      </c>
      <c r="F1019" s="23" t="s">
        <v>4036</v>
      </c>
      <c r="G1019" s="56">
        <v>5000</v>
      </c>
      <c r="H1019" s="23" t="str">
        <f>F1019&amp;G1019</f>
        <v>62319000000146114345000</v>
      </c>
      <c r="I1019" s="48" t="e">
        <f>VLOOKUP(H1019,银行退汇!H:K,4,FALSE)</f>
        <v>#N/A</v>
      </c>
      <c r="J1019" s="48" t="e">
        <f>IF(I1019&gt;0,1,"")</f>
        <v>#N/A</v>
      </c>
      <c r="K1019" s="48" t="e">
        <f>VLOOKUP(H1019,网银退汇!H:J,3,FALSE)</f>
        <v>#N/A</v>
      </c>
      <c r="L1019" t="s">
        <v>5986</v>
      </c>
    </row>
    <row r="1020" spans="1:12" ht="14.25" hidden="1">
      <c r="A1020" t="s">
        <v>2053</v>
      </c>
      <c r="B1020" t="s">
        <v>6050</v>
      </c>
      <c r="C1020" t="s">
        <v>5986</v>
      </c>
      <c r="D1020" t="s">
        <v>4037</v>
      </c>
      <c r="E1020" t="s">
        <v>98</v>
      </c>
      <c r="F1020" s="23" t="s">
        <v>4038</v>
      </c>
      <c r="G1020" s="56">
        <v>103.1</v>
      </c>
      <c r="H1020" s="23" t="str">
        <f>F1020&amp;G1020</f>
        <v>6217004020001407889103.1</v>
      </c>
      <c r="I1020" s="48" t="e">
        <f>VLOOKUP(H1020,银行退汇!H:K,4,FALSE)</f>
        <v>#N/A</v>
      </c>
      <c r="J1020" s="48" t="e">
        <f>IF(I1020&gt;0,1,"")</f>
        <v>#N/A</v>
      </c>
      <c r="K1020" s="48" t="e">
        <f>VLOOKUP(H1020,网银退汇!H:J,3,FALSE)</f>
        <v>#N/A</v>
      </c>
      <c r="L1020" t="s">
        <v>5986</v>
      </c>
    </row>
    <row r="1021" spans="1:12" ht="14.25" hidden="1">
      <c r="A1021" t="s">
        <v>2055</v>
      </c>
      <c r="B1021" t="s">
        <v>6051</v>
      </c>
      <c r="C1021" t="s">
        <v>5986</v>
      </c>
      <c r="D1021" t="s">
        <v>4039</v>
      </c>
      <c r="E1021" t="s">
        <v>98</v>
      </c>
      <c r="F1021" s="23" t="s">
        <v>4040</v>
      </c>
      <c r="G1021" s="56">
        <v>1408.9</v>
      </c>
      <c r="H1021" s="23" t="str">
        <f>F1021&amp;G1021</f>
        <v>62255513211414321408.9</v>
      </c>
      <c r="I1021" s="48" t="e">
        <f>VLOOKUP(H1021,银行退汇!H:K,4,FALSE)</f>
        <v>#N/A</v>
      </c>
      <c r="J1021" s="48" t="e">
        <f>IF(I1021&gt;0,1,"")</f>
        <v>#N/A</v>
      </c>
      <c r="K1021" s="48" t="e">
        <f>VLOOKUP(H1021,网银退汇!H:J,3,FALSE)</f>
        <v>#N/A</v>
      </c>
      <c r="L1021" t="s">
        <v>5986</v>
      </c>
    </row>
    <row r="1022" spans="1:12" ht="14.25" hidden="1">
      <c r="A1022" t="s">
        <v>2057</v>
      </c>
      <c r="B1022" t="s">
        <v>6052</v>
      </c>
      <c r="C1022" t="s">
        <v>5986</v>
      </c>
      <c r="D1022" t="s">
        <v>4041</v>
      </c>
      <c r="E1022" t="s">
        <v>98</v>
      </c>
      <c r="F1022" s="23" t="s">
        <v>4043</v>
      </c>
      <c r="G1022" s="56">
        <v>213.51</v>
      </c>
      <c r="H1022" s="23" t="str">
        <f>F1022&amp;G1022</f>
        <v>6217872700000001531213.51</v>
      </c>
      <c r="I1022" s="48" t="e">
        <f>VLOOKUP(H1022,银行退汇!H:K,4,FALSE)</f>
        <v>#N/A</v>
      </c>
      <c r="J1022" s="48" t="e">
        <f>IF(I1022&gt;0,1,"")</f>
        <v>#N/A</v>
      </c>
      <c r="K1022" s="48" t="e">
        <f>VLOOKUP(H1022,网银退汇!H:J,3,FALSE)</f>
        <v>#N/A</v>
      </c>
      <c r="L1022" t="s">
        <v>5986</v>
      </c>
    </row>
    <row r="1023" spans="1:12" ht="14.25" hidden="1">
      <c r="A1023" t="s">
        <v>2059</v>
      </c>
      <c r="B1023" t="s">
        <v>6053</v>
      </c>
      <c r="C1023" t="s">
        <v>5986</v>
      </c>
      <c r="D1023" t="s">
        <v>4044</v>
      </c>
      <c r="E1023" t="s">
        <v>98</v>
      </c>
      <c r="F1023" s="23" t="s">
        <v>4046</v>
      </c>
      <c r="G1023" s="56">
        <v>830.3</v>
      </c>
      <c r="H1023" s="23" t="str">
        <f>F1023&amp;G1023</f>
        <v>6228480860857312711830.3</v>
      </c>
      <c r="I1023" s="48" t="e">
        <f>VLOOKUP(H1023,银行退汇!H:K,4,FALSE)</f>
        <v>#N/A</v>
      </c>
      <c r="J1023" s="48" t="e">
        <f>IF(I1023&gt;0,1,"")</f>
        <v>#N/A</v>
      </c>
      <c r="K1023" s="48" t="e">
        <f>VLOOKUP(H1023,网银退汇!H:J,3,FALSE)</f>
        <v>#N/A</v>
      </c>
      <c r="L1023" t="s">
        <v>5986</v>
      </c>
    </row>
    <row r="1024" spans="1:12" ht="14.25" hidden="1">
      <c r="A1024" t="s">
        <v>2061</v>
      </c>
      <c r="B1024" t="s">
        <v>6054</v>
      </c>
      <c r="C1024" t="s">
        <v>5986</v>
      </c>
      <c r="D1024" t="s">
        <v>4047</v>
      </c>
      <c r="E1024" t="s">
        <v>98</v>
      </c>
      <c r="F1024" s="23" t="s">
        <v>4049</v>
      </c>
      <c r="G1024" s="56">
        <v>398.87</v>
      </c>
      <c r="H1024" s="23" t="str">
        <f>F1024&amp;G1024</f>
        <v>6231900000036525729398.87</v>
      </c>
      <c r="I1024" s="48" t="e">
        <f>VLOOKUP(H1024,银行退汇!H:K,4,FALSE)</f>
        <v>#N/A</v>
      </c>
      <c r="J1024" s="48" t="e">
        <f>IF(I1024&gt;0,1,"")</f>
        <v>#N/A</v>
      </c>
      <c r="K1024" s="48" t="e">
        <f>VLOOKUP(H1024,网银退汇!H:J,3,FALSE)</f>
        <v>#N/A</v>
      </c>
      <c r="L1024" t="s">
        <v>5986</v>
      </c>
    </row>
    <row r="1025" spans="1:12" ht="14.25" hidden="1">
      <c r="A1025" t="s">
        <v>2063</v>
      </c>
      <c r="B1025" t="s">
        <v>6055</v>
      </c>
      <c r="C1025" t="s">
        <v>5986</v>
      </c>
      <c r="D1025" t="s">
        <v>4050</v>
      </c>
      <c r="E1025" t="s">
        <v>98</v>
      </c>
      <c r="F1025" s="23" t="s">
        <v>4051</v>
      </c>
      <c r="G1025" s="56">
        <v>400</v>
      </c>
      <c r="H1025" s="23" t="str">
        <f>F1025&amp;G1025</f>
        <v>6217003890006300003400</v>
      </c>
      <c r="I1025" s="48" t="e">
        <f>VLOOKUP(H1025,银行退汇!H:K,4,FALSE)</f>
        <v>#N/A</v>
      </c>
      <c r="J1025" s="48" t="e">
        <f>IF(I1025&gt;0,1,"")</f>
        <v>#N/A</v>
      </c>
      <c r="K1025" s="48" t="e">
        <f>VLOOKUP(H1025,网银退汇!H:J,3,FALSE)</f>
        <v>#N/A</v>
      </c>
      <c r="L1025" t="s">
        <v>5986</v>
      </c>
    </row>
    <row r="1026" spans="1:12" ht="14.25" hidden="1">
      <c r="A1026" t="s">
        <v>2065</v>
      </c>
      <c r="B1026" t="s">
        <v>6056</v>
      </c>
      <c r="C1026" t="s">
        <v>5986</v>
      </c>
      <c r="D1026" t="s">
        <v>4052</v>
      </c>
      <c r="E1026" t="s">
        <v>98</v>
      </c>
      <c r="F1026" s="23" t="s">
        <v>4049</v>
      </c>
      <c r="G1026" s="56">
        <v>25.56</v>
      </c>
      <c r="H1026" s="23" t="str">
        <f>F1026&amp;G1026</f>
        <v>623190000003652572925.56</v>
      </c>
      <c r="I1026" s="48" t="e">
        <f>VLOOKUP(H1026,银行退汇!H:K,4,FALSE)</f>
        <v>#N/A</v>
      </c>
      <c r="J1026" s="48" t="e">
        <f>IF(I1026&gt;0,1,"")</f>
        <v>#N/A</v>
      </c>
      <c r="K1026" s="48" t="e">
        <f>VLOOKUP(H1026,网银退汇!H:J,3,FALSE)</f>
        <v>#N/A</v>
      </c>
      <c r="L1026" t="s">
        <v>5986</v>
      </c>
    </row>
    <row r="1027" spans="1:12" ht="14.25" hidden="1">
      <c r="A1027" t="s">
        <v>2067</v>
      </c>
      <c r="B1027" t="s">
        <v>6057</v>
      </c>
      <c r="C1027" t="s">
        <v>5986</v>
      </c>
      <c r="D1027" t="s">
        <v>4054</v>
      </c>
      <c r="E1027" t="s">
        <v>98</v>
      </c>
      <c r="F1027" s="23" t="s">
        <v>4056</v>
      </c>
      <c r="G1027" s="56">
        <v>400</v>
      </c>
      <c r="H1027" s="23" t="str">
        <f>F1027&amp;G1027</f>
        <v>6215997300001146593400</v>
      </c>
      <c r="I1027" s="48" t="e">
        <f>VLOOKUP(H1027,银行退汇!H:K,4,FALSE)</f>
        <v>#N/A</v>
      </c>
      <c r="J1027" s="48" t="e">
        <f>IF(I1027&gt;0,1,"")</f>
        <v>#N/A</v>
      </c>
      <c r="K1027" s="48" t="e">
        <f>VLOOKUP(H1027,网银退汇!H:J,3,FALSE)</f>
        <v>#N/A</v>
      </c>
      <c r="L1027" t="s">
        <v>5986</v>
      </c>
    </row>
    <row r="1028" spans="1:12" ht="14.25" hidden="1">
      <c r="A1028" t="s">
        <v>2069</v>
      </c>
      <c r="B1028" t="s">
        <v>6058</v>
      </c>
      <c r="C1028" t="s">
        <v>5986</v>
      </c>
      <c r="D1028" t="s">
        <v>4057</v>
      </c>
      <c r="E1028" t="s">
        <v>98</v>
      </c>
      <c r="F1028" s="23" t="s">
        <v>4059</v>
      </c>
      <c r="G1028" s="56">
        <v>300</v>
      </c>
      <c r="H1028" s="23" t="str">
        <f>F1028&amp;G1028</f>
        <v>6228483861105951216300</v>
      </c>
      <c r="I1028" s="48">
        <f>VLOOKUP(H1028,银行退汇!H:K,4,FALSE)</f>
        <v>300</v>
      </c>
      <c r="J1028" s="48">
        <f>IF(I1028&gt;0,1,"")</f>
        <v>1</v>
      </c>
      <c r="K1028" s="48" t="str">
        <f>VLOOKUP(H1028,网银退汇!H:J,3,FALSE)</f>
        <v>2017-07-19</v>
      </c>
      <c r="L1028" t="s">
        <v>5986</v>
      </c>
    </row>
    <row r="1029" spans="1:12" ht="14.25" hidden="1">
      <c r="A1029" t="s">
        <v>2071</v>
      </c>
      <c r="B1029" t="s">
        <v>6059</v>
      </c>
      <c r="C1029" t="s">
        <v>5986</v>
      </c>
      <c r="D1029" t="s">
        <v>4060</v>
      </c>
      <c r="E1029" t="s">
        <v>98</v>
      </c>
      <c r="F1029" s="23" t="s">
        <v>4062</v>
      </c>
      <c r="G1029" s="56">
        <v>1750</v>
      </c>
      <c r="H1029" s="23" t="str">
        <f>F1029&amp;G1029</f>
        <v>62170038600228261901750</v>
      </c>
      <c r="I1029" s="48" t="e">
        <f>VLOOKUP(H1029,银行退汇!H:K,4,FALSE)</f>
        <v>#N/A</v>
      </c>
      <c r="J1029" s="48" t="e">
        <f>IF(I1029&gt;0,1,"")</f>
        <v>#N/A</v>
      </c>
      <c r="K1029" s="48" t="e">
        <f>VLOOKUP(H1029,网银退汇!H:J,3,FALSE)</f>
        <v>#N/A</v>
      </c>
      <c r="L1029" t="s">
        <v>5986</v>
      </c>
    </row>
    <row r="1030" spans="1:12" ht="14.25" hidden="1">
      <c r="A1030" t="s">
        <v>2073</v>
      </c>
      <c r="B1030" t="s">
        <v>6060</v>
      </c>
      <c r="C1030" t="s">
        <v>5986</v>
      </c>
      <c r="D1030" t="s">
        <v>4063</v>
      </c>
      <c r="E1030" t="s">
        <v>98</v>
      </c>
      <c r="F1030" s="23" t="s">
        <v>4065</v>
      </c>
      <c r="G1030" s="56">
        <v>200</v>
      </c>
      <c r="H1030" s="23" t="str">
        <f>F1030&amp;G1030</f>
        <v>6228930001149681557200</v>
      </c>
      <c r="I1030" s="48">
        <f>VLOOKUP(H1030,银行退汇!H:K,4,FALSE)</f>
        <v>200</v>
      </c>
      <c r="J1030" s="48">
        <f>IF(I1030&gt;0,1,"")</f>
        <v>1</v>
      </c>
      <c r="K1030" s="48" t="str">
        <f>VLOOKUP(H1030,网银退汇!H:J,3,FALSE)</f>
        <v>2017-07-19</v>
      </c>
      <c r="L1030" t="s">
        <v>5986</v>
      </c>
    </row>
    <row r="1031" spans="1:12" ht="14.25" hidden="1">
      <c r="A1031" t="s">
        <v>2075</v>
      </c>
      <c r="B1031" t="s">
        <v>6061</v>
      </c>
      <c r="C1031" t="s">
        <v>5986</v>
      </c>
      <c r="D1031" t="s">
        <v>4066</v>
      </c>
      <c r="E1031" t="s">
        <v>98</v>
      </c>
      <c r="F1031" s="23" t="s">
        <v>4068</v>
      </c>
      <c r="G1031" s="56">
        <v>78.92</v>
      </c>
      <c r="H1031" s="23" t="str">
        <f>F1031&amp;G1031</f>
        <v>622150730001454814178.92</v>
      </c>
      <c r="I1031" s="48">
        <f>VLOOKUP(H1031,银行退汇!H:K,4,FALSE)</f>
        <v>78.92</v>
      </c>
      <c r="J1031" s="48">
        <f>IF(I1031&gt;0,1,"")</f>
        <v>1</v>
      </c>
      <c r="K1031" s="48" t="str">
        <f>VLOOKUP(H1031,网银退汇!H:J,3,FALSE)</f>
        <v>2017-07-19</v>
      </c>
      <c r="L1031" t="s">
        <v>5986</v>
      </c>
    </row>
    <row r="1032" spans="1:12" ht="14.25" hidden="1">
      <c r="A1032" t="s">
        <v>2079</v>
      </c>
      <c r="B1032" t="s">
        <v>6062</v>
      </c>
      <c r="C1032" t="s">
        <v>5986</v>
      </c>
      <c r="D1032" t="s">
        <v>4072</v>
      </c>
      <c r="E1032" t="s">
        <v>98</v>
      </c>
      <c r="F1032" s="23" t="s">
        <v>4068</v>
      </c>
      <c r="G1032" s="56">
        <v>76.14</v>
      </c>
      <c r="H1032" s="23" t="str">
        <f>F1032&amp;G1032</f>
        <v>622150730001454814176.14</v>
      </c>
      <c r="I1032" s="48" t="e">
        <f>VLOOKUP(H1032,银行退汇!H:K,4,FALSE)</f>
        <v>#N/A</v>
      </c>
      <c r="J1032" s="48" t="e">
        <f>IF(I1032&gt;0,1,"")</f>
        <v>#N/A</v>
      </c>
      <c r="K1032" s="48" t="e">
        <f>VLOOKUP(H1032,网银退汇!H:J,3,FALSE)</f>
        <v>#N/A</v>
      </c>
      <c r="L1032" t="s">
        <v>5986</v>
      </c>
    </row>
    <row r="1033" spans="1:12" ht="14.25" hidden="1">
      <c r="A1033" t="s">
        <v>2077</v>
      </c>
      <c r="B1033" t="s">
        <v>6063</v>
      </c>
      <c r="C1033" t="s">
        <v>5986</v>
      </c>
      <c r="D1033" t="s">
        <v>4069</v>
      </c>
      <c r="E1033" t="s">
        <v>98</v>
      </c>
      <c r="F1033" s="23" t="s">
        <v>4071</v>
      </c>
      <c r="G1033" s="56">
        <v>3231.93</v>
      </c>
      <c r="H1033" s="23" t="str">
        <f>F1033&amp;G1033</f>
        <v>62170036700041412563231.93</v>
      </c>
      <c r="I1033" s="48" t="e">
        <f>VLOOKUP(H1033,银行退汇!H:K,4,FALSE)</f>
        <v>#N/A</v>
      </c>
      <c r="J1033" s="48" t="e">
        <f>IF(I1033&gt;0,1,"")</f>
        <v>#N/A</v>
      </c>
      <c r="K1033" s="48" t="e">
        <f>VLOOKUP(H1033,网银退汇!H:J,3,FALSE)</f>
        <v>#N/A</v>
      </c>
      <c r="L1033" t="s">
        <v>5986</v>
      </c>
    </row>
    <row r="1034" spans="1:12" ht="14.25" hidden="1">
      <c r="A1034" t="s">
        <v>2081</v>
      </c>
      <c r="B1034" t="s">
        <v>6064</v>
      </c>
      <c r="C1034" t="s">
        <v>5986</v>
      </c>
      <c r="D1034" t="s">
        <v>4073</v>
      </c>
      <c r="E1034" t="s">
        <v>98</v>
      </c>
      <c r="F1034" s="23" t="s">
        <v>4075</v>
      </c>
      <c r="G1034" s="56">
        <v>145</v>
      </c>
      <c r="H1034" s="23" t="str">
        <f>F1034&amp;G1034</f>
        <v>6231900000119541411145</v>
      </c>
      <c r="I1034" s="48">
        <f>VLOOKUP(H1034,银行退汇!H:K,4,FALSE)</f>
        <v>145</v>
      </c>
      <c r="J1034" s="48">
        <f>IF(I1034&gt;0,1,"")</f>
        <v>1</v>
      </c>
      <c r="K1034" s="48" t="str">
        <f>VLOOKUP(H1034,网银退汇!H:J,3,FALSE)</f>
        <v>2017-07-19</v>
      </c>
      <c r="L1034" t="s">
        <v>5986</v>
      </c>
    </row>
    <row r="1035" spans="1:12" ht="14.25" hidden="1">
      <c r="A1035" t="s">
        <v>2083</v>
      </c>
      <c r="B1035" t="s">
        <v>6065</v>
      </c>
      <c r="C1035" t="s">
        <v>5986</v>
      </c>
      <c r="D1035" t="s">
        <v>4076</v>
      </c>
      <c r="E1035" t="s">
        <v>98</v>
      </c>
      <c r="F1035" s="23" t="s">
        <v>4078</v>
      </c>
      <c r="G1035" s="56">
        <v>1400</v>
      </c>
      <c r="H1035" s="23" t="str">
        <f>F1035&amp;G1035</f>
        <v>95588024101021661041400</v>
      </c>
      <c r="I1035" s="48" t="e">
        <f>VLOOKUP(H1035,银行退汇!H:K,4,FALSE)</f>
        <v>#N/A</v>
      </c>
      <c r="J1035" s="48" t="e">
        <f>IF(I1035&gt;0,1,"")</f>
        <v>#N/A</v>
      </c>
      <c r="K1035" s="48" t="e">
        <f>VLOOKUP(H1035,网银退汇!H:J,3,FALSE)</f>
        <v>#N/A</v>
      </c>
      <c r="L1035" t="s">
        <v>5986</v>
      </c>
    </row>
    <row r="1036" spans="1:12" ht="14.25" hidden="1">
      <c r="A1036" t="s">
        <v>2085</v>
      </c>
      <c r="B1036" t="s">
        <v>6066</v>
      </c>
      <c r="C1036" t="s">
        <v>5986</v>
      </c>
      <c r="D1036" t="s">
        <v>4079</v>
      </c>
      <c r="E1036" t="s">
        <v>98</v>
      </c>
      <c r="F1036" s="23" t="s">
        <v>4081</v>
      </c>
      <c r="G1036" s="56">
        <v>20</v>
      </c>
      <c r="H1036" s="23" t="str">
        <f>F1036&amp;G1036</f>
        <v>621700390000295893420</v>
      </c>
      <c r="I1036" s="48" t="e">
        <f>VLOOKUP(H1036,银行退汇!H:K,4,FALSE)</f>
        <v>#N/A</v>
      </c>
      <c r="J1036" s="48" t="e">
        <f>IF(I1036&gt;0,1,"")</f>
        <v>#N/A</v>
      </c>
      <c r="K1036" s="48" t="e">
        <f>VLOOKUP(H1036,网银退汇!H:J,3,FALSE)</f>
        <v>#N/A</v>
      </c>
      <c r="L1036" t="s">
        <v>5986</v>
      </c>
    </row>
    <row r="1037" spans="1:12" ht="14.25" hidden="1">
      <c r="A1037" t="s">
        <v>2087</v>
      </c>
      <c r="B1037" t="s">
        <v>6067</v>
      </c>
      <c r="C1037" t="s">
        <v>5986</v>
      </c>
      <c r="D1037" t="s">
        <v>4082</v>
      </c>
      <c r="E1037" t="s">
        <v>98</v>
      </c>
      <c r="F1037" s="23" t="s">
        <v>4083</v>
      </c>
      <c r="G1037" s="56">
        <v>200</v>
      </c>
      <c r="H1037" s="23" t="str">
        <f>F1037&amp;G1037</f>
        <v>6223691326001421200</v>
      </c>
      <c r="I1037" s="48" t="e">
        <f>VLOOKUP(H1037,银行退汇!H:K,4,FALSE)</f>
        <v>#N/A</v>
      </c>
      <c r="J1037" s="48" t="e">
        <f>IF(I1037&gt;0,1,"")</f>
        <v>#N/A</v>
      </c>
      <c r="K1037" s="48" t="e">
        <f>VLOOKUP(H1037,网银退汇!H:J,3,FALSE)</f>
        <v>#N/A</v>
      </c>
      <c r="L1037" t="s">
        <v>5986</v>
      </c>
    </row>
    <row r="1038" spans="1:12" ht="14.25" hidden="1">
      <c r="A1038" t="s">
        <v>2089</v>
      </c>
      <c r="B1038" t="s">
        <v>6068</v>
      </c>
      <c r="C1038" t="s">
        <v>5986</v>
      </c>
      <c r="D1038" t="s">
        <v>4084</v>
      </c>
      <c r="E1038" t="s">
        <v>98</v>
      </c>
      <c r="F1038" s="23" t="s">
        <v>4086</v>
      </c>
      <c r="G1038" s="56">
        <v>377</v>
      </c>
      <c r="H1038" s="23" t="str">
        <f>F1038&amp;G1038</f>
        <v>6231900000067503439377</v>
      </c>
      <c r="I1038" s="48" t="e">
        <f>VLOOKUP(H1038,银行退汇!H:K,4,FALSE)</f>
        <v>#N/A</v>
      </c>
      <c r="J1038" s="48" t="e">
        <f>IF(I1038&gt;0,1,"")</f>
        <v>#N/A</v>
      </c>
      <c r="K1038" s="48" t="e">
        <f>VLOOKUP(H1038,网银退汇!H:J,3,FALSE)</f>
        <v>#N/A</v>
      </c>
      <c r="L1038" t="s">
        <v>5986</v>
      </c>
    </row>
    <row r="1039" spans="1:12" ht="14.25" hidden="1">
      <c r="A1039" t="s">
        <v>2091</v>
      </c>
      <c r="B1039" t="s">
        <v>6069</v>
      </c>
      <c r="C1039" t="s">
        <v>5986</v>
      </c>
      <c r="D1039" t="s">
        <v>4087</v>
      </c>
      <c r="E1039" t="s">
        <v>98</v>
      </c>
      <c r="F1039" s="23" t="s">
        <v>4089</v>
      </c>
      <c r="G1039" s="56">
        <v>500</v>
      </c>
      <c r="H1039" s="23" t="str">
        <f>F1039&amp;G1039</f>
        <v>6217003910002298660500</v>
      </c>
      <c r="I1039" s="48" t="e">
        <f>VLOOKUP(H1039,银行退汇!H:K,4,FALSE)</f>
        <v>#N/A</v>
      </c>
      <c r="J1039" s="48" t="e">
        <f>IF(I1039&gt;0,1,"")</f>
        <v>#N/A</v>
      </c>
      <c r="K1039" s="48" t="e">
        <f>VLOOKUP(H1039,网银退汇!H:J,3,FALSE)</f>
        <v>#N/A</v>
      </c>
      <c r="L1039" t="s">
        <v>5986</v>
      </c>
    </row>
    <row r="1040" spans="1:12" ht="14.25" hidden="1">
      <c r="A1040" t="s">
        <v>2093</v>
      </c>
      <c r="B1040" t="s">
        <v>6070</v>
      </c>
      <c r="C1040" t="s">
        <v>5986</v>
      </c>
      <c r="D1040" t="s">
        <v>4090</v>
      </c>
      <c r="E1040" t="s">
        <v>98</v>
      </c>
      <c r="F1040" s="23" t="s">
        <v>4092</v>
      </c>
      <c r="G1040" s="56">
        <v>41.53</v>
      </c>
      <c r="H1040" s="23" t="str">
        <f>F1040&amp;G1040</f>
        <v>621226250202216502441.53</v>
      </c>
      <c r="I1040" s="48" t="e">
        <f>VLOOKUP(H1040,银行退汇!H:K,4,FALSE)</f>
        <v>#N/A</v>
      </c>
      <c r="J1040" s="48" t="e">
        <f>IF(I1040&gt;0,1,"")</f>
        <v>#N/A</v>
      </c>
      <c r="K1040" s="48" t="e">
        <f>VLOOKUP(H1040,网银退汇!H:J,3,FALSE)</f>
        <v>#N/A</v>
      </c>
      <c r="L1040" t="s">
        <v>5986</v>
      </c>
    </row>
    <row r="1041" spans="1:12" ht="14.25" hidden="1">
      <c r="A1041" t="s">
        <v>2095</v>
      </c>
      <c r="B1041" t="s">
        <v>6071</v>
      </c>
      <c r="C1041" t="s">
        <v>5986</v>
      </c>
      <c r="D1041" t="s">
        <v>4093</v>
      </c>
      <c r="E1041" t="s">
        <v>98</v>
      </c>
      <c r="F1041" s="23" t="s">
        <v>4095</v>
      </c>
      <c r="G1041" s="56">
        <v>200</v>
      </c>
      <c r="H1041" s="23" t="str">
        <f>F1041&amp;G1041</f>
        <v>6228480868638507574200</v>
      </c>
      <c r="I1041" s="48" t="e">
        <f>VLOOKUP(H1041,银行退汇!H:K,4,FALSE)</f>
        <v>#N/A</v>
      </c>
      <c r="J1041" s="48" t="e">
        <f>IF(I1041&gt;0,1,"")</f>
        <v>#N/A</v>
      </c>
      <c r="K1041" s="48" t="e">
        <f>VLOOKUP(H1041,网银退汇!H:J,3,FALSE)</f>
        <v>#N/A</v>
      </c>
      <c r="L1041" t="s">
        <v>5986</v>
      </c>
    </row>
    <row r="1042" spans="1:12" ht="14.25" hidden="1">
      <c r="A1042" t="s">
        <v>2097</v>
      </c>
      <c r="B1042" t="s">
        <v>6072</v>
      </c>
      <c r="C1042" t="s">
        <v>5986</v>
      </c>
      <c r="D1042" t="s">
        <v>4096</v>
      </c>
      <c r="E1042" t="s">
        <v>98</v>
      </c>
      <c r="F1042" s="23" t="s">
        <v>4098</v>
      </c>
      <c r="G1042" s="56">
        <v>362.5</v>
      </c>
      <c r="H1042" s="23" t="str">
        <f>F1042&amp;G1042</f>
        <v>6231900000057505642362.5</v>
      </c>
      <c r="I1042" s="48" t="e">
        <f>VLOOKUP(H1042,银行退汇!H:K,4,FALSE)</f>
        <v>#N/A</v>
      </c>
      <c r="J1042" s="48" t="e">
        <f>IF(I1042&gt;0,1,"")</f>
        <v>#N/A</v>
      </c>
      <c r="K1042" s="48" t="e">
        <f>VLOOKUP(H1042,网银退汇!H:J,3,FALSE)</f>
        <v>#N/A</v>
      </c>
      <c r="L1042" t="s">
        <v>5986</v>
      </c>
    </row>
    <row r="1043" spans="1:12" ht="14.25" hidden="1">
      <c r="A1043" t="s">
        <v>2099</v>
      </c>
      <c r="B1043" t="s">
        <v>6073</v>
      </c>
      <c r="C1043" t="s">
        <v>5986</v>
      </c>
      <c r="D1043" t="s">
        <v>4099</v>
      </c>
      <c r="E1043" t="s">
        <v>98</v>
      </c>
      <c r="F1043" s="23" t="s">
        <v>4101</v>
      </c>
      <c r="G1043" s="56">
        <v>268</v>
      </c>
      <c r="H1043" s="23" t="str">
        <f>F1043&amp;G1043</f>
        <v>6228480861219096315268</v>
      </c>
      <c r="I1043" s="48" t="e">
        <f>VLOOKUP(H1043,银行退汇!H:K,4,FALSE)</f>
        <v>#N/A</v>
      </c>
      <c r="J1043" s="48" t="e">
        <f>IF(I1043&gt;0,1,"")</f>
        <v>#N/A</v>
      </c>
      <c r="K1043" s="48" t="e">
        <f>VLOOKUP(H1043,网银退汇!H:J,3,FALSE)</f>
        <v>#N/A</v>
      </c>
      <c r="L1043" t="s">
        <v>5986</v>
      </c>
    </row>
    <row r="1044" spans="1:12" ht="14.25" hidden="1">
      <c r="A1044" t="s">
        <v>2101</v>
      </c>
      <c r="B1044" t="s">
        <v>6074</v>
      </c>
      <c r="C1044" t="s">
        <v>5986</v>
      </c>
      <c r="D1044" t="s">
        <v>4102</v>
      </c>
      <c r="E1044" t="s">
        <v>98</v>
      </c>
      <c r="F1044" s="23" t="s">
        <v>4103</v>
      </c>
      <c r="G1044" s="56">
        <v>5000</v>
      </c>
      <c r="H1044" s="23" t="str">
        <f>F1044&amp;G1044</f>
        <v>45635127001205191515000</v>
      </c>
      <c r="I1044" s="48" t="e">
        <f>VLOOKUP(H1044,银行退汇!H:K,4,FALSE)</f>
        <v>#N/A</v>
      </c>
      <c r="J1044" s="48" t="e">
        <f>IF(I1044&gt;0,1,"")</f>
        <v>#N/A</v>
      </c>
      <c r="K1044" s="48" t="e">
        <f>VLOOKUP(H1044,网银退汇!H:J,3,FALSE)</f>
        <v>#N/A</v>
      </c>
      <c r="L1044" t="s">
        <v>5986</v>
      </c>
    </row>
    <row r="1045" spans="1:12" ht="14.25" hidden="1">
      <c r="A1045" t="s">
        <v>2106</v>
      </c>
      <c r="B1045" t="s">
        <v>6075</v>
      </c>
      <c r="C1045" t="s">
        <v>5986</v>
      </c>
      <c r="D1045" t="s">
        <v>4106</v>
      </c>
      <c r="E1045" t="s">
        <v>98</v>
      </c>
      <c r="F1045" s="23" t="s">
        <v>4108</v>
      </c>
      <c r="G1045" s="56">
        <v>130</v>
      </c>
      <c r="H1045" s="23" t="str">
        <f>F1045&amp;G1045</f>
        <v>6231900000006013490130</v>
      </c>
      <c r="I1045" s="48" t="e">
        <f>VLOOKUP(H1045,银行退汇!H:K,4,FALSE)</f>
        <v>#N/A</v>
      </c>
      <c r="J1045" s="48" t="e">
        <f>IF(I1045&gt;0,1,"")</f>
        <v>#N/A</v>
      </c>
      <c r="K1045" s="48" t="e">
        <f>VLOOKUP(H1045,网银退汇!H:J,3,FALSE)</f>
        <v>#N/A</v>
      </c>
      <c r="L1045" t="s">
        <v>5986</v>
      </c>
    </row>
    <row r="1046" spans="1:12" ht="14.25" hidden="1">
      <c r="A1046" t="s">
        <v>2108</v>
      </c>
      <c r="B1046" t="s">
        <v>6076</v>
      </c>
      <c r="C1046" t="s">
        <v>5986</v>
      </c>
      <c r="D1046" t="s">
        <v>4109</v>
      </c>
      <c r="E1046" t="s">
        <v>98</v>
      </c>
      <c r="F1046" s="23" t="s">
        <v>4111</v>
      </c>
      <c r="G1046" s="56">
        <v>996.61</v>
      </c>
      <c r="H1046" s="23" t="str">
        <f>F1046&amp;G1046</f>
        <v>6228481930625553216996.61</v>
      </c>
      <c r="I1046" s="48" t="e">
        <f>VLOOKUP(H1046,银行退汇!H:K,4,FALSE)</f>
        <v>#N/A</v>
      </c>
      <c r="J1046" s="48" t="e">
        <f>IF(I1046&gt;0,1,"")</f>
        <v>#N/A</v>
      </c>
      <c r="K1046" s="48" t="e">
        <f>VLOOKUP(H1046,网银退汇!H:J,3,FALSE)</f>
        <v>#N/A</v>
      </c>
      <c r="L1046" t="s">
        <v>5986</v>
      </c>
    </row>
    <row r="1047" spans="1:12" ht="14.25" hidden="1">
      <c r="A1047" t="s">
        <v>2110</v>
      </c>
      <c r="B1047" t="s">
        <v>6077</v>
      </c>
      <c r="C1047" t="s">
        <v>5986</v>
      </c>
      <c r="D1047" t="s">
        <v>4112</v>
      </c>
      <c r="E1047" t="s">
        <v>98</v>
      </c>
      <c r="F1047" s="23" t="s">
        <v>4114</v>
      </c>
      <c r="G1047" s="56">
        <v>313.67</v>
      </c>
      <c r="H1047" s="23" t="str">
        <f>F1047&amp;G1047</f>
        <v>6222622410000469075313.67</v>
      </c>
      <c r="I1047" s="48" t="e">
        <f>VLOOKUP(H1047,银行退汇!H:K,4,FALSE)</f>
        <v>#N/A</v>
      </c>
      <c r="J1047" s="48" t="e">
        <f>IF(I1047&gt;0,1,"")</f>
        <v>#N/A</v>
      </c>
      <c r="K1047" s="48" t="e">
        <f>VLOOKUP(H1047,网银退汇!H:J,3,FALSE)</f>
        <v>#N/A</v>
      </c>
      <c r="L1047" t="s">
        <v>5986</v>
      </c>
    </row>
    <row r="1048" spans="1:12" ht="14.25" hidden="1">
      <c r="A1048" t="s">
        <v>2112</v>
      </c>
      <c r="B1048" t="s">
        <v>6078</v>
      </c>
      <c r="C1048" t="s">
        <v>5986</v>
      </c>
      <c r="D1048" t="s">
        <v>4115</v>
      </c>
      <c r="E1048" t="s">
        <v>98</v>
      </c>
      <c r="F1048" s="23" t="s">
        <v>4117</v>
      </c>
      <c r="G1048" s="56">
        <v>363</v>
      </c>
      <c r="H1048" s="23" t="str">
        <f>F1048&amp;G1048</f>
        <v>6228482838075765074363</v>
      </c>
      <c r="I1048" s="48" t="e">
        <f>VLOOKUP(H1048,银行退汇!H:K,4,FALSE)</f>
        <v>#N/A</v>
      </c>
      <c r="J1048" s="48" t="e">
        <f>IF(I1048&gt;0,1,"")</f>
        <v>#N/A</v>
      </c>
      <c r="K1048" s="48" t="e">
        <f>VLOOKUP(H1048,网银退汇!H:J,3,FALSE)</f>
        <v>#N/A</v>
      </c>
      <c r="L1048" t="s">
        <v>5986</v>
      </c>
    </row>
    <row r="1049" spans="1:12" ht="14.25" hidden="1">
      <c r="A1049" t="s">
        <v>2114</v>
      </c>
      <c r="B1049" t="s">
        <v>6079</v>
      </c>
      <c r="C1049" t="s">
        <v>5986</v>
      </c>
      <c r="D1049" t="s">
        <v>4118</v>
      </c>
      <c r="E1049" t="s">
        <v>98</v>
      </c>
      <c r="F1049" s="23" t="s">
        <v>4120</v>
      </c>
      <c r="G1049" s="56">
        <v>2000</v>
      </c>
      <c r="H1049" s="23" t="str">
        <f>F1049&amp;G1049</f>
        <v>48959203118665282000</v>
      </c>
      <c r="I1049" s="48" t="e">
        <f>VLOOKUP(H1049,银行退汇!H:K,4,FALSE)</f>
        <v>#N/A</v>
      </c>
      <c r="J1049" s="48" t="e">
        <f>IF(I1049&gt;0,1,"")</f>
        <v>#N/A</v>
      </c>
      <c r="K1049" s="48" t="e">
        <f>VLOOKUP(H1049,网银退汇!H:J,3,FALSE)</f>
        <v>#N/A</v>
      </c>
      <c r="L1049" t="s">
        <v>5986</v>
      </c>
    </row>
    <row r="1050" spans="1:12" ht="14.25" hidden="1">
      <c r="A1050" t="s">
        <v>2116</v>
      </c>
      <c r="B1050" t="s">
        <v>6080</v>
      </c>
      <c r="C1050" t="s">
        <v>5986</v>
      </c>
      <c r="D1050" t="s">
        <v>4121</v>
      </c>
      <c r="E1050" t="s">
        <v>98</v>
      </c>
      <c r="F1050" s="23" t="s">
        <v>4122</v>
      </c>
      <c r="G1050" s="56">
        <v>304.70999999999998</v>
      </c>
      <c r="H1050" s="23" t="str">
        <f>F1050&amp;G1050</f>
        <v>6228493976002052567304.71</v>
      </c>
      <c r="I1050" s="48" t="e">
        <f>VLOOKUP(H1050,银行退汇!H:K,4,FALSE)</f>
        <v>#N/A</v>
      </c>
      <c r="J1050" s="48" t="e">
        <f>IF(I1050&gt;0,1,"")</f>
        <v>#N/A</v>
      </c>
      <c r="K1050" s="48" t="e">
        <f>VLOOKUP(H1050,网银退汇!H:J,3,FALSE)</f>
        <v>#N/A</v>
      </c>
      <c r="L1050" t="s">
        <v>5986</v>
      </c>
    </row>
    <row r="1051" spans="1:12" ht="14.25" hidden="1">
      <c r="A1051" t="s">
        <v>2118</v>
      </c>
      <c r="B1051" t="s">
        <v>6081</v>
      </c>
      <c r="C1051" t="s">
        <v>5986</v>
      </c>
      <c r="D1051" t="s">
        <v>4123</v>
      </c>
      <c r="E1051" t="s">
        <v>98</v>
      </c>
      <c r="F1051" s="23" t="s">
        <v>4122</v>
      </c>
      <c r="G1051" s="56">
        <v>70</v>
      </c>
      <c r="H1051" s="23" t="str">
        <f>F1051&amp;G1051</f>
        <v>622849397600205256770</v>
      </c>
      <c r="I1051" s="48" t="e">
        <f>VLOOKUP(H1051,银行退汇!H:K,4,FALSE)</f>
        <v>#N/A</v>
      </c>
      <c r="J1051" s="48" t="e">
        <f>IF(I1051&gt;0,1,"")</f>
        <v>#N/A</v>
      </c>
      <c r="K1051" s="48" t="e">
        <f>VLOOKUP(H1051,网银退汇!H:J,3,FALSE)</f>
        <v>#N/A</v>
      </c>
      <c r="L1051" t="s">
        <v>5986</v>
      </c>
    </row>
    <row r="1052" spans="1:12" ht="14.25" hidden="1">
      <c r="A1052" t="s">
        <v>2120</v>
      </c>
      <c r="B1052" t="s">
        <v>6082</v>
      </c>
      <c r="C1052" t="s">
        <v>6083</v>
      </c>
      <c r="D1052" t="s">
        <v>4124</v>
      </c>
      <c r="E1052" t="s">
        <v>98</v>
      </c>
      <c r="F1052" s="23" t="s">
        <v>4126</v>
      </c>
      <c r="G1052" s="56">
        <v>626.91999999999996</v>
      </c>
      <c r="H1052" s="23" t="str">
        <f>F1052&amp;G1052</f>
        <v>6223691120015544626.92</v>
      </c>
      <c r="I1052" s="48" t="e">
        <f>VLOOKUP(H1052,银行退汇!H:K,4,FALSE)</f>
        <v>#N/A</v>
      </c>
      <c r="J1052" s="48" t="e">
        <f>IF(I1052&gt;0,1,"")</f>
        <v>#N/A</v>
      </c>
      <c r="K1052" s="48" t="e">
        <f>VLOOKUP(H1052,网银退汇!H:J,3,FALSE)</f>
        <v>#N/A</v>
      </c>
      <c r="L1052" t="s">
        <v>6083</v>
      </c>
    </row>
    <row r="1053" spans="1:12" ht="14.25" hidden="1">
      <c r="A1053" t="s">
        <v>2122</v>
      </c>
      <c r="B1053" t="s">
        <v>6084</v>
      </c>
      <c r="C1053" t="s">
        <v>6083</v>
      </c>
      <c r="D1053" t="s">
        <v>4127</v>
      </c>
      <c r="E1053" t="s">
        <v>98</v>
      </c>
      <c r="F1053" s="23" t="s">
        <v>4129</v>
      </c>
      <c r="G1053" s="56">
        <v>1115.25</v>
      </c>
      <c r="H1053" s="23" t="str">
        <f>F1053&amp;G1053</f>
        <v>62170039100015262021115.25</v>
      </c>
      <c r="I1053" s="48" t="e">
        <f>VLOOKUP(H1053,银行退汇!H:K,4,FALSE)</f>
        <v>#N/A</v>
      </c>
      <c r="J1053" s="48" t="e">
        <f>IF(I1053&gt;0,1,"")</f>
        <v>#N/A</v>
      </c>
      <c r="K1053" s="48" t="e">
        <f>VLOOKUP(H1053,网银退汇!H:J,3,FALSE)</f>
        <v>#N/A</v>
      </c>
      <c r="L1053" t="s">
        <v>6083</v>
      </c>
    </row>
    <row r="1054" spans="1:12" ht="14.25" hidden="1">
      <c r="A1054" t="s">
        <v>2124</v>
      </c>
      <c r="B1054" t="s">
        <v>6085</v>
      </c>
      <c r="C1054" t="s">
        <v>6083</v>
      </c>
      <c r="D1054" t="s">
        <v>4130</v>
      </c>
      <c r="E1054" t="s">
        <v>98</v>
      </c>
      <c r="F1054" s="23" t="s">
        <v>4132</v>
      </c>
      <c r="G1054" s="56">
        <v>100</v>
      </c>
      <c r="H1054" s="23" t="str">
        <f>F1054&amp;G1054</f>
        <v>6226661300818477100</v>
      </c>
      <c r="I1054" s="48" t="e">
        <f>VLOOKUP(H1054,银行退汇!H:K,4,FALSE)</f>
        <v>#N/A</v>
      </c>
      <c r="J1054" s="48" t="e">
        <f>IF(I1054&gt;0,1,"")</f>
        <v>#N/A</v>
      </c>
      <c r="K1054" s="48" t="e">
        <f>VLOOKUP(H1054,网银退汇!H:J,3,FALSE)</f>
        <v>#N/A</v>
      </c>
      <c r="L1054" t="s">
        <v>6083</v>
      </c>
    </row>
    <row r="1055" spans="1:12" ht="14.25" hidden="1">
      <c r="A1055" t="s">
        <v>2126</v>
      </c>
      <c r="B1055" t="s">
        <v>6086</v>
      </c>
      <c r="C1055" t="s">
        <v>6083</v>
      </c>
      <c r="D1055" t="s">
        <v>4133</v>
      </c>
      <c r="E1055" t="s">
        <v>98</v>
      </c>
      <c r="F1055" s="23" t="s">
        <v>4135</v>
      </c>
      <c r="G1055" s="56">
        <v>444</v>
      </c>
      <c r="H1055" s="23" t="str">
        <f>F1055&amp;G1055</f>
        <v>6231900000111399594444</v>
      </c>
      <c r="I1055" s="48" t="e">
        <f>VLOOKUP(H1055,银行退汇!H:K,4,FALSE)</f>
        <v>#N/A</v>
      </c>
      <c r="J1055" s="48" t="e">
        <f>IF(I1055&gt;0,1,"")</f>
        <v>#N/A</v>
      </c>
      <c r="K1055" s="48" t="e">
        <f>VLOOKUP(H1055,网银退汇!H:J,3,FALSE)</f>
        <v>#N/A</v>
      </c>
      <c r="L1055" t="s">
        <v>6083</v>
      </c>
    </row>
    <row r="1056" spans="1:12" ht="14.25" hidden="1">
      <c r="A1056" t="s">
        <v>2128</v>
      </c>
      <c r="B1056" t="s">
        <v>6087</v>
      </c>
      <c r="C1056" t="s">
        <v>6083</v>
      </c>
      <c r="D1056" t="s">
        <v>4136</v>
      </c>
      <c r="E1056" t="s">
        <v>98</v>
      </c>
      <c r="F1056" s="23" t="s">
        <v>4138</v>
      </c>
      <c r="G1056" s="56">
        <v>2391.4</v>
      </c>
      <c r="H1056" s="23" t="str">
        <f>F1056&amp;G1056</f>
        <v>62122625070013982982391.4</v>
      </c>
      <c r="I1056" s="48" t="e">
        <f>VLOOKUP(H1056,银行退汇!H:K,4,FALSE)</f>
        <v>#N/A</v>
      </c>
      <c r="J1056" s="48" t="e">
        <f>IF(I1056&gt;0,1,"")</f>
        <v>#N/A</v>
      </c>
      <c r="K1056" s="48" t="e">
        <f>VLOOKUP(H1056,网银退汇!H:J,3,FALSE)</f>
        <v>#N/A</v>
      </c>
      <c r="L1056" t="s">
        <v>6083</v>
      </c>
    </row>
    <row r="1057" spans="1:12" ht="14.25" hidden="1">
      <c r="A1057" t="s">
        <v>2130</v>
      </c>
      <c r="B1057" t="s">
        <v>6088</v>
      </c>
      <c r="C1057" t="s">
        <v>6083</v>
      </c>
      <c r="D1057" t="s">
        <v>4139</v>
      </c>
      <c r="E1057" t="s">
        <v>98</v>
      </c>
      <c r="F1057" s="23" t="s">
        <v>4141</v>
      </c>
      <c r="G1057" s="56">
        <v>94.5</v>
      </c>
      <c r="H1057" s="23" t="str">
        <f>F1057&amp;G1057</f>
        <v>621226251600038147894.5</v>
      </c>
      <c r="I1057" s="48">
        <f>VLOOKUP(H1057,银行退汇!H:K,4,FALSE)</f>
        <v>94.5</v>
      </c>
      <c r="J1057" s="48">
        <f>IF(I1057&gt;0,1,"")</f>
        <v>1</v>
      </c>
      <c r="K1057" s="48" t="str">
        <f>VLOOKUP(H1057,网银退汇!H:J,3,FALSE)</f>
        <v>2017-07-19</v>
      </c>
      <c r="L1057" t="s">
        <v>6083</v>
      </c>
    </row>
    <row r="1058" spans="1:12" ht="14.25" hidden="1">
      <c r="A1058" t="s">
        <v>2132</v>
      </c>
      <c r="B1058" t="s">
        <v>6089</v>
      </c>
      <c r="C1058" t="s">
        <v>6083</v>
      </c>
      <c r="D1058" t="s">
        <v>4142</v>
      </c>
      <c r="E1058" t="s">
        <v>98</v>
      </c>
      <c r="F1058" s="23" t="s">
        <v>4144</v>
      </c>
      <c r="G1058" s="56">
        <v>39</v>
      </c>
      <c r="H1058" s="23" t="str">
        <f>F1058&amp;G1058</f>
        <v>622600001229818339</v>
      </c>
      <c r="I1058" s="48" t="e">
        <f>VLOOKUP(H1058,银行退汇!H:K,4,FALSE)</f>
        <v>#N/A</v>
      </c>
      <c r="J1058" s="48" t="e">
        <f>IF(I1058&gt;0,1,"")</f>
        <v>#N/A</v>
      </c>
      <c r="K1058" s="48" t="e">
        <f>VLOOKUP(H1058,网银退汇!H:J,3,FALSE)</f>
        <v>#N/A</v>
      </c>
      <c r="L1058" t="s">
        <v>6083</v>
      </c>
    </row>
    <row r="1059" spans="1:12" ht="14.25" hidden="1">
      <c r="A1059" t="s">
        <v>2134</v>
      </c>
      <c r="B1059" t="s">
        <v>6090</v>
      </c>
      <c r="C1059" t="s">
        <v>6083</v>
      </c>
      <c r="D1059" t="s">
        <v>4145</v>
      </c>
      <c r="E1059" t="s">
        <v>98</v>
      </c>
      <c r="F1059" s="23" t="s">
        <v>4147</v>
      </c>
      <c r="G1059" s="56">
        <v>131.24</v>
      </c>
      <c r="H1059" s="23" t="str">
        <f>F1059&amp;G1059</f>
        <v>6217003900004471043131.24</v>
      </c>
      <c r="I1059" s="48">
        <f>VLOOKUP(H1059,银行退汇!H:K,4,FALSE)</f>
        <v>131.24</v>
      </c>
      <c r="J1059" s="48">
        <f>IF(I1059&gt;0,1,"")</f>
        <v>1</v>
      </c>
      <c r="K1059" s="48" t="str">
        <f>VLOOKUP(H1059,网银退汇!H:J,3,FALSE)</f>
        <v>2017-07-19</v>
      </c>
      <c r="L1059" t="s">
        <v>6083</v>
      </c>
    </row>
    <row r="1060" spans="1:12" ht="14.25" hidden="1">
      <c r="A1060" t="s">
        <v>2136</v>
      </c>
      <c r="B1060" t="s">
        <v>6091</v>
      </c>
      <c r="C1060" t="s">
        <v>6083</v>
      </c>
      <c r="D1060" t="s">
        <v>4148</v>
      </c>
      <c r="E1060" t="s">
        <v>98</v>
      </c>
      <c r="F1060" s="23" t="s">
        <v>4150</v>
      </c>
      <c r="G1060" s="56">
        <v>1121.6199999999999</v>
      </c>
      <c r="H1060" s="23" t="str">
        <f>F1060&amp;G1060</f>
        <v>62284808601417433171121.62</v>
      </c>
      <c r="I1060" s="48" t="e">
        <f>VLOOKUP(H1060,银行退汇!H:K,4,FALSE)</f>
        <v>#N/A</v>
      </c>
      <c r="J1060" s="48" t="e">
        <f>IF(I1060&gt;0,1,"")</f>
        <v>#N/A</v>
      </c>
      <c r="K1060" s="48" t="e">
        <f>VLOOKUP(H1060,网银退汇!H:J,3,FALSE)</f>
        <v>#N/A</v>
      </c>
      <c r="L1060" t="s">
        <v>6083</v>
      </c>
    </row>
    <row r="1061" spans="1:12" ht="14.25" hidden="1">
      <c r="A1061" t="s">
        <v>2138</v>
      </c>
      <c r="B1061" t="s">
        <v>6092</v>
      </c>
      <c r="C1061" t="s">
        <v>6083</v>
      </c>
      <c r="D1061" t="s">
        <v>4151</v>
      </c>
      <c r="E1061" t="s">
        <v>98</v>
      </c>
      <c r="F1061" s="23" t="s">
        <v>4153</v>
      </c>
      <c r="G1061" s="56">
        <v>90.5</v>
      </c>
      <c r="H1061" s="23" t="str">
        <f>F1061&amp;G1061</f>
        <v>622622220166666190.5</v>
      </c>
      <c r="I1061" s="48">
        <f>VLOOKUP(H1061,银行退汇!H:K,4,FALSE)</f>
        <v>90.5</v>
      </c>
      <c r="J1061" s="48">
        <f>IF(I1061&gt;0,1,"")</f>
        <v>1</v>
      </c>
      <c r="K1061" s="48" t="str">
        <f>VLOOKUP(H1061,网银退汇!H:J,3,FALSE)</f>
        <v>2017-07-19</v>
      </c>
      <c r="L1061" t="s">
        <v>6083</v>
      </c>
    </row>
    <row r="1062" spans="1:12" ht="14.25" hidden="1">
      <c r="A1062" t="s">
        <v>2140</v>
      </c>
      <c r="B1062" t="s">
        <v>6093</v>
      </c>
      <c r="C1062" t="s">
        <v>6083</v>
      </c>
      <c r="D1062" t="s">
        <v>4154</v>
      </c>
      <c r="E1062" t="s">
        <v>98</v>
      </c>
      <c r="F1062" s="23" t="s">
        <v>4156</v>
      </c>
      <c r="G1062" s="56">
        <v>14.45</v>
      </c>
      <c r="H1062" s="23" t="str">
        <f>F1062&amp;G1062</f>
        <v>628351160014972914.45</v>
      </c>
      <c r="I1062" s="48" t="e">
        <f>VLOOKUP(H1062,银行退汇!H:K,4,FALSE)</f>
        <v>#N/A</v>
      </c>
      <c r="J1062" s="48" t="e">
        <f>IF(I1062&gt;0,1,"")</f>
        <v>#N/A</v>
      </c>
      <c r="K1062" s="48" t="e">
        <f>VLOOKUP(H1062,网银退汇!H:J,3,FALSE)</f>
        <v>#N/A</v>
      </c>
      <c r="L1062" t="s">
        <v>6083</v>
      </c>
    </row>
    <row r="1063" spans="1:12" ht="14.25" hidden="1">
      <c r="A1063" t="s">
        <v>2142</v>
      </c>
      <c r="B1063" t="s">
        <v>6094</v>
      </c>
      <c r="C1063" t="s">
        <v>6083</v>
      </c>
      <c r="D1063" t="s">
        <v>4157</v>
      </c>
      <c r="E1063" t="s">
        <v>98</v>
      </c>
      <c r="F1063" s="23" t="s">
        <v>4159</v>
      </c>
      <c r="G1063" s="56">
        <v>44.5</v>
      </c>
      <c r="H1063" s="23" t="str">
        <f>F1063&amp;G1063</f>
        <v>621663300000073051644.5</v>
      </c>
      <c r="I1063" s="48" t="e">
        <f>VLOOKUP(H1063,银行退汇!H:K,4,FALSE)</f>
        <v>#N/A</v>
      </c>
      <c r="J1063" s="48" t="e">
        <f>IF(I1063&gt;0,1,"")</f>
        <v>#N/A</v>
      </c>
      <c r="K1063" s="48" t="e">
        <f>VLOOKUP(H1063,网银退汇!H:J,3,FALSE)</f>
        <v>#N/A</v>
      </c>
      <c r="L1063" t="s">
        <v>6083</v>
      </c>
    </row>
    <row r="1064" spans="1:12" ht="14.25" hidden="1">
      <c r="A1064" t="s">
        <v>2144</v>
      </c>
      <c r="B1064" t="s">
        <v>6095</v>
      </c>
      <c r="C1064" t="s">
        <v>6083</v>
      </c>
      <c r="D1064" t="s">
        <v>4160</v>
      </c>
      <c r="E1064" t="s">
        <v>98</v>
      </c>
      <c r="F1064" s="23" t="s">
        <v>4162</v>
      </c>
      <c r="G1064" s="56">
        <v>44.5</v>
      </c>
      <c r="H1064" s="23" t="str">
        <f>F1064&amp;G1064</f>
        <v>622700717156009710244.5</v>
      </c>
      <c r="I1064" s="48">
        <f>VLOOKUP(H1064,银行退汇!H:K,4,FALSE)</f>
        <v>44.5</v>
      </c>
      <c r="J1064" s="48">
        <f>IF(I1064&gt;0,1,"")</f>
        <v>1</v>
      </c>
      <c r="K1064" s="48" t="str">
        <f>VLOOKUP(H1064,网银退汇!H:J,3,FALSE)</f>
        <v>2017-07-19</v>
      </c>
      <c r="L1064" t="s">
        <v>6083</v>
      </c>
    </row>
    <row r="1065" spans="1:12" ht="14.25" hidden="1">
      <c r="A1065" t="s">
        <v>2146</v>
      </c>
      <c r="B1065" t="s">
        <v>6096</v>
      </c>
      <c r="C1065" t="s">
        <v>6083</v>
      </c>
      <c r="D1065" t="s">
        <v>4163</v>
      </c>
      <c r="E1065" t="s">
        <v>98</v>
      </c>
      <c r="F1065" s="23" t="s">
        <v>4165</v>
      </c>
      <c r="G1065" s="56">
        <v>434.03</v>
      </c>
      <c r="H1065" s="23" t="str">
        <f>F1065&amp;G1065</f>
        <v>6228480860550196312434.03</v>
      </c>
      <c r="I1065" s="48">
        <f>VLOOKUP(H1065,银行退汇!H:K,4,FALSE)</f>
        <v>434.03</v>
      </c>
      <c r="J1065" s="48">
        <f>IF(I1065&gt;0,1,"")</f>
        <v>1</v>
      </c>
      <c r="K1065" s="48" t="str">
        <f>VLOOKUP(H1065,网银退汇!H:J,3,FALSE)</f>
        <v>2017-07-19</v>
      </c>
      <c r="L1065" t="s">
        <v>6083</v>
      </c>
    </row>
    <row r="1066" spans="1:12" ht="14.25" hidden="1">
      <c r="A1066" t="s">
        <v>2148</v>
      </c>
      <c r="B1066" t="s">
        <v>6097</v>
      </c>
      <c r="C1066" t="s">
        <v>6083</v>
      </c>
      <c r="D1066" t="s">
        <v>4166</v>
      </c>
      <c r="E1066" t="s">
        <v>98</v>
      </c>
      <c r="F1066" s="23" t="s">
        <v>4168</v>
      </c>
      <c r="G1066" s="56">
        <v>37.700000000000003</v>
      </c>
      <c r="H1066" s="23" t="str">
        <f>F1066&amp;G1066</f>
        <v>621226250500112509137.7</v>
      </c>
      <c r="I1066" s="48" t="e">
        <f>VLOOKUP(H1066,银行退汇!H:K,4,FALSE)</f>
        <v>#N/A</v>
      </c>
      <c r="J1066" s="48" t="e">
        <f>IF(I1066&gt;0,1,"")</f>
        <v>#N/A</v>
      </c>
      <c r="K1066" s="48" t="e">
        <f>VLOOKUP(H1066,网银退汇!H:J,3,FALSE)</f>
        <v>#N/A</v>
      </c>
      <c r="L1066" t="s">
        <v>6083</v>
      </c>
    </row>
    <row r="1067" spans="1:12" ht="14.25" hidden="1">
      <c r="A1067" t="s">
        <v>2150</v>
      </c>
      <c r="B1067" t="s">
        <v>6098</v>
      </c>
      <c r="C1067" t="s">
        <v>6083</v>
      </c>
      <c r="D1067" t="s">
        <v>4169</v>
      </c>
      <c r="E1067" t="s">
        <v>98</v>
      </c>
      <c r="F1067" s="23" t="s">
        <v>4170</v>
      </c>
      <c r="G1067" s="56">
        <v>500</v>
      </c>
      <c r="H1067" s="23" t="str">
        <f>F1067&amp;G1067</f>
        <v>6250711320019769500</v>
      </c>
      <c r="I1067" s="48" t="e">
        <f>VLOOKUP(H1067,银行退汇!H:K,4,FALSE)</f>
        <v>#N/A</v>
      </c>
      <c r="J1067" s="48" t="e">
        <f>IF(I1067&gt;0,1,"")</f>
        <v>#N/A</v>
      </c>
      <c r="K1067" s="48" t="e">
        <f>VLOOKUP(H1067,网银退汇!H:J,3,FALSE)</f>
        <v>#N/A</v>
      </c>
      <c r="L1067" t="s">
        <v>6083</v>
      </c>
    </row>
    <row r="1068" spans="1:12" ht="14.25" hidden="1">
      <c r="A1068" t="s">
        <v>2152</v>
      </c>
      <c r="B1068" t="s">
        <v>6099</v>
      </c>
      <c r="C1068" t="s">
        <v>6083</v>
      </c>
      <c r="D1068" t="s">
        <v>4171</v>
      </c>
      <c r="E1068" t="s">
        <v>98</v>
      </c>
      <c r="F1068" s="23" t="s">
        <v>4173</v>
      </c>
      <c r="G1068" s="56">
        <v>72.5</v>
      </c>
      <c r="H1068" s="23" t="str">
        <f>F1068&amp;G1068</f>
        <v>621226250202785219672.5</v>
      </c>
      <c r="I1068" s="48" t="e">
        <f>VLOOKUP(H1068,银行退汇!H:K,4,FALSE)</f>
        <v>#N/A</v>
      </c>
      <c r="J1068" s="48" t="e">
        <f>IF(I1068&gt;0,1,"")</f>
        <v>#N/A</v>
      </c>
      <c r="K1068" s="48" t="e">
        <f>VLOOKUP(H1068,网银退汇!H:J,3,FALSE)</f>
        <v>#N/A</v>
      </c>
      <c r="L1068" t="s">
        <v>6083</v>
      </c>
    </row>
    <row r="1069" spans="1:12" ht="14.25" hidden="1">
      <c r="A1069" t="s">
        <v>2154</v>
      </c>
      <c r="B1069" t="s">
        <v>6100</v>
      </c>
      <c r="C1069" t="s">
        <v>6083</v>
      </c>
      <c r="D1069" t="s">
        <v>4174</v>
      </c>
      <c r="E1069" t="s">
        <v>98</v>
      </c>
      <c r="F1069" s="23" t="s">
        <v>4176</v>
      </c>
      <c r="G1069" s="56">
        <v>222.39</v>
      </c>
      <c r="H1069" s="23" t="str">
        <f>F1069&amp;G1069</f>
        <v>6228480860651245216222.39</v>
      </c>
      <c r="I1069" s="48" t="e">
        <f>VLOOKUP(H1069,银行退汇!H:K,4,FALSE)</f>
        <v>#N/A</v>
      </c>
      <c r="J1069" s="48" t="e">
        <f>IF(I1069&gt;0,1,"")</f>
        <v>#N/A</v>
      </c>
      <c r="K1069" s="48" t="e">
        <f>VLOOKUP(H1069,网银退汇!H:J,3,FALSE)</f>
        <v>#N/A</v>
      </c>
      <c r="L1069" t="s">
        <v>6083</v>
      </c>
    </row>
    <row r="1070" spans="1:12" ht="14.25" hidden="1">
      <c r="A1070" t="s">
        <v>2156</v>
      </c>
      <c r="B1070" t="s">
        <v>6101</v>
      </c>
      <c r="C1070" t="s">
        <v>6083</v>
      </c>
      <c r="D1070" t="s">
        <v>4177</v>
      </c>
      <c r="E1070" t="s">
        <v>98</v>
      </c>
      <c r="F1070" s="23" t="s">
        <v>4178</v>
      </c>
      <c r="G1070" s="56">
        <v>2662.2</v>
      </c>
      <c r="H1070" s="23" t="str">
        <f>F1070&amp;G1070</f>
        <v>62122625070002538172662.2</v>
      </c>
      <c r="I1070" s="48" t="e">
        <f>VLOOKUP(H1070,银行退汇!H:K,4,FALSE)</f>
        <v>#N/A</v>
      </c>
      <c r="J1070" s="48" t="e">
        <f>IF(I1070&gt;0,1,"")</f>
        <v>#N/A</v>
      </c>
      <c r="K1070" s="48" t="e">
        <f>VLOOKUP(H1070,网银退汇!H:J,3,FALSE)</f>
        <v>#N/A</v>
      </c>
      <c r="L1070" t="s">
        <v>6083</v>
      </c>
    </row>
    <row r="1071" spans="1:12" ht="14.25" hidden="1">
      <c r="A1071" t="s">
        <v>2158</v>
      </c>
      <c r="B1071" t="s">
        <v>6102</v>
      </c>
      <c r="C1071" t="s">
        <v>6083</v>
      </c>
      <c r="D1071" t="s">
        <v>4179</v>
      </c>
      <c r="E1071" t="s">
        <v>98</v>
      </c>
      <c r="F1071" s="23" t="s">
        <v>4181</v>
      </c>
      <c r="G1071" s="56">
        <v>190</v>
      </c>
      <c r="H1071" s="23" t="str">
        <f>F1071&amp;G1071</f>
        <v>6231900000057445443190</v>
      </c>
      <c r="I1071" s="48" t="e">
        <f>VLOOKUP(H1071,银行退汇!H:K,4,FALSE)</f>
        <v>#N/A</v>
      </c>
      <c r="J1071" s="48" t="e">
        <f>IF(I1071&gt;0,1,"")</f>
        <v>#N/A</v>
      </c>
      <c r="K1071" s="48" t="e">
        <f>VLOOKUP(H1071,网银退汇!H:J,3,FALSE)</f>
        <v>#N/A</v>
      </c>
      <c r="L1071" t="s">
        <v>6083</v>
      </c>
    </row>
    <row r="1072" spans="1:12" ht="14.25" hidden="1">
      <c r="A1072" t="s">
        <v>2160</v>
      </c>
      <c r="B1072" t="s">
        <v>6103</v>
      </c>
      <c r="C1072" t="s">
        <v>6083</v>
      </c>
      <c r="D1072" t="s">
        <v>4182</v>
      </c>
      <c r="E1072" t="s">
        <v>98</v>
      </c>
      <c r="F1072" s="23" t="s">
        <v>3471</v>
      </c>
      <c r="G1072" s="56">
        <v>993.5</v>
      </c>
      <c r="H1072" s="23" t="str">
        <f>F1072&amp;G1072</f>
        <v>6217997090001595297993.5</v>
      </c>
      <c r="I1072" s="48" t="e">
        <f>VLOOKUP(H1072,银行退汇!H:K,4,FALSE)</f>
        <v>#N/A</v>
      </c>
      <c r="J1072" s="48" t="e">
        <f>IF(I1072&gt;0,1,"")</f>
        <v>#N/A</v>
      </c>
      <c r="K1072" s="48" t="e">
        <f>VLOOKUP(H1072,网银退汇!H:J,3,FALSE)</f>
        <v>#N/A</v>
      </c>
      <c r="L1072" t="s">
        <v>6083</v>
      </c>
    </row>
    <row r="1073" spans="1:12" ht="14.25" hidden="1">
      <c r="A1073" t="s">
        <v>2162</v>
      </c>
      <c r="B1073" t="s">
        <v>6104</v>
      </c>
      <c r="C1073" t="s">
        <v>6083</v>
      </c>
      <c r="D1073" t="s">
        <v>4183</v>
      </c>
      <c r="E1073" t="s">
        <v>98</v>
      </c>
      <c r="F1073" s="23" t="s">
        <v>4185</v>
      </c>
      <c r="G1073" s="56">
        <v>200</v>
      </c>
      <c r="H1073" s="23" t="str">
        <f>F1073&amp;G1073</f>
        <v>6226230194331714200</v>
      </c>
      <c r="I1073" s="48" t="e">
        <f>VLOOKUP(H1073,银行退汇!H:K,4,FALSE)</f>
        <v>#N/A</v>
      </c>
      <c r="J1073" s="48" t="e">
        <f>IF(I1073&gt;0,1,"")</f>
        <v>#N/A</v>
      </c>
      <c r="K1073" s="48" t="e">
        <f>VLOOKUP(H1073,网银退汇!H:J,3,FALSE)</f>
        <v>#N/A</v>
      </c>
      <c r="L1073" t="s">
        <v>6083</v>
      </c>
    </row>
    <row r="1074" spans="1:12" ht="14.25" hidden="1">
      <c r="A1074" t="s">
        <v>2164</v>
      </c>
      <c r="B1074" t="s">
        <v>6105</v>
      </c>
      <c r="C1074" t="s">
        <v>6083</v>
      </c>
      <c r="D1074" t="s">
        <v>4186</v>
      </c>
      <c r="E1074" t="s">
        <v>98</v>
      </c>
      <c r="F1074" s="23" t="s">
        <v>4188</v>
      </c>
      <c r="G1074" s="56">
        <v>638</v>
      </c>
      <c r="H1074" s="23" t="str">
        <f>F1074&amp;G1074</f>
        <v>6210178002000761255638</v>
      </c>
      <c r="I1074" s="48">
        <f>VLOOKUP(H1074,银行退汇!H:K,4,FALSE)</f>
        <v>638</v>
      </c>
      <c r="J1074" s="48">
        <f>IF(I1074&gt;0,1,"")</f>
        <v>1</v>
      </c>
      <c r="K1074" s="48" t="str">
        <f>VLOOKUP(H1074,网银退汇!H:J,3,FALSE)</f>
        <v>2017-07-19</v>
      </c>
      <c r="L1074" t="s">
        <v>6083</v>
      </c>
    </row>
    <row r="1075" spans="1:12" ht="14.25" hidden="1">
      <c r="A1075" t="s">
        <v>2166</v>
      </c>
      <c r="B1075" t="s">
        <v>6106</v>
      </c>
      <c r="C1075" t="s">
        <v>6083</v>
      </c>
      <c r="D1075" t="s">
        <v>4189</v>
      </c>
      <c r="E1075" t="s">
        <v>98</v>
      </c>
      <c r="F1075" s="23" t="s">
        <v>4191</v>
      </c>
      <c r="G1075" s="56">
        <v>999</v>
      </c>
      <c r="H1075" s="23" t="str">
        <f>F1075&amp;G1075</f>
        <v>6222620590003361155999</v>
      </c>
      <c r="I1075" s="48" t="e">
        <f>VLOOKUP(H1075,银行退汇!H:K,4,FALSE)</f>
        <v>#N/A</v>
      </c>
      <c r="J1075" s="48" t="e">
        <f>IF(I1075&gt;0,1,"")</f>
        <v>#N/A</v>
      </c>
      <c r="K1075" s="48" t="e">
        <f>VLOOKUP(H1075,网银退汇!H:J,3,FALSE)</f>
        <v>#N/A</v>
      </c>
      <c r="L1075" t="s">
        <v>6083</v>
      </c>
    </row>
    <row r="1076" spans="1:12" ht="14.25" hidden="1">
      <c r="A1076" t="s">
        <v>2168</v>
      </c>
      <c r="B1076" t="s">
        <v>6107</v>
      </c>
      <c r="C1076" t="s">
        <v>6083</v>
      </c>
      <c r="D1076" t="s">
        <v>4192</v>
      </c>
      <c r="E1076" t="s">
        <v>98</v>
      </c>
      <c r="F1076" s="23" t="s">
        <v>4194</v>
      </c>
      <c r="G1076" s="56">
        <v>46</v>
      </c>
      <c r="H1076" s="23" t="str">
        <f>F1076&amp;G1076</f>
        <v>621700400000013623446</v>
      </c>
      <c r="I1076" s="48" t="e">
        <f>VLOOKUP(H1076,银行退汇!H:K,4,FALSE)</f>
        <v>#N/A</v>
      </c>
      <c r="J1076" s="48" t="e">
        <f>IF(I1076&gt;0,1,"")</f>
        <v>#N/A</v>
      </c>
      <c r="K1076" s="48" t="e">
        <f>VLOOKUP(H1076,网银退汇!H:J,3,FALSE)</f>
        <v>#N/A</v>
      </c>
      <c r="L1076" t="s">
        <v>6083</v>
      </c>
    </row>
    <row r="1077" spans="1:12" ht="14.25" hidden="1">
      <c r="A1077" t="s">
        <v>2170</v>
      </c>
      <c r="B1077" t="s">
        <v>6108</v>
      </c>
      <c r="C1077" t="s">
        <v>6083</v>
      </c>
      <c r="D1077" t="s">
        <v>4195</v>
      </c>
      <c r="E1077" t="s">
        <v>98</v>
      </c>
      <c r="F1077" s="23" t="s">
        <v>4197</v>
      </c>
      <c r="G1077" s="56">
        <v>86.98</v>
      </c>
      <c r="H1077" s="23" t="str">
        <f>F1077&amp;G1077</f>
        <v>625996006083289686.98</v>
      </c>
      <c r="I1077" s="48">
        <f>VLOOKUP(H1077,银行退汇!H:K,4,FALSE)</f>
        <v>86.98</v>
      </c>
      <c r="J1077" s="48">
        <f>IF(I1077&gt;0,1,"")</f>
        <v>1</v>
      </c>
      <c r="K1077" s="48" t="str">
        <f>VLOOKUP(H1077,网银退汇!H:J,3,FALSE)</f>
        <v>2017-07-19</v>
      </c>
      <c r="L1077" t="s">
        <v>6083</v>
      </c>
    </row>
    <row r="1078" spans="1:12" ht="14.25" hidden="1">
      <c r="A1078" t="s">
        <v>2172</v>
      </c>
      <c r="B1078" t="s">
        <v>6109</v>
      </c>
      <c r="C1078" t="s">
        <v>6083</v>
      </c>
      <c r="D1078" t="s">
        <v>4198</v>
      </c>
      <c r="E1078" t="s">
        <v>98</v>
      </c>
      <c r="F1078" s="23" t="s">
        <v>4200</v>
      </c>
      <c r="G1078" s="56">
        <v>47.2</v>
      </c>
      <c r="H1078" s="23" t="str">
        <f>F1078&amp;G1078</f>
        <v>622208241000014741947.2</v>
      </c>
      <c r="I1078" s="48" t="e">
        <f>VLOOKUP(H1078,银行退汇!H:K,4,FALSE)</f>
        <v>#N/A</v>
      </c>
      <c r="J1078" s="48" t="e">
        <f>IF(I1078&gt;0,1,"")</f>
        <v>#N/A</v>
      </c>
      <c r="K1078" s="48" t="e">
        <f>VLOOKUP(H1078,网银退汇!H:J,3,FALSE)</f>
        <v>#N/A</v>
      </c>
      <c r="L1078" t="s">
        <v>6083</v>
      </c>
    </row>
    <row r="1079" spans="1:12" ht="14.25" hidden="1">
      <c r="A1079" t="s">
        <v>2174</v>
      </c>
      <c r="B1079" t="s">
        <v>6110</v>
      </c>
      <c r="C1079" t="s">
        <v>6083</v>
      </c>
      <c r="D1079" t="s">
        <v>4201</v>
      </c>
      <c r="E1079" t="s">
        <v>98</v>
      </c>
      <c r="F1079" s="23" t="s">
        <v>4203</v>
      </c>
      <c r="G1079" s="56">
        <v>15.2</v>
      </c>
      <c r="H1079" s="23" t="str">
        <f>F1079&amp;G1079</f>
        <v>622252059135897915.2</v>
      </c>
      <c r="I1079" s="48" t="e">
        <f>VLOOKUP(H1079,银行退汇!H:K,4,FALSE)</f>
        <v>#N/A</v>
      </c>
      <c r="J1079" s="48" t="e">
        <f>IF(I1079&gt;0,1,"")</f>
        <v>#N/A</v>
      </c>
      <c r="K1079" s="48" t="e">
        <f>VLOOKUP(H1079,网银退汇!H:J,3,FALSE)</f>
        <v>#N/A</v>
      </c>
      <c r="L1079" t="s">
        <v>6083</v>
      </c>
    </row>
    <row r="1080" spans="1:12" ht="14.25" hidden="1">
      <c r="A1080" t="s">
        <v>2176</v>
      </c>
      <c r="B1080" t="s">
        <v>6111</v>
      </c>
      <c r="C1080" t="s">
        <v>6083</v>
      </c>
      <c r="D1080" t="s">
        <v>4204</v>
      </c>
      <c r="E1080" t="s">
        <v>98</v>
      </c>
      <c r="F1080" s="23" t="s">
        <v>4206</v>
      </c>
      <c r="G1080" s="56">
        <v>300</v>
      </c>
      <c r="H1080" s="23" t="str">
        <f>F1080&amp;G1080</f>
        <v>6282880064256176300</v>
      </c>
      <c r="I1080" s="48" t="e">
        <f>VLOOKUP(H1080,银行退汇!H:K,4,FALSE)</f>
        <v>#N/A</v>
      </c>
      <c r="J1080" s="48" t="e">
        <f>IF(I1080&gt;0,1,"")</f>
        <v>#N/A</v>
      </c>
      <c r="K1080" s="48" t="e">
        <f>VLOOKUP(H1080,网银退汇!H:J,3,FALSE)</f>
        <v>#N/A</v>
      </c>
      <c r="L1080" t="s">
        <v>6083</v>
      </c>
    </row>
    <row r="1081" spans="1:12" ht="14.25" hidden="1">
      <c r="A1081" t="s">
        <v>2178</v>
      </c>
      <c r="B1081" t="s">
        <v>6112</v>
      </c>
      <c r="C1081" t="s">
        <v>6083</v>
      </c>
      <c r="D1081" t="s">
        <v>4207</v>
      </c>
      <c r="E1081" t="s">
        <v>98</v>
      </c>
      <c r="F1081" s="23" t="s">
        <v>4209</v>
      </c>
      <c r="G1081" s="56">
        <v>332.92</v>
      </c>
      <c r="H1081" s="23" t="str">
        <f>F1081&amp;G1081</f>
        <v>6223690977025960332.92</v>
      </c>
      <c r="I1081" s="48" t="e">
        <f>VLOOKUP(H1081,银行退汇!H:K,4,FALSE)</f>
        <v>#N/A</v>
      </c>
      <c r="J1081" s="48" t="e">
        <f>IF(I1081&gt;0,1,"")</f>
        <v>#N/A</v>
      </c>
      <c r="K1081" s="48" t="e">
        <f>VLOOKUP(H1081,网银退汇!H:J,3,FALSE)</f>
        <v>#N/A</v>
      </c>
      <c r="L1081" t="s">
        <v>6083</v>
      </c>
    </row>
    <row r="1082" spans="1:12" ht="14.25" hidden="1">
      <c r="A1082" t="s">
        <v>2180</v>
      </c>
      <c r="B1082" t="s">
        <v>6113</v>
      </c>
      <c r="C1082" t="s">
        <v>6083</v>
      </c>
      <c r="D1082" t="s">
        <v>4210</v>
      </c>
      <c r="E1082" t="s">
        <v>98</v>
      </c>
      <c r="F1082" s="23" t="s">
        <v>4212</v>
      </c>
      <c r="G1082" s="56">
        <v>5000</v>
      </c>
      <c r="H1082" s="23" t="str">
        <f>F1082&amp;G1082</f>
        <v>43491005934880835000</v>
      </c>
      <c r="I1082" s="48" t="e">
        <f>VLOOKUP(H1082,银行退汇!H:K,4,FALSE)</f>
        <v>#N/A</v>
      </c>
      <c r="J1082" s="48" t="e">
        <f>IF(I1082&gt;0,1,"")</f>
        <v>#N/A</v>
      </c>
      <c r="K1082" s="48" t="e">
        <f>VLOOKUP(H1082,网银退汇!H:J,3,FALSE)</f>
        <v>#N/A</v>
      </c>
      <c r="L1082" t="s">
        <v>6083</v>
      </c>
    </row>
    <row r="1083" spans="1:12" ht="14.25" hidden="1">
      <c r="A1083" t="s">
        <v>2182</v>
      </c>
      <c r="B1083" t="s">
        <v>6114</v>
      </c>
      <c r="C1083" t="s">
        <v>6083</v>
      </c>
      <c r="D1083" t="s">
        <v>4213</v>
      </c>
      <c r="E1083" t="s">
        <v>98</v>
      </c>
      <c r="F1083" s="23" t="s">
        <v>4215</v>
      </c>
      <c r="G1083" s="56">
        <v>527.80999999999995</v>
      </c>
      <c r="H1083" s="23" t="str">
        <f>F1083&amp;G1083</f>
        <v>6228480868568767479527.81</v>
      </c>
      <c r="I1083" s="48" t="e">
        <f>VLOOKUP(H1083,银行退汇!H:K,4,FALSE)</f>
        <v>#N/A</v>
      </c>
      <c r="J1083" s="48" t="e">
        <f>IF(I1083&gt;0,1,"")</f>
        <v>#N/A</v>
      </c>
      <c r="K1083" s="48" t="e">
        <f>VLOOKUP(H1083,网银退汇!H:J,3,FALSE)</f>
        <v>#N/A</v>
      </c>
      <c r="L1083" t="s">
        <v>6083</v>
      </c>
    </row>
    <row r="1084" spans="1:12" ht="14.25" hidden="1">
      <c r="A1084" t="s">
        <v>2184</v>
      </c>
      <c r="B1084" t="s">
        <v>6115</v>
      </c>
      <c r="C1084" t="s">
        <v>6083</v>
      </c>
      <c r="D1084" t="s">
        <v>4216</v>
      </c>
      <c r="E1084" t="s">
        <v>98</v>
      </c>
      <c r="F1084" s="23" t="s">
        <v>4218</v>
      </c>
      <c r="G1084" s="56">
        <v>42.84</v>
      </c>
      <c r="H1084" s="23" t="str">
        <f>F1084&amp;G1084</f>
        <v>623078010000996958642.84</v>
      </c>
      <c r="I1084" s="48" t="e">
        <f>VLOOKUP(H1084,银行退汇!H:K,4,FALSE)</f>
        <v>#N/A</v>
      </c>
      <c r="J1084" s="48" t="e">
        <f>IF(I1084&gt;0,1,"")</f>
        <v>#N/A</v>
      </c>
      <c r="K1084" s="48" t="e">
        <f>VLOOKUP(H1084,网银退汇!H:J,3,FALSE)</f>
        <v>#N/A</v>
      </c>
      <c r="L1084" t="s">
        <v>6083</v>
      </c>
    </row>
    <row r="1085" spans="1:12" ht="14.25" hidden="1">
      <c r="A1085" t="s">
        <v>2186</v>
      </c>
      <c r="B1085" t="s">
        <v>6116</v>
      </c>
      <c r="C1085" t="s">
        <v>6083</v>
      </c>
      <c r="D1085" t="s">
        <v>4219</v>
      </c>
      <c r="E1085" t="s">
        <v>98</v>
      </c>
      <c r="F1085" s="23" t="s">
        <v>4220</v>
      </c>
      <c r="G1085" s="56">
        <v>19878.3</v>
      </c>
      <c r="H1085" s="23" t="str">
        <f>F1085&amp;G1085</f>
        <v>436742376681112558619878.3</v>
      </c>
      <c r="I1085" s="48" t="e">
        <f>VLOOKUP(H1085,银行退汇!H:K,4,FALSE)</f>
        <v>#N/A</v>
      </c>
      <c r="J1085" s="48" t="e">
        <f>IF(I1085&gt;0,1,"")</f>
        <v>#N/A</v>
      </c>
      <c r="K1085" s="48" t="e">
        <f>VLOOKUP(H1085,网银退汇!H:J,3,FALSE)</f>
        <v>#N/A</v>
      </c>
      <c r="L1085" t="s">
        <v>6083</v>
      </c>
    </row>
    <row r="1086" spans="1:12" ht="14.25" hidden="1">
      <c r="A1086" t="s">
        <v>2188</v>
      </c>
      <c r="B1086" t="s">
        <v>6117</v>
      </c>
      <c r="C1086" t="s">
        <v>6083</v>
      </c>
      <c r="D1086" t="s">
        <v>4221</v>
      </c>
      <c r="E1086" t="s">
        <v>98</v>
      </c>
      <c r="F1086" s="23" t="s">
        <v>4223</v>
      </c>
      <c r="G1086" s="56">
        <v>500</v>
      </c>
      <c r="H1086" s="23" t="str">
        <f>F1086&amp;G1086</f>
        <v>6228480868296872575500</v>
      </c>
      <c r="I1086" s="48" t="e">
        <f>VLOOKUP(H1086,银行退汇!H:K,4,FALSE)</f>
        <v>#N/A</v>
      </c>
      <c r="J1086" s="48" t="e">
        <f>IF(I1086&gt;0,1,"")</f>
        <v>#N/A</v>
      </c>
      <c r="K1086" s="48" t="e">
        <f>VLOOKUP(H1086,网银退汇!H:J,3,FALSE)</f>
        <v>#N/A</v>
      </c>
      <c r="L1086" t="s">
        <v>6083</v>
      </c>
    </row>
    <row r="1087" spans="1:12" ht="14.25" hidden="1">
      <c r="A1087" t="s">
        <v>2190</v>
      </c>
      <c r="B1087" t="s">
        <v>6118</v>
      </c>
      <c r="C1087" t="s">
        <v>6083</v>
      </c>
      <c r="D1087" t="s">
        <v>4224</v>
      </c>
      <c r="E1087" t="s">
        <v>98</v>
      </c>
      <c r="F1087" s="23" t="s">
        <v>4226</v>
      </c>
      <c r="G1087" s="56">
        <v>129.5</v>
      </c>
      <c r="H1087" s="23" t="str">
        <f>F1087&amp;G1087</f>
        <v>6228483308595063771129.5</v>
      </c>
      <c r="I1087" s="48" t="e">
        <f>VLOOKUP(H1087,银行退汇!H:K,4,FALSE)</f>
        <v>#N/A</v>
      </c>
      <c r="J1087" s="48" t="e">
        <f>IF(I1087&gt;0,1,"")</f>
        <v>#N/A</v>
      </c>
      <c r="K1087" s="48" t="e">
        <f>VLOOKUP(H1087,网银退汇!H:J,3,FALSE)</f>
        <v>#N/A</v>
      </c>
      <c r="L1087" t="s">
        <v>6083</v>
      </c>
    </row>
    <row r="1088" spans="1:12" ht="14.25" hidden="1">
      <c r="A1088" t="s">
        <v>2192</v>
      </c>
      <c r="B1088" t="s">
        <v>6119</v>
      </c>
      <c r="C1088" t="s">
        <v>6083</v>
      </c>
      <c r="D1088" t="s">
        <v>4227</v>
      </c>
      <c r="E1088" t="s">
        <v>98</v>
      </c>
      <c r="F1088" s="23" t="s">
        <v>4229</v>
      </c>
      <c r="G1088" s="56">
        <v>28.25</v>
      </c>
      <c r="H1088" s="23" t="str">
        <f>F1088&amp;G1088</f>
        <v>498451113816674728.25</v>
      </c>
      <c r="I1088" s="48" t="e">
        <f>VLOOKUP(H1088,银行退汇!H:K,4,FALSE)</f>
        <v>#N/A</v>
      </c>
      <c r="J1088" s="48" t="e">
        <f>IF(I1088&gt;0,1,"")</f>
        <v>#N/A</v>
      </c>
      <c r="K1088" s="48" t="e">
        <f>VLOOKUP(H1088,网银退汇!H:J,3,FALSE)</f>
        <v>#N/A</v>
      </c>
      <c r="L1088" t="s">
        <v>6083</v>
      </c>
    </row>
    <row r="1089" spans="1:12" ht="14.25" hidden="1">
      <c r="A1089" t="s">
        <v>2194</v>
      </c>
      <c r="B1089" t="s">
        <v>6120</v>
      </c>
      <c r="C1089" t="s">
        <v>6083</v>
      </c>
      <c r="D1089" t="s">
        <v>4230</v>
      </c>
      <c r="E1089" t="s">
        <v>98</v>
      </c>
      <c r="F1089" s="23" t="s">
        <v>4232</v>
      </c>
      <c r="G1089" s="56">
        <v>600</v>
      </c>
      <c r="H1089" s="23" t="str">
        <f>F1089&amp;G1089</f>
        <v>6259960141667204600</v>
      </c>
      <c r="I1089" s="48">
        <f>VLOOKUP(H1089,银行退汇!H:K,4,FALSE)</f>
        <v>600</v>
      </c>
      <c r="J1089" s="48">
        <f>IF(I1089&gt;0,1,"")</f>
        <v>1</v>
      </c>
      <c r="K1089" s="48" t="str">
        <f>VLOOKUP(H1089,网银退汇!H:J,3,FALSE)</f>
        <v>2017-07-19</v>
      </c>
      <c r="L1089" t="s">
        <v>6083</v>
      </c>
    </row>
    <row r="1090" spans="1:12" ht="14.25" hidden="1">
      <c r="A1090" t="s">
        <v>2196</v>
      </c>
      <c r="B1090" t="s">
        <v>6121</v>
      </c>
      <c r="C1090" t="s">
        <v>6083</v>
      </c>
      <c r="D1090" t="s">
        <v>4233</v>
      </c>
      <c r="E1090" t="s">
        <v>98</v>
      </c>
      <c r="F1090" s="23" t="s">
        <v>4235</v>
      </c>
      <c r="G1090" s="56">
        <v>1002</v>
      </c>
      <c r="H1090" s="23" t="str">
        <f>F1090&amp;G1090</f>
        <v>62284841681484391781002</v>
      </c>
      <c r="I1090" s="48" t="e">
        <f>VLOOKUP(H1090,银行退汇!H:K,4,FALSE)</f>
        <v>#N/A</v>
      </c>
      <c r="J1090" s="48" t="e">
        <f>IF(I1090&gt;0,1,"")</f>
        <v>#N/A</v>
      </c>
      <c r="K1090" s="48" t="e">
        <f>VLOOKUP(H1090,网银退汇!H:J,3,FALSE)</f>
        <v>#N/A</v>
      </c>
      <c r="L1090" t="s">
        <v>6083</v>
      </c>
    </row>
    <row r="1091" spans="1:12" ht="14.25" hidden="1">
      <c r="A1091" t="s">
        <v>2198</v>
      </c>
      <c r="B1091" t="s">
        <v>6122</v>
      </c>
      <c r="C1091" t="s">
        <v>6083</v>
      </c>
      <c r="D1091" t="s">
        <v>4236</v>
      </c>
      <c r="E1091" t="s">
        <v>98</v>
      </c>
      <c r="F1091" s="23" t="s">
        <v>4238</v>
      </c>
      <c r="G1091" s="56">
        <v>900</v>
      </c>
      <c r="H1091" s="23" t="str">
        <f>F1091&amp;G1091</f>
        <v>6223691641504802900</v>
      </c>
      <c r="I1091" s="48" t="e">
        <f>VLOOKUP(H1091,银行退汇!H:K,4,FALSE)</f>
        <v>#N/A</v>
      </c>
      <c r="J1091" s="48" t="e">
        <f>IF(I1091&gt;0,1,"")</f>
        <v>#N/A</v>
      </c>
      <c r="K1091" s="48" t="e">
        <f>VLOOKUP(H1091,网银退汇!H:J,3,FALSE)</f>
        <v>#N/A</v>
      </c>
      <c r="L1091" t="s">
        <v>6083</v>
      </c>
    </row>
    <row r="1092" spans="1:12" ht="14.25" hidden="1">
      <c r="A1092" t="s">
        <v>2200</v>
      </c>
      <c r="B1092" t="s">
        <v>6123</v>
      </c>
      <c r="C1092" t="s">
        <v>6083</v>
      </c>
      <c r="D1092" t="s">
        <v>4239</v>
      </c>
      <c r="E1092" t="s">
        <v>98</v>
      </c>
      <c r="F1092" s="23" t="s">
        <v>4241</v>
      </c>
      <c r="G1092" s="56">
        <v>186.52</v>
      </c>
      <c r="H1092" s="23" t="str">
        <f>F1092&amp;G1092</f>
        <v>6231900000022581017186.52</v>
      </c>
      <c r="I1092" s="48" t="e">
        <f>VLOOKUP(H1092,银行退汇!H:K,4,FALSE)</f>
        <v>#N/A</v>
      </c>
      <c r="J1092" s="48" t="e">
        <f>IF(I1092&gt;0,1,"")</f>
        <v>#N/A</v>
      </c>
      <c r="K1092" s="48" t="e">
        <f>VLOOKUP(H1092,网银退汇!H:J,3,FALSE)</f>
        <v>#N/A</v>
      </c>
      <c r="L1092" t="s">
        <v>6083</v>
      </c>
    </row>
    <row r="1093" spans="1:12" ht="14.25" hidden="1">
      <c r="A1093" t="s">
        <v>2202</v>
      </c>
      <c r="B1093" t="s">
        <v>6124</v>
      </c>
      <c r="C1093" t="s">
        <v>6083</v>
      </c>
      <c r="D1093" t="s">
        <v>4242</v>
      </c>
      <c r="E1093" t="s">
        <v>98</v>
      </c>
      <c r="F1093" s="23" t="s">
        <v>4243</v>
      </c>
      <c r="G1093" s="56">
        <v>642.14</v>
      </c>
      <c r="H1093" s="23" t="str">
        <f>F1093&amp;G1093</f>
        <v>6228481930963321119642.14</v>
      </c>
      <c r="I1093" s="48" t="e">
        <f>VLOOKUP(H1093,银行退汇!H:K,4,FALSE)</f>
        <v>#N/A</v>
      </c>
      <c r="J1093" s="48" t="e">
        <f>IF(I1093&gt;0,1,"")</f>
        <v>#N/A</v>
      </c>
      <c r="K1093" s="48" t="e">
        <f>VLOOKUP(H1093,网银退汇!H:J,3,FALSE)</f>
        <v>#N/A</v>
      </c>
      <c r="L1093" t="s">
        <v>6083</v>
      </c>
    </row>
    <row r="1094" spans="1:12" ht="14.25" hidden="1">
      <c r="A1094" t="s">
        <v>2204</v>
      </c>
      <c r="B1094" t="s">
        <v>6125</v>
      </c>
      <c r="C1094" t="s">
        <v>6083</v>
      </c>
      <c r="D1094" t="s">
        <v>4244</v>
      </c>
      <c r="E1094" t="s">
        <v>98</v>
      </c>
      <c r="F1094" s="23" t="s">
        <v>4245</v>
      </c>
      <c r="G1094" s="56">
        <v>235</v>
      </c>
      <c r="H1094" s="23" t="str">
        <f>F1094&amp;G1094</f>
        <v>6228484158583144573235</v>
      </c>
      <c r="I1094" s="48" t="e">
        <f>VLOOKUP(H1094,银行退汇!H:K,4,FALSE)</f>
        <v>#N/A</v>
      </c>
      <c r="J1094" s="48" t="e">
        <f>IF(I1094&gt;0,1,"")</f>
        <v>#N/A</v>
      </c>
      <c r="K1094" s="48" t="e">
        <f>VLOOKUP(H1094,网银退汇!H:J,3,FALSE)</f>
        <v>#N/A</v>
      </c>
      <c r="L1094" t="s">
        <v>6083</v>
      </c>
    </row>
    <row r="1095" spans="1:12" ht="14.25" hidden="1">
      <c r="A1095" t="s">
        <v>2206</v>
      </c>
      <c r="B1095" t="s">
        <v>6126</v>
      </c>
      <c r="C1095" t="s">
        <v>6083</v>
      </c>
      <c r="D1095" t="s">
        <v>4246</v>
      </c>
      <c r="E1095" t="s">
        <v>98</v>
      </c>
      <c r="F1095" s="23" t="s">
        <v>4248</v>
      </c>
      <c r="G1095" s="56">
        <v>3408.1</v>
      </c>
      <c r="H1095" s="23" t="str">
        <f>F1095&amp;G1095</f>
        <v>62179064000105658783408.1</v>
      </c>
      <c r="I1095" s="48">
        <f>VLOOKUP(H1095,银行退汇!H:K,4,FALSE)</f>
        <v>3408.1</v>
      </c>
      <c r="J1095" s="48">
        <f>IF(I1095&gt;0,1,"")</f>
        <v>1</v>
      </c>
      <c r="K1095" s="48" t="str">
        <f>VLOOKUP(H1095,网银退汇!H:J,3,FALSE)</f>
        <v>2017-07-19</v>
      </c>
      <c r="L1095" t="s">
        <v>6083</v>
      </c>
    </row>
    <row r="1096" spans="1:12" ht="14.25" hidden="1">
      <c r="A1096" t="s">
        <v>2208</v>
      </c>
      <c r="B1096" t="s">
        <v>6127</v>
      </c>
      <c r="C1096" t="s">
        <v>6083</v>
      </c>
      <c r="D1096" t="s">
        <v>4249</v>
      </c>
      <c r="E1096" t="s">
        <v>98</v>
      </c>
      <c r="F1096" s="23" t="s">
        <v>4251</v>
      </c>
      <c r="G1096" s="56">
        <v>5</v>
      </c>
      <c r="H1096" s="23" t="str">
        <f>F1096&amp;G1096</f>
        <v>62172324100008798795</v>
      </c>
      <c r="I1096" s="48">
        <f>VLOOKUP(H1096,银行退汇!H:K,4,FALSE)</f>
        <v>5</v>
      </c>
      <c r="J1096" s="48">
        <f>IF(I1096&gt;0,1,"")</f>
        <v>1</v>
      </c>
      <c r="K1096" s="48" t="str">
        <f>VLOOKUP(H1096,网银退汇!H:J,3,FALSE)</f>
        <v>2017-07-19</v>
      </c>
      <c r="L1096" t="s">
        <v>6083</v>
      </c>
    </row>
    <row r="1097" spans="1:12" ht="14.25" hidden="1">
      <c r="A1097" t="s">
        <v>2210</v>
      </c>
      <c r="B1097" t="s">
        <v>6128</v>
      </c>
      <c r="C1097" t="s">
        <v>6083</v>
      </c>
      <c r="D1097" t="s">
        <v>4252</v>
      </c>
      <c r="E1097" t="s">
        <v>98</v>
      </c>
      <c r="F1097" s="23" t="s">
        <v>4254</v>
      </c>
      <c r="G1097" s="56">
        <v>600</v>
      </c>
      <c r="H1097" s="23" t="str">
        <f>F1097&amp;G1097</f>
        <v>6226192200157691600</v>
      </c>
      <c r="I1097" s="48" t="e">
        <f>VLOOKUP(H1097,银行退汇!H:K,4,FALSE)</f>
        <v>#N/A</v>
      </c>
      <c r="J1097" s="48" t="e">
        <f>IF(I1097&gt;0,1,"")</f>
        <v>#N/A</v>
      </c>
      <c r="K1097" s="48" t="e">
        <f>VLOOKUP(H1097,网银退汇!H:J,3,FALSE)</f>
        <v>#N/A</v>
      </c>
      <c r="L1097" t="s">
        <v>6083</v>
      </c>
    </row>
    <row r="1098" spans="1:12" ht="14.25" hidden="1">
      <c r="A1098" t="s">
        <v>2212</v>
      </c>
      <c r="B1098" t="s">
        <v>6129</v>
      </c>
      <c r="C1098" t="s">
        <v>6083</v>
      </c>
      <c r="D1098" t="s">
        <v>4255</v>
      </c>
      <c r="E1098" t="s">
        <v>98</v>
      </c>
      <c r="F1098" s="23" t="s">
        <v>4257</v>
      </c>
      <c r="G1098" s="56">
        <v>498</v>
      </c>
      <c r="H1098" s="23" t="str">
        <f>F1098&amp;G1098</f>
        <v>6231900000070072208498</v>
      </c>
      <c r="I1098" s="48" t="e">
        <f>VLOOKUP(H1098,银行退汇!H:K,4,FALSE)</f>
        <v>#N/A</v>
      </c>
      <c r="J1098" s="48" t="e">
        <f>IF(I1098&gt;0,1,"")</f>
        <v>#N/A</v>
      </c>
      <c r="K1098" s="48" t="e">
        <f>VLOOKUP(H1098,网银退汇!H:J,3,FALSE)</f>
        <v>#N/A</v>
      </c>
      <c r="L1098" t="s">
        <v>6083</v>
      </c>
    </row>
    <row r="1099" spans="1:12" ht="14.25" hidden="1">
      <c r="A1099" t="s">
        <v>2214</v>
      </c>
      <c r="B1099" t="s">
        <v>6130</v>
      </c>
      <c r="C1099" t="s">
        <v>6083</v>
      </c>
      <c r="D1099" t="s">
        <v>4258</v>
      </c>
      <c r="E1099" t="s">
        <v>98</v>
      </c>
      <c r="F1099" s="23" t="s">
        <v>4260</v>
      </c>
      <c r="G1099" s="56">
        <v>244.5</v>
      </c>
      <c r="H1099" s="23" t="str">
        <f>F1099&amp;G1099</f>
        <v>62230827004201222244.5</v>
      </c>
      <c r="I1099" s="48">
        <f>VLOOKUP(H1099,银行退汇!H:K,4,FALSE)</f>
        <v>244.5</v>
      </c>
      <c r="J1099" s="48">
        <f>IF(I1099&gt;0,1,"")</f>
        <v>1</v>
      </c>
      <c r="K1099" s="48" t="str">
        <f>VLOOKUP(H1099,网银退汇!H:J,3,FALSE)</f>
        <v>2017-07-19</v>
      </c>
      <c r="L1099" t="s">
        <v>6083</v>
      </c>
    </row>
    <row r="1100" spans="1:12" ht="14.25" hidden="1">
      <c r="A1100" t="s">
        <v>2216</v>
      </c>
      <c r="B1100" t="s">
        <v>6131</v>
      </c>
      <c r="C1100" t="s">
        <v>6083</v>
      </c>
      <c r="D1100" t="s">
        <v>4261</v>
      </c>
      <c r="E1100" t="s">
        <v>98</v>
      </c>
      <c r="F1100" s="23" t="s">
        <v>4263</v>
      </c>
      <c r="G1100" s="56">
        <v>300</v>
      </c>
      <c r="H1100" s="23" t="str">
        <f>F1100&amp;G1100</f>
        <v>6217003860018030914300</v>
      </c>
      <c r="I1100" s="48" t="e">
        <f>VLOOKUP(H1100,银行退汇!H:K,4,FALSE)</f>
        <v>#N/A</v>
      </c>
      <c r="J1100" s="48" t="e">
        <f>IF(I1100&gt;0,1,"")</f>
        <v>#N/A</v>
      </c>
      <c r="K1100" s="48" t="e">
        <f>VLOOKUP(H1100,网银退汇!H:J,3,FALSE)</f>
        <v>#N/A</v>
      </c>
      <c r="L1100" t="s">
        <v>6083</v>
      </c>
    </row>
    <row r="1101" spans="1:12" ht="14.25" hidden="1">
      <c r="A1101" t="s">
        <v>2218</v>
      </c>
      <c r="B1101" t="s">
        <v>6132</v>
      </c>
      <c r="C1101" t="s">
        <v>6083</v>
      </c>
      <c r="D1101" t="s">
        <v>4264</v>
      </c>
      <c r="E1101" t="s">
        <v>98</v>
      </c>
      <c r="F1101" s="23" t="s">
        <v>4266</v>
      </c>
      <c r="G1101" s="56">
        <v>600</v>
      </c>
      <c r="H1101" s="23" t="str">
        <f>F1101&amp;G1101</f>
        <v>6228480866111529065600</v>
      </c>
      <c r="I1101" s="48" t="e">
        <f>VLOOKUP(H1101,银行退汇!H:K,4,FALSE)</f>
        <v>#N/A</v>
      </c>
      <c r="J1101" s="48" t="e">
        <f>IF(I1101&gt;0,1,"")</f>
        <v>#N/A</v>
      </c>
      <c r="K1101" s="48" t="e">
        <f>VLOOKUP(H1101,网银退汇!H:J,3,FALSE)</f>
        <v>#N/A</v>
      </c>
      <c r="L1101" t="s">
        <v>6083</v>
      </c>
    </row>
    <row r="1102" spans="1:12" ht="14.25" hidden="1">
      <c r="A1102" t="s">
        <v>2220</v>
      </c>
      <c r="B1102" t="s">
        <v>6133</v>
      </c>
      <c r="C1102" t="s">
        <v>6083</v>
      </c>
      <c r="D1102" t="s">
        <v>4267</v>
      </c>
      <c r="E1102" t="s">
        <v>98</v>
      </c>
      <c r="F1102" s="23" t="s">
        <v>4269</v>
      </c>
      <c r="G1102" s="56">
        <v>100</v>
      </c>
      <c r="H1102" s="23" t="str">
        <f>F1102&amp;G1102</f>
        <v>6217921200769431100</v>
      </c>
      <c r="I1102" s="48" t="e">
        <f>VLOOKUP(H1102,银行退汇!H:K,4,FALSE)</f>
        <v>#N/A</v>
      </c>
      <c r="J1102" s="48" t="e">
        <f>IF(I1102&gt;0,1,"")</f>
        <v>#N/A</v>
      </c>
      <c r="K1102" s="48" t="e">
        <f>VLOOKUP(H1102,网银退汇!H:J,3,FALSE)</f>
        <v>#N/A</v>
      </c>
      <c r="L1102" t="s">
        <v>6083</v>
      </c>
    </row>
    <row r="1103" spans="1:12" ht="14.25" hidden="1">
      <c r="A1103" t="s">
        <v>2222</v>
      </c>
      <c r="B1103" t="s">
        <v>6134</v>
      </c>
      <c r="C1103" t="s">
        <v>6083</v>
      </c>
      <c r="D1103" t="s">
        <v>4270</v>
      </c>
      <c r="E1103" t="s">
        <v>98</v>
      </c>
      <c r="F1103" s="23" t="s">
        <v>4272</v>
      </c>
      <c r="G1103" s="56">
        <v>41.87</v>
      </c>
      <c r="H1103" s="23" t="str">
        <f>F1103&amp;G1103</f>
        <v>622848330860184677141.87</v>
      </c>
      <c r="I1103" s="48" t="e">
        <f>VLOOKUP(H1103,银行退汇!H:K,4,FALSE)</f>
        <v>#N/A</v>
      </c>
      <c r="J1103" s="48" t="e">
        <f>IF(I1103&gt;0,1,"")</f>
        <v>#N/A</v>
      </c>
      <c r="K1103" s="48" t="e">
        <f>VLOOKUP(H1103,网银退汇!H:J,3,FALSE)</f>
        <v>#N/A</v>
      </c>
      <c r="L1103" t="s">
        <v>6083</v>
      </c>
    </row>
    <row r="1104" spans="1:12" ht="14.25" hidden="1">
      <c r="A1104" t="s">
        <v>2224</v>
      </c>
      <c r="B1104" t="s">
        <v>6135</v>
      </c>
      <c r="C1104" t="s">
        <v>6083</v>
      </c>
      <c r="D1104" t="s">
        <v>4273</v>
      </c>
      <c r="E1104" t="s">
        <v>98</v>
      </c>
      <c r="F1104" s="23" t="s">
        <v>4275</v>
      </c>
      <c r="G1104" s="56">
        <v>723.38</v>
      </c>
      <c r="H1104" s="23" t="str">
        <f>F1104&amp;G1104</f>
        <v>6216602700000802192723.38</v>
      </c>
      <c r="I1104" s="48" t="e">
        <f>VLOOKUP(H1104,银行退汇!H:K,4,FALSE)</f>
        <v>#N/A</v>
      </c>
      <c r="J1104" s="48" t="e">
        <f>IF(I1104&gt;0,1,"")</f>
        <v>#N/A</v>
      </c>
      <c r="K1104" s="48" t="e">
        <f>VLOOKUP(H1104,网银退汇!H:J,3,FALSE)</f>
        <v>#N/A</v>
      </c>
      <c r="L1104" t="s">
        <v>6083</v>
      </c>
    </row>
    <row r="1105" spans="1:12" ht="14.25" hidden="1">
      <c r="A1105" t="s">
        <v>2226</v>
      </c>
      <c r="B1105" t="s">
        <v>6136</v>
      </c>
      <c r="C1105" t="s">
        <v>6083</v>
      </c>
      <c r="D1105" t="s">
        <v>4276</v>
      </c>
      <c r="E1105" t="s">
        <v>98</v>
      </c>
      <c r="F1105" s="23" t="s">
        <v>4278</v>
      </c>
      <c r="G1105" s="56">
        <v>100</v>
      </c>
      <c r="H1105" s="23" t="str">
        <f>F1105&amp;G1105</f>
        <v>6222520595407889100</v>
      </c>
      <c r="I1105" s="48" t="e">
        <f>VLOOKUP(H1105,银行退汇!H:K,4,FALSE)</f>
        <v>#N/A</v>
      </c>
      <c r="J1105" s="48" t="e">
        <f>IF(I1105&gt;0,1,"")</f>
        <v>#N/A</v>
      </c>
      <c r="K1105" s="48" t="e">
        <f>VLOOKUP(H1105,网银退汇!H:J,3,FALSE)</f>
        <v>#N/A</v>
      </c>
      <c r="L1105" t="s">
        <v>6083</v>
      </c>
    </row>
    <row r="1106" spans="1:12" ht="14.25" hidden="1">
      <c r="A1106" t="s">
        <v>2228</v>
      </c>
      <c r="B1106" t="s">
        <v>6137</v>
      </c>
      <c r="C1106" t="s">
        <v>6083</v>
      </c>
      <c r="D1106" t="s">
        <v>4279</v>
      </c>
      <c r="E1106" t="s">
        <v>98</v>
      </c>
      <c r="F1106" s="23" t="s">
        <v>4278</v>
      </c>
      <c r="G1106" s="56">
        <v>3400</v>
      </c>
      <c r="H1106" s="23" t="str">
        <f>F1106&amp;G1106</f>
        <v>62225205954078893400</v>
      </c>
      <c r="I1106" s="48" t="e">
        <f>VLOOKUP(H1106,银行退汇!H:K,4,FALSE)</f>
        <v>#N/A</v>
      </c>
      <c r="J1106" s="48" t="e">
        <f>IF(I1106&gt;0,1,"")</f>
        <v>#N/A</v>
      </c>
      <c r="K1106" s="48" t="e">
        <f>VLOOKUP(H1106,网银退汇!H:J,3,FALSE)</f>
        <v>#N/A</v>
      </c>
      <c r="L1106" t="s">
        <v>6083</v>
      </c>
    </row>
    <row r="1107" spans="1:12" ht="14.25" hidden="1">
      <c r="A1107" t="s">
        <v>2230</v>
      </c>
      <c r="B1107" t="s">
        <v>6138</v>
      </c>
      <c r="C1107" t="s">
        <v>6083</v>
      </c>
      <c r="D1107" t="s">
        <v>4280</v>
      </c>
      <c r="E1107" t="s">
        <v>98</v>
      </c>
      <c r="F1107" s="23" t="s">
        <v>4278</v>
      </c>
      <c r="G1107" s="56">
        <v>1142.3399999999999</v>
      </c>
      <c r="H1107" s="23" t="str">
        <f>F1107&amp;G1107</f>
        <v>62225205954078891142.34</v>
      </c>
      <c r="I1107" s="48" t="e">
        <f>VLOOKUP(H1107,银行退汇!H:K,4,FALSE)</f>
        <v>#N/A</v>
      </c>
      <c r="J1107" s="48" t="e">
        <f>IF(I1107&gt;0,1,"")</f>
        <v>#N/A</v>
      </c>
      <c r="K1107" s="48" t="e">
        <f>VLOOKUP(H1107,网银退汇!H:J,3,FALSE)</f>
        <v>#N/A</v>
      </c>
      <c r="L1107" t="s">
        <v>6083</v>
      </c>
    </row>
    <row r="1108" spans="1:12" ht="14.25" hidden="1">
      <c r="A1108" t="s">
        <v>2232</v>
      </c>
      <c r="B1108" t="s">
        <v>6139</v>
      </c>
      <c r="C1108" t="s">
        <v>6083</v>
      </c>
      <c r="D1108" t="s">
        <v>4281</v>
      </c>
      <c r="E1108" t="s">
        <v>98</v>
      </c>
      <c r="F1108" s="23" t="s">
        <v>4282</v>
      </c>
      <c r="G1108" s="56">
        <v>5386.27</v>
      </c>
      <c r="H1108" s="23" t="str">
        <f>F1108&amp;G1108</f>
        <v>62146232390001383565386.27</v>
      </c>
      <c r="I1108" s="48" t="e">
        <f>VLOOKUP(H1108,银行退汇!H:K,4,FALSE)</f>
        <v>#N/A</v>
      </c>
      <c r="J1108" s="48" t="e">
        <f>IF(I1108&gt;0,1,"")</f>
        <v>#N/A</v>
      </c>
      <c r="K1108" s="48" t="e">
        <f>VLOOKUP(H1108,网银退汇!H:J,3,FALSE)</f>
        <v>#N/A</v>
      </c>
      <c r="L1108" t="s">
        <v>6083</v>
      </c>
    </row>
    <row r="1109" spans="1:12" ht="14.25" hidden="1">
      <c r="A1109" t="s">
        <v>2234</v>
      </c>
      <c r="B1109" t="s">
        <v>6140</v>
      </c>
      <c r="C1109" t="s">
        <v>6083</v>
      </c>
      <c r="D1109" t="s">
        <v>4283</v>
      </c>
      <c r="E1109" t="s">
        <v>98</v>
      </c>
      <c r="F1109" s="23" t="s">
        <v>4285</v>
      </c>
      <c r="G1109" s="56">
        <v>78.5</v>
      </c>
      <c r="H1109" s="23" t="str">
        <f>F1109&amp;G1109</f>
        <v>622597005248564678.5</v>
      </c>
      <c r="I1109" s="48">
        <f>VLOOKUP(H1109,银行退汇!H:K,4,FALSE)</f>
        <v>78.5</v>
      </c>
      <c r="J1109" s="48">
        <f>IF(I1109&gt;0,1,"")</f>
        <v>1</v>
      </c>
      <c r="K1109" s="48" t="str">
        <f>VLOOKUP(H1109,网银退汇!H:J,3,FALSE)</f>
        <v>2017-07-19</v>
      </c>
      <c r="L1109" t="s">
        <v>6083</v>
      </c>
    </row>
    <row r="1110" spans="1:12" ht="14.25" hidden="1">
      <c r="A1110" t="s">
        <v>2236</v>
      </c>
      <c r="B1110" t="s">
        <v>6141</v>
      </c>
      <c r="C1110" t="s">
        <v>6083</v>
      </c>
      <c r="D1110" t="s">
        <v>4286</v>
      </c>
      <c r="E1110" t="s">
        <v>98</v>
      </c>
      <c r="F1110" s="23" t="s">
        <v>4288</v>
      </c>
      <c r="G1110" s="56">
        <v>5425.99</v>
      </c>
      <c r="H1110" s="23" t="str">
        <f>F1110&amp;G1110</f>
        <v>49845112259763055425.99</v>
      </c>
      <c r="I1110" s="48" t="e">
        <f>VLOOKUP(H1110,银行退汇!H:K,4,FALSE)</f>
        <v>#N/A</v>
      </c>
      <c r="J1110" s="48" t="e">
        <f>IF(I1110&gt;0,1,"")</f>
        <v>#N/A</v>
      </c>
      <c r="K1110" s="48" t="e">
        <f>VLOOKUP(H1110,网银退汇!H:J,3,FALSE)</f>
        <v>#N/A</v>
      </c>
      <c r="L1110" t="s">
        <v>6083</v>
      </c>
    </row>
    <row r="1111" spans="1:12" ht="14.25" hidden="1">
      <c r="A1111" t="s">
        <v>2238</v>
      </c>
      <c r="B1111" t="s">
        <v>6142</v>
      </c>
      <c r="C1111" t="s">
        <v>6083</v>
      </c>
      <c r="D1111" t="s">
        <v>4289</v>
      </c>
      <c r="E1111" t="s">
        <v>98</v>
      </c>
      <c r="F1111" s="23" t="s">
        <v>4291</v>
      </c>
      <c r="G1111" s="56">
        <v>50</v>
      </c>
      <c r="H1111" s="23" t="str">
        <f>F1111&amp;G1111</f>
        <v>622848086824338557250</v>
      </c>
      <c r="I1111" s="48" t="e">
        <f>VLOOKUP(H1111,银行退汇!H:K,4,FALSE)</f>
        <v>#N/A</v>
      </c>
      <c r="J1111" s="48" t="e">
        <f>IF(I1111&gt;0,1,"")</f>
        <v>#N/A</v>
      </c>
      <c r="K1111" s="48" t="e">
        <f>VLOOKUP(H1111,网银退汇!H:J,3,FALSE)</f>
        <v>#N/A</v>
      </c>
      <c r="L1111" t="s">
        <v>6083</v>
      </c>
    </row>
    <row r="1112" spans="1:12" ht="14.25" hidden="1">
      <c r="A1112" t="s">
        <v>2240</v>
      </c>
      <c r="B1112" t="s">
        <v>6143</v>
      </c>
      <c r="C1112" t="s">
        <v>6083</v>
      </c>
      <c r="D1112" t="s">
        <v>4292</v>
      </c>
      <c r="E1112" t="s">
        <v>98</v>
      </c>
      <c r="F1112" s="23" t="s">
        <v>4294</v>
      </c>
      <c r="G1112" s="56">
        <v>337.17</v>
      </c>
      <c r="H1112" s="23" t="str">
        <f>F1112&amp;G1112</f>
        <v>6231900000114285253337.17</v>
      </c>
      <c r="I1112" s="48" t="e">
        <f>VLOOKUP(H1112,银行退汇!H:K,4,FALSE)</f>
        <v>#N/A</v>
      </c>
      <c r="J1112" s="48" t="e">
        <f>IF(I1112&gt;0,1,"")</f>
        <v>#N/A</v>
      </c>
      <c r="K1112" s="48" t="e">
        <f>VLOOKUP(H1112,网银退汇!H:J,3,FALSE)</f>
        <v>#N/A</v>
      </c>
      <c r="L1112" t="s">
        <v>6083</v>
      </c>
    </row>
    <row r="1113" spans="1:12" ht="14.25" hidden="1">
      <c r="A1113" t="s">
        <v>2242</v>
      </c>
      <c r="B1113" t="s">
        <v>6144</v>
      </c>
      <c r="C1113" t="s">
        <v>6083</v>
      </c>
      <c r="D1113" t="s">
        <v>4295</v>
      </c>
      <c r="E1113" t="s">
        <v>98</v>
      </c>
      <c r="F1113" s="23" t="s">
        <v>4297</v>
      </c>
      <c r="G1113" s="56">
        <v>230.5</v>
      </c>
      <c r="H1113" s="23" t="str">
        <f>F1113&amp;G1113</f>
        <v>6228483318590309277230.5</v>
      </c>
      <c r="I1113" s="48" t="e">
        <f>VLOOKUP(H1113,银行退汇!H:K,4,FALSE)</f>
        <v>#N/A</v>
      </c>
      <c r="J1113" s="48" t="e">
        <f>IF(I1113&gt;0,1,"")</f>
        <v>#N/A</v>
      </c>
      <c r="K1113" s="48" t="e">
        <f>VLOOKUP(H1113,网银退汇!H:J,3,FALSE)</f>
        <v>#N/A</v>
      </c>
      <c r="L1113" t="s">
        <v>6083</v>
      </c>
    </row>
    <row r="1114" spans="1:12" ht="14.25" hidden="1">
      <c r="A1114" t="s">
        <v>2244</v>
      </c>
      <c r="B1114" t="s">
        <v>6145</v>
      </c>
      <c r="C1114" t="s">
        <v>6083</v>
      </c>
      <c r="D1114" t="s">
        <v>4298</v>
      </c>
      <c r="E1114" t="s">
        <v>98</v>
      </c>
      <c r="F1114" s="23" t="s">
        <v>4300</v>
      </c>
      <c r="G1114" s="56">
        <v>413.4</v>
      </c>
      <c r="H1114" s="23" t="str">
        <f>F1114&amp;G1114</f>
        <v>6236683860000933676413.4</v>
      </c>
      <c r="I1114" s="48" t="e">
        <f>VLOOKUP(H1114,银行退汇!H:K,4,FALSE)</f>
        <v>#N/A</v>
      </c>
      <c r="J1114" s="48" t="e">
        <f>IF(I1114&gt;0,1,"")</f>
        <v>#N/A</v>
      </c>
      <c r="K1114" s="48" t="e">
        <f>VLOOKUP(H1114,网银退汇!H:J,3,FALSE)</f>
        <v>#N/A</v>
      </c>
      <c r="L1114" t="s">
        <v>6083</v>
      </c>
    </row>
    <row r="1115" spans="1:12" ht="14.25" hidden="1">
      <c r="A1115" t="s">
        <v>2246</v>
      </c>
      <c r="B1115" t="s">
        <v>6146</v>
      </c>
      <c r="C1115" t="s">
        <v>6083</v>
      </c>
      <c r="D1115" t="s">
        <v>4301</v>
      </c>
      <c r="E1115" t="s">
        <v>98</v>
      </c>
      <c r="F1115" s="23" t="s">
        <v>4303</v>
      </c>
      <c r="G1115" s="56">
        <v>2500</v>
      </c>
      <c r="H1115" s="23" t="str">
        <f>F1115&amp;G1115</f>
        <v>62366838600042684672500</v>
      </c>
      <c r="I1115" s="48" t="e">
        <f>VLOOKUP(H1115,银行退汇!H:K,4,FALSE)</f>
        <v>#N/A</v>
      </c>
      <c r="J1115" s="48" t="e">
        <f>IF(I1115&gt;0,1,"")</f>
        <v>#N/A</v>
      </c>
      <c r="K1115" s="48" t="e">
        <f>VLOOKUP(H1115,网银退汇!H:J,3,FALSE)</f>
        <v>#N/A</v>
      </c>
      <c r="L1115" t="s">
        <v>6083</v>
      </c>
    </row>
    <row r="1116" spans="1:12" ht="14.25" hidden="1">
      <c r="A1116" t="s">
        <v>2248</v>
      </c>
      <c r="B1116" t="s">
        <v>6147</v>
      </c>
      <c r="C1116" t="s">
        <v>6083</v>
      </c>
      <c r="D1116" t="s">
        <v>4304</v>
      </c>
      <c r="E1116" t="s">
        <v>98</v>
      </c>
      <c r="F1116" s="23" t="s">
        <v>4305</v>
      </c>
      <c r="G1116" s="56">
        <v>557.26</v>
      </c>
      <c r="H1116" s="23" t="str">
        <f>F1116&amp;G1116</f>
        <v>6228483866039233961557.26</v>
      </c>
      <c r="I1116" s="48" t="e">
        <f>VLOOKUP(H1116,银行退汇!H:K,4,FALSE)</f>
        <v>#N/A</v>
      </c>
      <c r="J1116" s="48" t="e">
        <f>IF(I1116&gt;0,1,"")</f>
        <v>#N/A</v>
      </c>
      <c r="K1116" s="48" t="e">
        <f>VLOOKUP(H1116,网银退汇!H:J,3,FALSE)</f>
        <v>#N/A</v>
      </c>
      <c r="L1116" t="s">
        <v>6083</v>
      </c>
    </row>
    <row r="1117" spans="1:12" ht="14.25" hidden="1">
      <c r="A1117" t="s">
        <v>2250</v>
      </c>
      <c r="B1117" t="s">
        <v>6148</v>
      </c>
      <c r="C1117" t="s">
        <v>6083</v>
      </c>
      <c r="D1117" t="s">
        <v>4306</v>
      </c>
      <c r="E1117" t="s">
        <v>98</v>
      </c>
      <c r="F1117" s="23" t="s">
        <v>4308</v>
      </c>
      <c r="G1117" s="56">
        <v>1065</v>
      </c>
      <c r="H1117" s="23" t="str">
        <f>F1117&amp;G1117</f>
        <v>62284508660178363621065</v>
      </c>
      <c r="I1117" s="48" t="e">
        <f>VLOOKUP(H1117,银行退汇!H:K,4,FALSE)</f>
        <v>#N/A</v>
      </c>
      <c r="J1117" s="48" t="e">
        <f>IF(I1117&gt;0,1,"")</f>
        <v>#N/A</v>
      </c>
      <c r="K1117" s="48" t="e">
        <f>VLOOKUP(H1117,网银退汇!H:J,3,FALSE)</f>
        <v>#N/A</v>
      </c>
      <c r="L1117" t="s">
        <v>6083</v>
      </c>
    </row>
    <row r="1118" spans="1:12" ht="14.25" hidden="1">
      <c r="A1118" t="s">
        <v>2252</v>
      </c>
      <c r="B1118" t="s">
        <v>6149</v>
      </c>
      <c r="C1118" t="s">
        <v>6083</v>
      </c>
      <c r="D1118" t="s">
        <v>4309</v>
      </c>
      <c r="E1118" t="s">
        <v>98</v>
      </c>
      <c r="F1118" s="23" t="s">
        <v>4311</v>
      </c>
      <c r="G1118" s="56">
        <v>954</v>
      </c>
      <c r="H1118" s="23" t="str">
        <f>F1118&amp;G1118</f>
        <v>6217003860033902410954</v>
      </c>
      <c r="I1118" s="48" t="e">
        <f>VLOOKUP(H1118,银行退汇!H:K,4,FALSE)</f>
        <v>#N/A</v>
      </c>
      <c r="J1118" s="48" t="e">
        <f>IF(I1118&gt;0,1,"")</f>
        <v>#N/A</v>
      </c>
      <c r="K1118" s="48" t="e">
        <f>VLOOKUP(H1118,网银退汇!H:J,3,FALSE)</f>
        <v>#N/A</v>
      </c>
      <c r="L1118" t="s">
        <v>6083</v>
      </c>
    </row>
    <row r="1119" spans="1:12" ht="14.25" hidden="1">
      <c r="A1119" t="s">
        <v>2254</v>
      </c>
      <c r="B1119" t="s">
        <v>6150</v>
      </c>
      <c r="C1119" t="s">
        <v>6083</v>
      </c>
      <c r="D1119" t="s">
        <v>4312</v>
      </c>
      <c r="E1119" t="s">
        <v>98</v>
      </c>
      <c r="F1119" s="23" t="s">
        <v>4314</v>
      </c>
      <c r="G1119" s="56">
        <v>46.46</v>
      </c>
      <c r="H1119" s="23" t="str">
        <f>F1119&amp;G1119</f>
        <v>622202241000193994046.46</v>
      </c>
      <c r="I1119" s="48" t="e">
        <f>VLOOKUP(H1119,银行退汇!H:K,4,FALSE)</f>
        <v>#N/A</v>
      </c>
      <c r="J1119" s="48" t="e">
        <f>IF(I1119&gt;0,1,"")</f>
        <v>#N/A</v>
      </c>
      <c r="K1119" s="48" t="e">
        <f>VLOOKUP(H1119,网银退汇!H:J,3,FALSE)</f>
        <v>#N/A</v>
      </c>
      <c r="L1119" t="s">
        <v>6083</v>
      </c>
    </row>
    <row r="1120" spans="1:12" ht="14.25" hidden="1">
      <c r="A1120" t="s">
        <v>2256</v>
      </c>
      <c r="B1120" t="s">
        <v>6151</v>
      </c>
      <c r="C1120" t="s">
        <v>6083</v>
      </c>
      <c r="D1120" t="s">
        <v>4315</v>
      </c>
      <c r="E1120" t="s">
        <v>98</v>
      </c>
      <c r="F1120" s="23" t="s">
        <v>4317</v>
      </c>
      <c r="G1120" s="56">
        <v>132</v>
      </c>
      <c r="H1120" s="23" t="str">
        <f>F1120&amp;G1120</f>
        <v>6223691281456115132</v>
      </c>
      <c r="I1120" s="48" t="e">
        <f>VLOOKUP(H1120,银行退汇!H:K,4,FALSE)</f>
        <v>#N/A</v>
      </c>
      <c r="J1120" s="48" t="e">
        <f>IF(I1120&gt;0,1,"")</f>
        <v>#N/A</v>
      </c>
      <c r="K1120" s="48" t="e">
        <f>VLOOKUP(H1120,网银退汇!H:J,3,FALSE)</f>
        <v>#N/A</v>
      </c>
      <c r="L1120" t="s">
        <v>6083</v>
      </c>
    </row>
    <row r="1121" spans="1:12" ht="14.25" hidden="1">
      <c r="A1121" t="s">
        <v>2258</v>
      </c>
      <c r="B1121" t="s">
        <v>6152</v>
      </c>
      <c r="C1121" t="s">
        <v>6083</v>
      </c>
      <c r="D1121" t="s">
        <v>4318</v>
      </c>
      <c r="E1121" t="s">
        <v>98</v>
      </c>
      <c r="F1121" s="23" t="s">
        <v>4320</v>
      </c>
      <c r="G1121" s="56">
        <v>3126</v>
      </c>
      <c r="H1121" s="23" t="str">
        <f>F1121&amp;G1121</f>
        <v>62319000000701670403126</v>
      </c>
      <c r="I1121" s="48" t="e">
        <f>VLOOKUP(H1121,银行退汇!H:K,4,FALSE)</f>
        <v>#N/A</v>
      </c>
      <c r="J1121" s="48" t="e">
        <f>IF(I1121&gt;0,1,"")</f>
        <v>#N/A</v>
      </c>
      <c r="K1121" s="48" t="e">
        <f>VLOOKUP(H1121,网银退汇!H:J,3,FALSE)</f>
        <v>#N/A</v>
      </c>
      <c r="L1121" t="s">
        <v>6083</v>
      </c>
    </row>
    <row r="1122" spans="1:12" ht="14.25" hidden="1">
      <c r="A1122" t="s">
        <v>2260</v>
      </c>
      <c r="B1122" t="s">
        <v>6153</v>
      </c>
      <c r="C1122" t="s">
        <v>6083</v>
      </c>
      <c r="D1122" t="s">
        <v>4321</v>
      </c>
      <c r="E1122" t="s">
        <v>98</v>
      </c>
      <c r="F1122" s="23" t="s">
        <v>4323</v>
      </c>
      <c r="G1122" s="56">
        <v>500</v>
      </c>
      <c r="H1122" s="23" t="str">
        <f>F1122&amp;G1122</f>
        <v>6217852700014250094500</v>
      </c>
      <c r="I1122" s="48">
        <f>VLOOKUP(H1122,银行退汇!H:K,4,FALSE)</f>
        <v>500</v>
      </c>
      <c r="J1122" s="48">
        <f>IF(I1122&gt;0,1,"")</f>
        <v>1</v>
      </c>
      <c r="K1122" s="48" t="str">
        <f>VLOOKUP(H1122,网银退汇!H:J,3,FALSE)</f>
        <v>2017-07-20</v>
      </c>
      <c r="L1122" t="s">
        <v>6083</v>
      </c>
    </row>
    <row r="1123" spans="1:12" ht="14.25" hidden="1">
      <c r="A1123" t="s">
        <v>2262</v>
      </c>
      <c r="B1123" t="s">
        <v>6154</v>
      </c>
      <c r="C1123" t="s">
        <v>6083</v>
      </c>
      <c r="D1123" t="s">
        <v>4324</v>
      </c>
      <c r="E1123" t="s">
        <v>98</v>
      </c>
      <c r="F1123" s="23" t="s">
        <v>4326</v>
      </c>
      <c r="G1123" s="56">
        <v>16.5</v>
      </c>
      <c r="H1123" s="23" t="str">
        <f>F1123&amp;G1123</f>
        <v>621226250201687602416.5</v>
      </c>
      <c r="I1123" s="48" t="e">
        <f>VLOOKUP(H1123,银行退汇!H:K,4,FALSE)</f>
        <v>#N/A</v>
      </c>
      <c r="J1123" s="48" t="e">
        <f>IF(I1123&gt;0,1,"")</f>
        <v>#N/A</v>
      </c>
      <c r="K1123" s="48" t="e">
        <f>VLOOKUP(H1123,网银退汇!H:J,3,FALSE)</f>
        <v>#N/A</v>
      </c>
      <c r="L1123" t="s">
        <v>6083</v>
      </c>
    </row>
    <row r="1124" spans="1:12" ht="14.25" hidden="1">
      <c r="A1124" t="s">
        <v>2264</v>
      </c>
      <c r="B1124" t="s">
        <v>6155</v>
      </c>
      <c r="C1124" t="s">
        <v>6083</v>
      </c>
      <c r="D1124" t="s">
        <v>4327</v>
      </c>
      <c r="E1124" t="s">
        <v>98</v>
      </c>
      <c r="F1124" s="23" t="s">
        <v>4329</v>
      </c>
      <c r="G1124" s="56">
        <v>400</v>
      </c>
      <c r="H1124" s="23" t="str">
        <f>F1124&amp;G1124</f>
        <v>6259980004390892400</v>
      </c>
      <c r="I1124" s="48">
        <f>VLOOKUP(H1124,银行退汇!H:K,4,FALSE)</f>
        <v>400</v>
      </c>
      <c r="J1124" s="48">
        <f>IF(I1124&gt;0,1,"")</f>
        <v>1</v>
      </c>
      <c r="K1124" s="48" t="str">
        <f>VLOOKUP(H1124,网银退汇!H:J,3,FALSE)</f>
        <v>2017-07-19</v>
      </c>
      <c r="L1124" t="s">
        <v>6083</v>
      </c>
    </row>
    <row r="1125" spans="1:12" ht="14.25" hidden="1">
      <c r="A1125" t="s">
        <v>2266</v>
      </c>
      <c r="B1125" t="s">
        <v>6156</v>
      </c>
      <c r="C1125" t="s">
        <v>6083</v>
      </c>
      <c r="D1125" t="s">
        <v>4330</v>
      </c>
      <c r="E1125" t="s">
        <v>98</v>
      </c>
      <c r="F1125" s="23" t="s">
        <v>4329</v>
      </c>
      <c r="G1125" s="56">
        <v>3178.53</v>
      </c>
      <c r="H1125" s="23" t="str">
        <f>F1125&amp;G1125</f>
        <v>62599800043908923178.53</v>
      </c>
      <c r="I1125" s="48">
        <f>VLOOKUP(H1125,银行退汇!H:K,4,FALSE)</f>
        <v>3178.53</v>
      </c>
      <c r="J1125" s="48">
        <f>IF(I1125&gt;0,1,"")</f>
        <v>1</v>
      </c>
      <c r="K1125" s="48" t="str">
        <f>VLOOKUP(H1125,网银退汇!H:J,3,FALSE)</f>
        <v>2017-07-19</v>
      </c>
      <c r="L1125" t="s">
        <v>6083</v>
      </c>
    </row>
    <row r="1126" spans="1:12" ht="14.25" hidden="1">
      <c r="A1126" t="s">
        <v>2268</v>
      </c>
      <c r="B1126" t="s">
        <v>6157</v>
      </c>
      <c r="C1126" t="s">
        <v>6083</v>
      </c>
      <c r="D1126" t="s">
        <v>4332</v>
      </c>
      <c r="E1126" t="s">
        <v>98</v>
      </c>
      <c r="F1126" s="23" t="s">
        <v>4334</v>
      </c>
      <c r="G1126" s="56">
        <v>430</v>
      </c>
      <c r="H1126" s="23" t="str">
        <f>F1126&amp;G1126</f>
        <v>6227003940330194033430</v>
      </c>
      <c r="I1126" s="48" t="e">
        <f>VLOOKUP(H1126,银行退汇!H:K,4,FALSE)</f>
        <v>#N/A</v>
      </c>
      <c r="J1126" s="48" t="e">
        <f>IF(I1126&gt;0,1,"")</f>
        <v>#N/A</v>
      </c>
      <c r="K1126" s="48" t="e">
        <f>VLOOKUP(H1126,网银退汇!H:J,3,FALSE)</f>
        <v>#N/A</v>
      </c>
      <c r="L1126" t="s">
        <v>6083</v>
      </c>
    </row>
    <row r="1127" spans="1:12" ht="14.25" hidden="1">
      <c r="A1127" t="s">
        <v>2270</v>
      </c>
      <c r="B1127" t="s">
        <v>6158</v>
      </c>
      <c r="C1127" t="s">
        <v>6083</v>
      </c>
      <c r="D1127" t="s">
        <v>4335</v>
      </c>
      <c r="E1127" t="s">
        <v>98</v>
      </c>
      <c r="F1127" s="23" t="s">
        <v>4337</v>
      </c>
      <c r="G1127" s="56">
        <v>645</v>
      </c>
      <c r="H1127" s="23" t="str">
        <f>F1127&amp;G1127</f>
        <v>6223690754104202645</v>
      </c>
      <c r="I1127" s="48" t="e">
        <f>VLOOKUP(H1127,银行退汇!H:K,4,FALSE)</f>
        <v>#N/A</v>
      </c>
      <c r="J1127" s="48" t="e">
        <f>IF(I1127&gt;0,1,"")</f>
        <v>#N/A</v>
      </c>
      <c r="K1127" s="48" t="e">
        <f>VLOOKUP(H1127,网银退汇!H:J,3,FALSE)</f>
        <v>#N/A</v>
      </c>
      <c r="L1127" t="s">
        <v>6083</v>
      </c>
    </row>
    <row r="1128" spans="1:12" ht="14.25" hidden="1">
      <c r="A1128" t="s">
        <v>2272</v>
      </c>
      <c r="B1128" t="s">
        <v>6159</v>
      </c>
      <c r="C1128" t="s">
        <v>6083</v>
      </c>
      <c r="D1128" t="s">
        <v>4338</v>
      </c>
      <c r="E1128" t="s">
        <v>98</v>
      </c>
      <c r="F1128" s="23" t="s">
        <v>4339</v>
      </c>
      <c r="G1128" s="56">
        <v>4621.66</v>
      </c>
      <c r="H1128" s="23" t="str">
        <f>F1128&amp;G1128</f>
        <v>62170038600204902964621.66</v>
      </c>
      <c r="I1128" s="48" t="e">
        <f>VLOOKUP(H1128,银行退汇!H:K,4,FALSE)</f>
        <v>#N/A</v>
      </c>
      <c r="J1128" s="48" t="e">
        <f>IF(I1128&gt;0,1,"")</f>
        <v>#N/A</v>
      </c>
      <c r="K1128" s="48" t="e">
        <f>VLOOKUP(H1128,网银退汇!H:J,3,FALSE)</f>
        <v>#N/A</v>
      </c>
      <c r="L1128" t="s">
        <v>6083</v>
      </c>
    </row>
    <row r="1129" spans="1:12" ht="14.25" hidden="1">
      <c r="A1129" t="s">
        <v>2274</v>
      </c>
      <c r="B1129" t="s">
        <v>6160</v>
      </c>
      <c r="C1129" t="s">
        <v>6083</v>
      </c>
      <c r="D1129" t="s">
        <v>4340</v>
      </c>
      <c r="E1129" t="s">
        <v>98</v>
      </c>
      <c r="F1129" s="23" t="s">
        <v>4342</v>
      </c>
      <c r="G1129" s="56">
        <v>560</v>
      </c>
      <c r="H1129" s="23" t="str">
        <f>F1129&amp;G1129</f>
        <v>6217790001081813038560</v>
      </c>
      <c r="I1129" s="48" t="e">
        <f>VLOOKUP(H1129,银行退汇!H:K,4,FALSE)</f>
        <v>#N/A</v>
      </c>
      <c r="J1129" s="48" t="e">
        <f>IF(I1129&gt;0,1,"")</f>
        <v>#N/A</v>
      </c>
      <c r="K1129" s="48" t="e">
        <f>VLOOKUP(H1129,网银退汇!H:J,3,FALSE)</f>
        <v>#N/A</v>
      </c>
      <c r="L1129" t="s">
        <v>6083</v>
      </c>
    </row>
    <row r="1130" spans="1:12" ht="14.25" hidden="1">
      <c r="A1130" t="s">
        <v>2276</v>
      </c>
      <c r="B1130" t="s">
        <v>6161</v>
      </c>
      <c r="C1130" t="s">
        <v>6083</v>
      </c>
      <c r="D1130" t="s">
        <v>4343</v>
      </c>
      <c r="E1130" t="s">
        <v>98</v>
      </c>
      <c r="F1130" s="23" t="s">
        <v>4345</v>
      </c>
      <c r="G1130" s="56">
        <v>1422.66</v>
      </c>
      <c r="H1130" s="23" t="str">
        <f>F1130&amp;G1130</f>
        <v>62170039000016640461422.66</v>
      </c>
      <c r="I1130" s="48" t="e">
        <f>VLOOKUP(H1130,银行退汇!H:K,4,FALSE)</f>
        <v>#N/A</v>
      </c>
      <c r="J1130" s="48" t="e">
        <f>IF(I1130&gt;0,1,"")</f>
        <v>#N/A</v>
      </c>
      <c r="K1130" s="48" t="e">
        <f>VLOOKUP(H1130,网银退汇!H:J,3,FALSE)</f>
        <v>#N/A</v>
      </c>
      <c r="L1130" t="s">
        <v>6083</v>
      </c>
    </row>
    <row r="1131" spans="1:12" ht="14.25" hidden="1">
      <c r="A1131" t="s">
        <v>2278</v>
      </c>
      <c r="B1131" t="s">
        <v>6162</v>
      </c>
      <c r="C1131" t="s">
        <v>6083</v>
      </c>
      <c r="D1131" t="s">
        <v>4346</v>
      </c>
      <c r="E1131" t="s">
        <v>98</v>
      </c>
      <c r="F1131" s="23" t="s">
        <v>4348</v>
      </c>
      <c r="G1131" s="56">
        <v>616.91999999999996</v>
      </c>
      <c r="H1131" s="23" t="str">
        <f>F1131&amp;G1131</f>
        <v>6231900000019480777616.92</v>
      </c>
      <c r="I1131" s="48" t="e">
        <f>VLOOKUP(H1131,银行退汇!H:K,4,FALSE)</f>
        <v>#N/A</v>
      </c>
      <c r="J1131" s="48" t="e">
        <f>IF(I1131&gt;0,1,"")</f>
        <v>#N/A</v>
      </c>
      <c r="K1131" s="48" t="e">
        <f>VLOOKUP(H1131,网银退汇!H:J,3,FALSE)</f>
        <v>#N/A</v>
      </c>
      <c r="L1131" t="s">
        <v>6083</v>
      </c>
    </row>
    <row r="1132" spans="1:12" ht="14.25" hidden="1">
      <c r="A1132" t="s">
        <v>2280</v>
      </c>
      <c r="B1132" t="s">
        <v>6163</v>
      </c>
      <c r="C1132" t="s">
        <v>6083</v>
      </c>
      <c r="D1132" t="s">
        <v>4349</v>
      </c>
      <c r="E1132" t="s">
        <v>98</v>
      </c>
      <c r="F1132" s="23" t="s">
        <v>3854</v>
      </c>
      <c r="G1132" s="56">
        <v>444.42</v>
      </c>
      <c r="H1132" s="23" t="str">
        <f>F1132&amp;G1132</f>
        <v>6258081661487260444.42</v>
      </c>
      <c r="I1132" s="48" t="e">
        <f>VLOOKUP(H1132,银行退汇!H:K,4,FALSE)</f>
        <v>#N/A</v>
      </c>
      <c r="J1132" s="48" t="e">
        <f>IF(I1132&gt;0,1,"")</f>
        <v>#N/A</v>
      </c>
      <c r="K1132" s="48" t="e">
        <f>VLOOKUP(H1132,网银退汇!H:J,3,FALSE)</f>
        <v>#N/A</v>
      </c>
      <c r="L1132" t="s">
        <v>6083</v>
      </c>
    </row>
    <row r="1133" spans="1:12" ht="14.25" hidden="1">
      <c r="A1133" t="s">
        <v>2282</v>
      </c>
      <c r="B1133" t="s">
        <v>6164</v>
      </c>
      <c r="C1133" t="s">
        <v>6083</v>
      </c>
      <c r="D1133" t="s">
        <v>4351</v>
      </c>
      <c r="E1133" t="s">
        <v>98</v>
      </c>
      <c r="F1133" s="23" t="s">
        <v>4353</v>
      </c>
      <c r="G1133" s="56">
        <v>68.5</v>
      </c>
      <c r="H1133" s="23" t="str">
        <f>F1133&amp;G1133</f>
        <v>622623001979747968.5</v>
      </c>
      <c r="I1133" s="48" t="e">
        <f>VLOOKUP(H1133,银行退汇!H:K,4,FALSE)</f>
        <v>#N/A</v>
      </c>
      <c r="J1133" s="48" t="e">
        <f>IF(I1133&gt;0,1,"")</f>
        <v>#N/A</v>
      </c>
      <c r="K1133" s="48" t="e">
        <f>VLOOKUP(H1133,网银退汇!H:J,3,FALSE)</f>
        <v>#N/A</v>
      </c>
      <c r="L1133" t="s">
        <v>6083</v>
      </c>
    </row>
    <row r="1134" spans="1:12" ht="14.25" hidden="1">
      <c r="A1134" t="s">
        <v>2284</v>
      </c>
      <c r="B1134" t="s">
        <v>6165</v>
      </c>
      <c r="C1134" t="s">
        <v>6083</v>
      </c>
      <c r="D1134" t="s">
        <v>4354</v>
      </c>
      <c r="E1134" t="s">
        <v>98</v>
      </c>
      <c r="F1134" s="23" t="s">
        <v>4356</v>
      </c>
      <c r="G1134" s="56">
        <v>430</v>
      </c>
      <c r="H1134" s="23" t="str">
        <f>F1134&amp;G1134</f>
        <v>6228482898597093074430</v>
      </c>
      <c r="I1134" s="48" t="e">
        <f>VLOOKUP(H1134,银行退汇!H:K,4,FALSE)</f>
        <v>#N/A</v>
      </c>
      <c r="J1134" s="48" t="e">
        <f>IF(I1134&gt;0,1,"")</f>
        <v>#N/A</v>
      </c>
      <c r="K1134" s="48" t="e">
        <f>VLOOKUP(H1134,网银退汇!H:J,3,FALSE)</f>
        <v>#N/A</v>
      </c>
      <c r="L1134" t="s">
        <v>6083</v>
      </c>
    </row>
    <row r="1135" spans="1:12" ht="14.25" hidden="1">
      <c r="A1135" t="s">
        <v>2286</v>
      </c>
      <c r="B1135" t="s">
        <v>6166</v>
      </c>
      <c r="C1135" t="s">
        <v>6083</v>
      </c>
      <c r="D1135" t="s">
        <v>4357</v>
      </c>
      <c r="E1135" t="s">
        <v>98</v>
      </c>
      <c r="F1135" s="23" t="s">
        <v>4359</v>
      </c>
      <c r="G1135" s="56">
        <v>71.08</v>
      </c>
      <c r="H1135" s="23" t="str">
        <f>F1135&amp;G1135</f>
        <v>622252059569780271.08</v>
      </c>
      <c r="I1135" s="48" t="e">
        <f>VLOOKUP(H1135,银行退汇!H:K,4,FALSE)</f>
        <v>#N/A</v>
      </c>
      <c r="J1135" s="48" t="e">
        <f>IF(I1135&gt;0,1,"")</f>
        <v>#N/A</v>
      </c>
      <c r="K1135" s="48" t="e">
        <f>VLOOKUP(H1135,网银退汇!H:J,3,FALSE)</f>
        <v>#N/A</v>
      </c>
      <c r="L1135" t="s">
        <v>6083</v>
      </c>
    </row>
    <row r="1136" spans="1:12" ht="14.25" hidden="1">
      <c r="A1136" t="s">
        <v>2288</v>
      </c>
      <c r="B1136" t="s">
        <v>6167</v>
      </c>
      <c r="C1136" t="s">
        <v>6083</v>
      </c>
      <c r="D1136" t="s">
        <v>4360</v>
      </c>
      <c r="E1136" t="s">
        <v>98</v>
      </c>
      <c r="F1136" s="23" t="s">
        <v>4362</v>
      </c>
      <c r="G1136" s="56">
        <v>2600</v>
      </c>
      <c r="H1136" s="23" t="str">
        <f>F1136&amp;G1136</f>
        <v>62366838900000435802600</v>
      </c>
      <c r="I1136" s="48" t="e">
        <f>VLOOKUP(H1136,银行退汇!H:K,4,FALSE)</f>
        <v>#N/A</v>
      </c>
      <c r="J1136" s="48" t="e">
        <f>IF(I1136&gt;0,1,"")</f>
        <v>#N/A</v>
      </c>
      <c r="K1136" s="48" t="e">
        <f>VLOOKUP(H1136,网银退汇!H:J,3,FALSE)</f>
        <v>#N/A</v>
      </c>
      <c r="L1136" t="s">
        <v>6083</v>
      </c>
    </row>
    <row r="1137" spans="1:12" ht="14.25" hidden="1">
      <c r="A1137" t="s">
        <v>2290</v>
      </c>
      <c r="B1137" t="s">
        <v>6168</v>
      </c>
      <c r="C1137" t="s">
        <v>6083</v>
      </c>
      <c r="D1137" t="s">
        <v>4363</v>
      </c>
      <c r="E1137" t="s">
        <v>98</v>
      </c>
      <c r="F1137" s="23" t="s">
        <v>4364</v>
      </c>
      <c r="G1137" s="56">
        <v>9.5</v>
      </c>
      <c r="H1137" s="23" t="str">
        <f>F1137&amp;G1137</f>
        <v>62122625090009455909.5</v>
      </c>
      <c r="I1137" s="48">
        <f>VLOOKUP(H1137,银行退汇!H:K,4,FALSE)</f>
        <v>9.5</v>
      </c>
      <c r="J1137" s="48">
        <f>IF(I1137&gt;0,1,"")</f>
        <v>1</v>
      </c>
      <c r="K1137" s="48" t="str">
        <f>VLOOKUP(H1137,网银退汇!H:J,3,FALSE)</f>
        <v>2017-07-19</v>
      </c>
      <c r="L1137" t="s">
        <v>6083</v>
      </c>
    </row>
    <row r="1138" spans="1:12" ht="14.25" hidden="1">
      <c r="A1138" t="s">
        <v>2292</v>
      </c>
      <c r="B1138" t="s">
        <v>6169</v>
      </c>
      <c r="C1138" t="s">
        <v>6083</v>
      </c>
      <c r="D1138" t="s">
        <v>4365</v>
      </c>
      <c r="E1138" t="s">
        <v>98</v>
      </c>
      <c r="F1138" s="23" t="s">
        <v>4291</v>
      </c>
      <c r="G1138" s="56">
        <v>10</v>
      </c>
      <c r="H1138" s="23" t="str">
        <f>F1138&amp;G1138</f>
        <v>622848086824338557210</v>
      </c>
      <c r="I1138" s="48" t="e">
        <f>VLOOKUP(H1138,银行退汇!H:K,4,FALSE)</f>
        <v>#N/A</v>
      </c>
      <c r="J1138" s="48" t="e">
        <f>IF(I1138&gt;0,1,"")</f>
        <v>#N/A</v>
      </c>
      <c r="K1138" s="48" t="e">
        <f>VLOOKUP(H1138,网银退汇!H:J,3,FALSE)</f>
        <v>#N/A</v>
      </c>
      <c r="L1138" t="s">
        <v>6083</v>
      </c>
    </row>
    <row r="1139" spans="1:12" ht="14.25" hidden="1">
      <c r="A1139" t="s">
        <v>2294</v>
      </c>
      <c r="B1139" t="s">
        <v>6170</v>
      </c>
      <c r="C1139" t="s">
        <v>6083</v>
      </c>
      <c r="D1139" t="s">
        <v>4366</v>
      </c>
      <c r="E1139" t="s">
        <v>98</v>
      </c>
      <c r="F1139" s="23" t="s">
        <v>4368</v>
      </c>
      <c r="G1139" s="56">
        <v>1370</v>
      </c>
      <c r="H1139" s="23" t="str">
        <f>F1139&amp;G1139</f>
        <v>62177900010495823521370</v>
      </c>
      <c r="I1139" s="48" t="e">
        <f>VLOOKUP(H1139,银行退汇!H:K,4,FALSE)</f>
        <v>#N/A</v>
      </c>
      <c r="J1139" s="48" t="e">
        <f>IF(I1139&gt;0,1,"")</f>
        <v>#N/A</v>
      </c>
      <c r="K1139" s="48" t="e">
        <f>VLOOKUP(H1139,网银退汇!H:J,3,FALSE)</f>
        <v>#N/A</v>
      </c>
      <c r="L1139" t="s">
        <v>6083</v>
      </c>
    </row>
    <row r="1140" spans="1:12" ht="14.25" hidden="1">
      <c r="A1140" t="s">
        <v>2296</v>
      </c>
      <c r="B1140" t="s">
        <v>6171</v>
      </c>
      <c r="C1140" t="s">
        <v>6083</v>
      </c>
      <c r="D1140" t="s">
        <v>4369</v>
      </c>
      <c r="E1140" t="s">
        <v>98</v>
      </c>
      <c r="F1140" s="23" t="s">
        <v>4370</v>
      </c>
      <c r="G1140" s="56">
        <v>3314.12</v>
      </c>
      <c r="H1140" s="23" t="str">
        <f>F1140&amp;G1140</f>
        <v>52015216410775253314.12</v>
      </c>
      <c r="I1140" s="48" t="e">
        <f>VLOOKUP(H1140,银行退汇!H:K,4,FALSE)</f>
        <v>#N/A</v>
      </c>
      <c r="J1140" s="48" t="e">
        <f>IF(I1140&gt;0,1,"")</f>
        <v>#N/A</v>
      </c>
      <c r="K1140" s="48" t="e">
        <f>VLOOKUP(H1140,网银退汇!H:J,3,FALSE)</f>
        <v>#N/A</v>
      </c>
      <c r="L1140" t="s">
        <v>6083</v>
      </c>
    </row>
    <row r="1141" spans="1:12" ht="14.25" hidden="1">
      <c r="A1141" t="s">
        <v>2298</v>
      </c>
      <c r="B1141" t="s">
        <v>6172</v>
      </c>
      <c r="C1141" t="s">
        <v>6083</v>
      </c>
      <c r="D1141" t="s">
        <v>4371</v>
      </c>
      <c r="E1141" t="s">
        <v>98</v>
      </c>
      <c r="F1141" s="23" t="s">
        <v>2826</v>
      </c>
      <c r="G1141" s="56">
        <v>609</v>
      </c>
      <c r="H1141" s="23" t="str">
        <f>F1141&amp;G1141</f>
        <v>6258091659305788609</v>
      </c>
      <c r="I1141" s="48" t="e">
        <f>VLOOKUP(H1141,银行退汇!H:K,4,FALSE)</f>
        <v>#N/A</v>
      </c>
      <c r="J1141" s="48" t="e">
        <f>IF(I1141&gt;0,1,"")</f>
        <v>#N/A</v>
      </c>
      <c r="K1141" s="48" t="e">
        <f>VLOOKUP(H1141,网银退汇!H:J,3,FALSE)</f>
        <v>#N/A</v>
      </c>
      <c r="L1141" t="s">
        <v>6083</v>
      </c>
    </row>
    <row r="1142" spans="1:12" ht="14.25" hidden="1">
      <c r="A1142" t="s">
        <v>2300</v>
      </c>
      <c r="B1142" t="s">
        <v>6173</v>
      </c>
      <c r="C1142" t="s">
        <v>6083</v>
      </c>
      <c r="D1142" t="s">
        <v>4373</v>
      </c>
      <c r="E1142" t="s">
        <v>98</v>
      </c>
      <c r="F1142" s="23" t="s">
        <v>4375</v>
      </c>
      <c r="G1142" s="56">
        <v>800</v>
      </c>
      <c r="H1142" s="23" t="str">
        <f>F1142&amp;G1142</f>
        <v>5124669963174166800</v>
      </c>
      <c r="I1142" s="48" t="e">
        <f>VLOOKUP(H1142,银行退汇!H:K,4,FALSE)</f>
        <v>#N/A</v>
      </c>
      <c r="J1142" s="48" t="e">
        <f>IF(I1142&gt;0,1,"")</f>
        <v>#N/A</v>
      </c>
      <c r="K1142" s="48" t="e">
        <f>VLOOKUP(H1142,网银退汇!H:J,3,FALSE)</f>
        <v>#N/A</v>
      </c>
      <c r="L1142" t="s">
        <v>6083</v>
      </c>
    </row>
    <row r="1143" spans="1:12" ht="14.25" hidden="1">
      <c r="A1143" t="s">
        <v>2302</v>
      </c>
      <c r="B1143" t="s">
        <v>6174</v>
      </c>
      <c r="C1143" t="s">
        <v>6083</v>
      </c>
      <c r="D1143" t="s">
        <v>4376</v>
      </c>
      <c r="E1143" t="s">
        <v>98</v>
      </c>
      <c r="F1143" s="23" t="s">
        <v>4375</v>
      </c>
      <c r="G1143" s="56">
        <v>250</v>
      </c>
      <c r="H1143" s="23" t="str">
        <f>F1143&amp;G1143</f>
        <v>5124669963174166250</v>
      </c>
      <c r="I1143" s="48" t="e">
        <f>VLOOKUP(H1143,银行退汇!H:K,4,FALSE)</f>
        <v>#N/A</v>
      </c>
      <c r="J1143" s="48" t="e">
        <f>IF(I1143&gt;0,1,"")</f>
        <v>#N/A</v>
      </c>
      <c r="K1143" s="48" t="e">
        <f>VLOOKUP(H1143,网银退汇!H:J,3,FALSE)</f>
        <v>#N/A</v>
      </c>
      <c r="L1143" t="s">
        <v>6083</v>
      </c>
    </row>
    <row r="1144" spans="1:12" ht="14.25" hidden="1">
      <c r="A1144" t="s">
        <v>2304</v>
      </c>
      <c r="B1144" t="s">
        <v>6175</v>
      </c>
      <c r="C1144" t="s">
        <v>6083</v>
      </c>
      <c r="D1144" t="s">
        <v>4377</v>
      </c>
      <c r="E1144" t="s">
        <v>98</v>
      </c>
      <c r="F1144" s="23" t="s">
        <v>4379</v>
      </c>
      <c r="G1144" s="56">
        <v>32.5</v>
      </c>
      <c r="H1144" s="23" t="str">
        <f>F1144&amp;G1144</f>
        <v>622369162748861632.5</v>
      </c>
      <c r="I1144" s="48" t="e">
        <f>VLOOKUP(H1144,银行退汇!H:K,4,FALSE)</f>
        <v>#N/A</v>
      </c>
      <c r="J1144" s="48" t="e">
        <f>IF(I1144&gt;0,1,"")</f>
        <v>#N/A</v>
      </c>
      <c r="K1144" s="48" t="e">
        <f>VLOOKUP(H1144,网银退汇!H:J,3,FALSE)</f>
        <v>#N/A</v>
      </c>
      <c r="L1144" t="s">
        <v>6083</v>
      </c>
    </row>
    <row r="1145" spans="1:12" ht="14.25" hidden="1">
      <c r="A1145" t="s">
        <v>2306</v>
      </c>
      <c r="B1145" t="s">
        <v>6176</v>
      </c>
      <c r="C1145" t="s">
        <v>6083</v>
      </c>
      <c r="D1145" t="s">
        <v>4380</v>
      </c>
      <c r="E1145" t="s">
        <v>98</v>
      </c>
      <c r="F1145" s="23" t="s">
        <v>4382</v>
      </c>
      <c r="G1145" s="56">
        <v>372.42</v>
      </c>
      <c r="H1145" s="23" t="str">
        <f>F1145&amp;G1145</f>
        <v>6212262409002500925372.42</v>
      </c>
      <c r="I1145" s="48" t="e">
        <f>VLOOKUP(H1145,银行退汇!H:K,4,FALSE)</f>
        <v>#N/A</v>
      </c>
      <c r="J1145" s="48" t="e">
        <f>IF(I1145&gt;0,1,"")</f>
        <v>#N/A</v>
      </c>
      <c r="K1145" s="48" t="e">
        <f>VLOOKUP(H1145,网银退汇!H:J,3,FALSE)</f>
        <v>#N/A</v>
      </c>
      <c r="L1145" t="s">
        <v>6083</v>
      </c>
    </row>
    <row r="1146" spans="1:12" ht="14.25" hidden="1">
      <c r="A1146" t="s">
        <v>2308</v>
      </c>
      <c r="B1146" t="s">
        <v>6177</v>
      </c>
      <c r="C1146" t="s">
        <v>6083</v>
      </c>
      <c r="D1146" t="s">
        <v>4383</v>
      </c>
      <c r="E1146" t="s">
        <v>98</v>
      </c>
      <c r="F1146" s="23" t="s">
        <v>4385</v>
      </c>
      <c r="G1146" s="56">
        <v>60</v>
      </c>
      <c r="H1146" s="23" t="str">
        <f>F1146&amp;G1146</f>
        <v>623190000006258037460</v>
      </c>
      <c r="I1146" s="48" t="e">
        <f>VLOOKUP(H1146,银行退汇!H:K,4,FALSE)</f>
        <v>#N/A</v>
      </c>
      <c r="J1146" s="48" t="e">
        <f>IF(I1146&gt;0,1,"")</f>
        <v>#N/A</v>
      </c>
      <c r="K1146" s="48" t="e">
        <f>VLOOKUP(H1146,网银退汇!H:J,3,FALSE)</f>
        <v>#N/A</v>
      </c>
      <c r="L1146" t="s">
        <v>6083</v>
      </c>
    </row>
    <row r="1147" spans="1:12" ht="14.25" hidden="1">
      <c r="A1147" t="s">
        <v>2310</v>
      </c>
      <c r="B1147" t="s">
        <v>6178</v>
      </c>
      <c r="C1147" t="s">
        <v>6083</v>
      </c>
      <c r="D1147" t="s">
        <v>4386</v>
      </c>
      <c r="E1147" t="s">
        <v>98</v>
      </c>
      <c r="F1147" s="23" t="s">
        <v>4388</v>
      </c>
      <c r="G1147" s="56">
        <v>300</v>
      </c>
      <c r="H1147" s="23" t="str">
        <f>F1147&amp;G1147</f>
        <v>6223691529994398300</v>
      </c>
      <c r="I1147" s="48" t="e">
        <f>VLOOKUP(H1147,银行退汇!H:K,4,FALSE)</f>
        <v>#N/A</v>
      </c>
      <c r="J1147" s="48" t="e">
        <f>IF(I1147&gt;0,1,"")</f>
        <v>#N/A</v>
      </c>
      <c r="K1147" s="48" t="e">
        <f>VLOOKUP(H1147,网银退汇!H:J,3,FALSE)</f>
        <v>#N/A</v>
      </c>
      <c r="L1147" t="s">
        <v>6083</v>
      </c>
    </row>
    <row r="1148" spans="1:12" ht="14.25" hidden="1">
      <c r="A1148" t="s">
        <v>2312</v>
      </c>
      <c r="B1148" t="s">
        <v>6179</v>
      </c>
      <c r="C1148" t="s">
        <v>6083</v>
      </c>
      <c r="D1148" t="s">
        <v>4389</v>
      </c>
      <c r="E1148" t="s">
        <v>98</v>
      </c>
      <c r="F1148" s="23" t="s">
        <v>4391</v>
      </c>
      <c r="G1148" s="56">
        <v>18</v>
      </c>
      <c r="H1148" s="23" t="str">
        <f>F1148&amp;G1148</f>
        <v>621700394000125588218</v>
      </c>
      <c r="I1148" s="48" t="e">
        <f>VLOOKUP(H1148,银行退汇!H:K,4,FALSE)</f>
        <v>#N/A</v>
      </c>
      <c r="J1148" s="48" t="e">
        <f>IF(I1148&gt;0,1,"")</f>
        <v>#N/A</v>
      </c>
      <c r="K1148" s="48" t="e">
        <f>VLOOKUP(H1148,网银退汇!H:J,3,FALSE)</f>
        <v>#N/A</v>
      </c>
      <c r="L1148" t="s">
        <v>6083</v>
      </c>
    </row>
    <row r="1149" spans="1:12" ht="14.25" hidden="1">
      <c r="A1149" t="s">
        <v>2314</v>
      </c>
      <c r="B1149" t="s">
        <v>6180</v>
      </c>
      <c r="C1149" t="s">
        <v>6083</v>
      </c>
      <c r="D1149" t="s">
        <v>4392</v>
      </c>
      <c r="E1149" t="s">
        <v>98</v>
      </c>
      <c r="F1149" s="23" t="s">
        <v>4394</v>
      </c>
      <c r="G1149" s="56">
        <v>6</v>
      </c>
      <c r="H1149" s="23" t="str">
        <f>F1149&amp;G1149</f>
        <v>62580816447776136</v>
      </c>
      <c r="I1149" s="48" t="e">
        <f>VLOOKUP(H1149,银行退汇!H:K,4,FALSE)</f>
        <v>#N/A</v>
      </c>
      <c r="J1149" s="48" t="e">
        <f>IF(I1149&gt;0,1,"")</f>
        <v>#N/A</v>
      </c>
      <c r="K1149" s="48" t="e">
        <f>VLOOKUP(H1149,网银退汇!H:J,3,FALSE)</f>
        <v>#N/A</v>
      </c>
      <c r="L1149" t="s">
        <v>6083</v>
      </c>
    </row>
    <row r="1150" spans="1:12" ht="14.25" hidden="1">
      <c r="A1150" t="s">
        <v>2316</v>
      </c>
      <c r="B1150" t="s">
        <v>6181</v>
      </c>
      <c r="C1150" t="s">
        <v>6083</v>
      </c>
      <c r="D1150" t="s">
        <v>4395</v>
      </c>
      <c r="E1150" t="s">
        <v>98</v>
      </c>
      <c r="F1150" s="23" t="s">
        <v>196</v>
      </c>
      <c r="G1150" s="56">
        <v>235.8</v>
      </c>
      <c r="H1150" s="23" t="str">
        <f>F1150&amp;G1150</f>
        <v>6214663860342744235.8</v>
      </c>
      <c r="I1150" s="48">
        <f>VLOOKUP(H1150,银行退汇!H:K,4,FALSE)</f>
        <v>235.8</v>
      </c>
      <c r="J1150" s="48">
        <f>IF(I1150&gt;0,1,"")</f>
        <v>1</v>
      </c>
      <c r="K1150" s="48" t="str">
        <f>VLOOKUP(H1150,网银退汇!H:J,3,FALSE)</f>
        <v>2017-07-20</v>
      </c>
      <c r="L1150" t="s">
        <v>6083</v>
      </c>
    </row>
    <row r="1151" spans="1:12" ht="14.25" hidden="1">
      <c r="A1151" t="s">
        <v>2318</v>
      </c>
      <c r="B1151" t="s">
        <v>6182</v>
      </c>
      <c r="C1151" t="s">
        <v>6083</v>
      </c>
      <c r="D1151" t="s">
        <v>4397</v>
      </c>
      <c r="E1151" t="s">
        <v>98</v>
      </c>
      <c r="F1151" s="23" t="s">
        <v>4399</v>
      </c>
      <c r="G1151" s="56">
        <v>54</v>
      </c>
      <c r="H1151" s="23" t="str">
        <f>F1151&amp;G1151</f>
        <v>625808168304331554</v>
      </c>
      <c r="I1151" s="48" t="e">
        <f>VLOOKUP(H1151,银行退汇!H:K,4,FALSE)</f>
        <v>#N/A</v>
      </c>
      <c r="J1151" s="48" t="e">
        <f>IF(I1151&gt;0,1,"")</f>
        <v>#N/A</v>
      </c>
      <c r="K1151" s="48" t="e">
        <f>VLOOKUP(H1151,网银退汇!H:J,3,FALSE)</f>
        <v>#N/A</v>
      </c>
      <c r="L1151" t="s">
        <v>6083</v>
      </c>
    </row>
    <row r="1152" spans="1:12" ht="14.25" hidden="1">
      <c r="A1152" t="s">
        <v>2320</v>
      </c>
      <c r="B1152" t="s">
        <v>6183</v>
      </c>
      <c r="C1152" t="s">
        <v>6083</v>
      </c>
      <c r="D1152" t="s">
        <v>4400</v>
      </c>
      <c r="E1152" t="s">
        <v>98</v>
      </c>
      <c r="F1152" s="23" t="s">
        <v>4402</v>
      </c>
      <c r="G1152" s="56">
        <v>119.78</v>
      </c>
      <c r="H1152" s="23" t="str">
        <f>F1152&amp;G1152</f>
        <v>6228930001125889166119.78</v>
      </c>
      <c r="I1152" s="48" t="e">
        <f>VLOOKUP(H1152,银行退汇!H:K,4,FALSE)</f>
        <v>#N/A</v>
      </c>
      <c r="J1152" s="48" t="e">
        <f>IF(I1152&gt;0,1,"")</f>
        <v>#N/A</v>
      </c>
      <c r="K1152" s="48" t="e">
        <f>VLOOKUP(H1152,网银退汇!H:J,3,FALSE)</f>
        <v>#N/A</v>
      </c>
      <c r="L1152" t="s">
        <v>6083</v>
      </c>
    </row>
    <row r="1153" spans="1:12" ht="14.25" hidden="1">
      <c r="A1153" t="s">
        <v>2322</v>
      </c>
      <c r="B1153" t="s">
        <v>6184</v>
      </c>
      <c r="C1153" t="s">
        <v>6083</v>
      </c>
      <c r="D1153" t="s">
        <v>4403</v>
      </c>
      <c r="E1153" t="s">
        <v>98</v>
      </c>
      <c r="F1153" s="23" t="s">
        <v>4405</v>
      </c>
      <c r="G1153" s="56">
        <v>412.38</v>
      </c>
      <c r="H1153" s="23" t="str">
        <f>F1153&amp;G1153</f>
        <v>6227003860590336514412.38</v>
      </c>
      <c r="I1153" s="48">
        <f>VLOOKUP(H1153,银行退汇!H:K,4,FALSE)</f>
        <v>412.38</v>
      </c>
      <c r="J1153" s="48">
        <f>IF(I1153&gt;0,1,"")</f>
        <v>1</v>
      </c>
      <c r="K1153" s="48" t="str">
        <f>VLOOKUP(H1153,网银退汇!H:J,3,FALSE)</f>
        <v>2017-07-20</v>
      </c>
      <c r="L1153" t="s">
        <v>6083</v>
      </c>
    </row>
    <row r="1154" spans="1:12" ht="14.25" hidden="1">
      <c r="A1154" t="s">
        <v>2324</v>
      </c>
      <c r="B1154" t="s">
        <v>6185</v>
      </c>
      <c r="C1154" t="s">
        <v>6083</v>
      </c>
      <c r="D1154" t="s">
        <v>4406</v>
      </c>
      <c r="E1154" t="s">
        <v>98</v>
      </c>
      <c r="F1154" s="23" t="s">
        <v>4408</v>
      </c>
      <c r="G1154" s="56">
        <v>957.76</v>
      </c>
      <c r="H1154" s="23" t="str">
        <f>F1154&amp;G1154</f>
        <v>6228483610720998015957.76</v>
      </c>
      <c r="I1154" s="48" t="e">
        <f>VLOOKUP(H1154,银行退汇!H:K,4,FALSE)</f>
        <v>#N/A</v>
      </c>
      <c r="J1154" s="48" t="e">
        <f>IF(I1154&gt;0,1,"")</f>
        <v>#N/A</v>
      </c>
      <c r="K1154" s="48" t="e">
        <f>VLOOKUP(H1154,网银退汇!H:J,3,FALSE)</f>
        <v>#N/A</v>
      </c>
      <c r="L1154" t="s">
        <v>6083</v>
      </c>
    </row>
    <row r="1155" spans="1:12" ht="14.25" hidden="1">
      <c r="A1155" t="s">
        <v>2326</v>
      </c>
      <c r="B1155" t="s">
        <v>6186</v>
      </c>
      <c r="C1155" t="s">
        <v>6083</v>
      </c>
      <c r="D1155" t="s">
        <v>4409</v>
      </c>
      <c r="E1155" t="s">
        <v>98</v>
      </c>
      <c r="F1155" s="23" t="s">
        <v>4411</v>
      </c>
      <c r="G1155" s="56">
        <v>63.5</v>
      </c>
      <c r="H1155" s="23" t="str">
        <f>F1155&amp;G1155</f>
        <v>622893000108994229063.5</v>
      </c>
      <c r="I1155" s="48" t="e">
        <f>VLOOKUP(H1155,银行退汇!H:K,4,FALSE)</f>
        <v>#N/A</v>
      </c>
      <c r="J1155" s="48" t="e">
        <f>IF(I1155&gt;0,1,"")</f>
        <v>#N/A</v>
      </c>
      <c r="K1155" s="48" t="e">
        <f>VLOOKUP(H1155,网银退汇!H:J,3,FALSE)</f>
        <v>#N/A</v>
      </c>
      <c r="L1155" t="s">
        <v>6083</v>
      </c>
    </row>
    <row r="1156" spans="1:12" ht="14.25" hidden="1">
      <c r="A1156" t="s">
        <v>2328</v>
      </c>
      <c r="B1156" t="s">
        <v>6187</v>
      </c>
      <c r="C1156" t="s">
        <v>6083</v>
      </c>
      <c r="D1156" t="s">
        <v>4412</v>
      </c>
      <c r="E1156" t="s">
        <v>98</v>
      </c>
      <c r="F1156" s="23" t="s">
        <v>4414</v>
      </c>
      <c r="G1156" s="56">
        <v>40.5</v>
      </c>
      <c r="H1156" s="23" t="str">
        <f>F1156&amp;G1156</f>
        <v>621017800200164501040.5</v>
      </c>
      <c r="I1156" s="48" t="e">
        <f>VLOOKUP(H1156,银行退汇!H:K,4,FALSE)</f>
        <v>#N/A</v>
      </c>
      <c r="J1156" s="48" t="e">
        <f>IF(I1156&gt;0,1,"")</f>
        <v>#N/A</v>
      </c>
      <c r="K1156" s="48" t="e">
        <f>VLOOKUP(H1156,网银退汇!H:J,3,FALSE)</f>
        <v>#N/A</v>
      </c>
      <c r="L1156" t="s">
        <v>6083</v>
      </c>
    </row>
    <row r="1157" spans="1:12" ht="14.25" hidden="1">
      <c r="A1157" t="s">
        <v>2330</v>
      </c>
      <c r="B1157" t="s">
        <v>6188</v>
      </c>
      <c r="C1157" t="s">
        <v>6083</v>
      </c>
      <c r="D1157" t="s">
        <v>4415</v>
      </c>
      <c r="E1157" t="s">
        <v>98</v>
      </c>
      <c r="F1157" s="23" t="s">
        <v>4416</v>
      </c>
      <c r="G1157" s="56">
        <v>830</v>
      </c>
      <c r="H1157" s="23" t="str">
        <f>F1157&amp;G1157</f>
        <v>6231900020005419258830</v>
      </c>
      <c r="I1157" s="48" t="e">
        <f>VLOOKUP(H1157,银行退汇!H:K,4,FALSE)</f>
        <v>#N/A</v>
      </c>
      <c r="J1157" s="48" t="e">
        <f>IF(I1157&gt;0,1,"")</f>
        <v>#N/A</v>
      </c>
      <c r="K1157" s="48" t="e">
        <f>VLOOKUP(H1157,网银退汇!H:J,3,FALSE)</f>
        <v>#N/A</v>
      </c>
      <c r="L1157" t="s">
        <v>6083</v>
      </c>
    </row>
    <row r="1158" spans="1:12" ht="14.25" hidden="1">
      <c r="A1158" t="s">
        <v>2332</v>
      </c>
      <c r="B1158" t="s">
        <v>6189</v>
      </c>
      <c r="C1158" t="s">
        <v>6083</v>
      </c>
      <c r="D1158" t="s">
        <v>4417</v>
      </c>
      <c r="E1158" t="s">
        <v>98</v>
      </c>
      <c r="F1158" s="23" t="s">
        <v>4419</v>
      </c>
      <c r="G1158" s="56">
        <v>391.5</v>
      </c>
      <c r="H1158" s="23" t="str">
        <f>F1158&amp;G1158</f>
        <v>6231900000000593562391.5</v>
      </c>
      <c r="I1158" s="48" t="e">
        <f>VLOOKUP(H1158,银行退汇!H:K,4,FALSE)</f>
        <v>#N/A</v>
      </c>
      <c r="J1158" s="48" t="e">
        <f>IF(I1158&gt;0,1,"")</f>
        <v>#N/A</v>
      </c>
      <c r="K1158" s="48" t="e">
        <f>VLOOKUP(H1158,网银退汇!H:J,3,FALSE)</f>
        <v>#N/A</v>
      </c>
      <c r="L1158" t="s">
        <v>6083</v>
      </c>
    </row>
    <row r="1159" spans="1:12" ht="14.25" hidden="1">
      <c r="A1159" t="s">
        <v>2334</v>
      </c>
      <c r="B1159" t="s">
        <v>6190</v>
      </c>
      <c r="C1159" t="s">
        <v>6083</v>
      </c>
      <c r="D1159" t="s">
        <v>4420</v>
      </c>
      <c r="E1159" t="s">
        <v>98</v>
      </c>
      <c r="F1159" s="23" t="s">
        <v>4422</v>
      </c>
      <c r="G1159" s="56">
        <v>497</v>
      </c>
      <c r="H1159" s="23" t="str">
        <f>F1159&amp;G1159</f>
        <v>6228480868607358579497</v>
      </c>
      <c r="I1159" s="48" t="e">
        <f>VLOOKUP(H1159,银行退汇!H:K,4,FALSE)</f>
        <v>#N/A</v>
      </c>
      <c r="J1159" s="48" t="e">
        <f>IF(I1159&gt;0,1,"")</f>
        <v>#N/A</v>
      </c>
      <c r="K1159" s="48" t="e">
        <f>VLOOKUP(H1159,网银退汇!H:J,3,FALSE)</f>
        <v>#N/A</v>
      </c>
      <c r="L1159" t="s">
        <v>6083</v>
      </c>
    </row>
    <row r="1160" spans="1:12" ht="14.25" hidden="1">
      <c r="A1160" t="s">
        <v>2336</v>
      </c>
      <c r="B1160" t="s">
        <v>6191</v>
      </c>
      <c r="C1160" t="s">
        <v>6083</v>
      </c>
      <c r="D1160" t="s">
        <v>4423</v>
      </c>
      <c r="E1160" t="s">
        <v>98</v>
      </c>
      <c r="F1160" s="23" t="s">
        <v>4425</v>
      </c>
      <c r="G1160" s="56">
        <v>730.58</v>
      </c>
      <c r="H1160" s="23" t="str">
        <f>F1160&amp;G1160</f>
        <v>6259656241639735730.58</v>
      </c>
      <c r="I1160" s="48" t="e">
        <f>VLOOKUP(H1160,银行退汇!H:K,4,FALSE)</f>
        <v>#N/A</v>
      </c>
      <c r="J1160" s="48" t="e">
        <f>IF(I1160&gt;0,1,"")</f>
        <v>#N/A</v>
      </c>
      <c r="K1160" s="48" t="e">
        <f>VLOOKUP(H1160,网银退汇!H:J,3,FALSE)</f>
        <v>#N/A</v>
      </c>
      <c r="L1160" t="s">
        <v>6083</v>
      </c>
    </row>
    <row r="1161" spans="1:12" ht="14.25" hidden="1">
      <c r="A1161" t="s">
        <v>2338</v>
      </c>
      <c r="B1161" t="s">
        <v>6192</v>
      </c>
      <c r="C1161" t="s">
        <v>6083</v>
      </c>
      <c r="D1161" t="s">
        <v>4426</v>
      </c>
      <c r="E1161" t="s">
        <v>98</v>
      </c>
      <c r="F1161" s="23" t="s">
        <v>4428</v>
      </c>
      <c r="G1161" s="56">
        <v>1094</v>
      </c>
      <c r="H1161" s="23" t="str">
        <f>F1161&amp;G1161</f>
        <v>62172324100008767431094</v>
      </c>
      <c r="I1161" s="48" t="e">
        <f>VLOOKUP(H1161,银行退汇!H:K,4,FALSE)</f>
        <v>#N/A</v>
      </c>
      <c r="J1161" s="48" t="e">
        <f>IF(I1161&gt;0,1,"")</f>
        <v>#N/A</v>
      </c>
      <c r="K1161" s="48" t="e">
        <f>VLOOKUP(H1161,网银退汇!H:J,3,FALSE)</f>
        <v>#N/A</v>
      </c>
      <c r="L1161" t="s">
        <v>6083</v>
      </c>
    </row>
    <row r="1162" spans="1:12" ht="14.25" hidden="1">
      <c r="A1162" t="s">
        <v>2340</v>
      </c>
      <c r="B1162" t="s">
        <v>6193</v>
      </c>
      <c r="C1162" t="s">
        <v>6083</v>
      </c>
      <c r="D1162" t="s">
        <v>4429</v>
      </c>
      <c r="E1162" t="s">
        <v>98</v>
      </c>
      <c r="F1162" s="23" t="s">
        <v>4431</v>
      </c>
      <c r="G1162" s="56">
        <v>5187.0200000000004</v>
      </c>
      <c r="H1162" s="23" t="str">
        <f>F1162&amp;G1162</f>
        <v>62298077117000103885187.02</v>
      </c>
      <c r="I1162" s="48" t="e">
        <f>VLOOKUP(H1162,银行退汇!H:K,4,FALSE)</f>
        <v>#N/A</v>
      </c>
      <c r="J1162" s="48" t="e">
        <f>IF(I1162&gt;0,1,"")</f>
        <v>#N/A</v>
      </c>
      <c r="K1162" s="48" t="e">
        <f>VLOOKUP(H1162,网银退汇!H:J,3,FALSE)</f>
        <v>#N/A</v>
      </c>
      <c r="L1162" t="s">
        <v>6083</v>
      </c>
    </row>
    <row r="1163" spans="1:12" ht="14.25" hidden="1">
      <c r="A1163" t="s">
        <v>2342</v>
      </c>
      <c r="B1163" t="s">
        <v>6194</v>
      </c>
      <c r="C1163" t="s">
        <v>6083</v>
      </c>
      <c r="D1163" t="s">
        <v>4432</v>
      </c>
      <c r="E1163" t="s">
        <v>98</v>
      </c>
      <c r="F1163" s="23" t="s">
        <v>4434</v>
      </c>
      <c r="G1163" s="56">
        <v>475.89</v>
      </c>
      <c r="H1163" s="23" t="str">
        <f>F1163&amp;G1163</f>
        <v>6223691236190074475.89</v>
      </c>
      <c r="I1163" s="48" t="e">
        <f>VLOOKUP(H1163,银行退汇!H:K,4,FALSE)</f>
        <v>#N/A</v>
      </c>
      <c r="J1163" s="48" t="e">
        <f>IF(I1163&gt;0,1,"")</f>
        <v>#N/A</v>
      </c>
      <c r="K1163" s="48" t="e">
        <f>VLOOKUP(H1163,网银退汇!H:J,3,FALSE)</f>
        <v>#N/A</v>
      </c>
      <c r="L1163" t="s">
        <v>6083</v>
      </c>
    </row>
    <row r="1164" spans="1:12" ht="14.25" hidden="1">
      <c r="A1164" t="s">
        <v>2344</v>
      </c>
      <c r="B1164" t="s">
        <v>6195</v>
      </c>
      <c r="C1164" t="s">
        <v>6196</v>
      </c>
      <c r="D1164" t="s">
        <v>4435</v>
      </c>
      <c r="E1164" t="s">
        <v>98</v>
      </c>
      <c r="F1164" s="23" t="s">
        <v>4437</v>
      </c>
      <c r="G1164" s="56">
        <v>395.72</v>
      </c>
      <c r="H1164" s="23" t="str">
        <f>F1164&amp;G1164</f>
        <v>6222530590488545395.72</v>
      </c>
      <c r="I1164" s="48" t="e">
        <f>VLOOKUP(H1164,银行退汇!H:K,4,FALSE)</f>
        <v>#N/A</v>
      </c>
      <c r="J1164" s="48" t="e">
        <f>IF(I1164&gt;0,1,"")</f>
        <v>#N/A</v>
      </c>
      <c r="K1164" s="48" t="e">
        <f>VLOOKUP(H1164,网银退汇!H:J,3,FALSE)</f>
        <v>#N/A</v>
      </c>
      <c r="L1164" t="s">
        <v>6196</v>
      </c>
    </row>
    <row r="1165" spans="1:12" ht="14.25" hidden="1">
      <c r="A1165" t="s">
        <v>2346</v>
      </c>
      <c r="B1165" t="s">
        <v>6197</v>
      </c>
      <c r="C1165" t="s">
        <v>6196</v>
      </c>
      <c r="D1165" t="s">
        <v>4438</v>
      </c>
      <c r="E1165" t="s">
        <v>98</v>
      </c>
      <c r="F1165" s="23" t="s">
        <v>4440</v>
      </c>
      <c r="G1165" s="56">
        <v>2800</v>
      </c>
      <c r="H1165" s="23" t="str">
        <f>F1165&amp;G1165</f>
        <v>62581016475713082800</v>
      </c>
      <c r="I1165" s="48" t="e">
        <f>VLOOKUP(H1165,银行退汇!H:K,4,FALSE)</f>
        <v>#N/A</v>
      </c>
      <c r="J1165" s="48" t="e">
        <f>IF(I1165&gt;0,1,"")</f>
        <v>#N/A</v>
      </c>
      <c r="K1165" s="48" t="e">
        <f>VLOOKUP(H1165,网银退汇!H:J,3,FALSE)</f>
        <v>#N/A</v>
      </c>
      <c r="L1165" t="s">
        <v>6196</v>
      </c>
    </row>
    <row r="1166" spans="1:12" ht="14.25" hidden="1">
      <c r="A1166" t="s">
        <v>2348</v>
      </c>
      <c r="B1166" t="s">
        <v>6198</v>
      </c>
      <c r="C1166" t="s">
        <v>6196</v>
      </c>
      <c r="D1166" t="s">
        <v>4441</v>
      </c>
      <c r="E1166" t="s">
        <v>98</v>
      </c>
      <c r="F1166" s="23" t="s">
        <v>4443</v>
      </c>
      <c r="G1166" s="56">
        <v>950</v>
      </c>
      <c r="H1166" s="23" t="str">
        <f>F1166&amp;G1166</f>
        <v>6228480868672070976950</v>
      </c>
      <c r="I1166" s="48" t="e">
        <f>VLOOKUP(H1166,银行退汇!H:K,4,FALSE)</f>
        <v>#N/A</v>
      </c>
      <c r="J1166" s="48" t="e">
        <f>IF(I1166&gt;0,1,"")</f>
        <v>#N/A</v>
      </c>
      <c r="K1166" s="48" t="e">
        <f>VLOOKUP(H1166,网银退汇!H:J,3,FALSE)</f>
        <v>#N/A</v>
      </c>
      <c r="L1166" t="s">
        <v>6196</v>
      </c>
    </row>
    <row r="1167" spans="1:12" ht="14.25" hidden="1">
      <c r="A1167" t="s">
        <v>2350</v>
      </c>
      <c r="B1167" t="s">
        <v>6199</v>
      </c>
      <c r="C1167" t="s">
        <v>6196</v>
      </c>
      <c r="D1167" t="s">
        <v>4444</v>
      </c>
      <c r="E1167" t="s">
        <v>98</v>
      </c>
      <c r="F1167" s="23" t="s">
        <v>4446</v>
      </c>
      <c r="G1167" s="56">
        <v>200</v>
      </c>
      <c r="H1167" s="23" t="str">
        <f>F1167&amp;G1167</f>
        <v>6217003860036900320200</v>
      </c>
      <c r="I1167" s="48">
        <f>VLOOKUP(H1167,银行退汇!H:K,4,FALSE)</f>
        <v>200</v>
      </c>
      <c r="J1167" s="48">
        <f>IF(I1167&gt;0,1,"")</f>
        <v>1</v>
      </c>
      <c r="K1167" s="48" t="str">
        <f>VLOOKUP(H1167,网银退汇!H:J,3,FALSE)</f>
        <v>2017-07-20</v>
      </c>
      <c r="L1167" t="s">
        <v>6196</v>
      </c>
    </row>
    <row r="1168" spans="1:12" ht="14.25" hidden="1">
      <c r="A1168" t="s">
        <v>2352</v>
      </c>
      <c r="B1168" t="s">
        <v>6200</v>
      </c>
      <c r="C1168" t="s">
        <v>6196</v>
      </c>
      <c r="D1168" t="s">
        <v>4447</v>
      </c>
      <c r="E1168" t="s">
        <v>98</v>
      </c>
      <c r="F1168" s="23" t="s">
        <v>4449</v>
      </c>
      <c r="G1168" s="56">
        <v>4500</v>
      </c>
      <c r="H1168" s="23" t="str">
        <f>F1168&amp;G1168</f>
        <v>62536240499169744500</v>
      </c>
      <c r="I1168" s="48" t="e">
        <f>VLOOKUP(H1168,银行退汇!H:K,4,FALSE)</f>
        <v>#N/A</v>
      </c>
      <c r="J1168" s="48" t="e">
        <f>IF(I1168&gt;0,1,"")</f>
        <v>#N/A</v>
      </c>
      <c r="K1168" s="48" t="e">
        <f>VLOOKUP(H1168,网银退汇!H:J,3,FALSE)</f>
        <v>#N/A</v>
      </c>
      <c r="L1168" t="s">
        <v>6196</v>
      </c>
    </row>
    <row r="1169" spans="1:12" ht="14.25" hidden="1">
      <c r="A1169" t="s">
        <v>2354</v>
      </c>
      <c r="B1169" t="s">
        <v>6201</v>
      </c>
      <c r="C1169" t="s">
        <v>6196</v>
      </c>
      <c r="D1169" t="s">
        <v>4450</v>
      </c>
      <c r="E1169" t="s">
        <v>98</v>
      </c>
      <c r="F1169" s="23" t="s">
        <v>4451</v>
      </c>
      <c r="G1169" s="56">
        <v>1000</v>
      </c>
      <c r="H1169" s="23" t="str">
        <f>F1169&amp;G1169</f>
        <v>62284841410516574171000</v>
      </c>
      <c r="I1169" s="48" t="e">
        <f>VLOOKUP(H1169,银行退汇!H:K,4,FALSE)</f>
        <v>#N/A</v>
      </c>
      <c r="J1169" s="48" t="e">
        <f>IF(I1169&gt;0,1,"")</f>
        <v>#N/A</v>
      </c>
      <c r="K1169" s="48" t="e">
        <f>VLOOKUP(H1169,网银退汇!H:J,3,FALSE)</f>
        <v>#N/A</v>
      </c>
      <c r="L1169" t="s">
        <v>6196</v>
      </c>
    </row>
    <row r="1170" spans="1:12" ht="14.25" hidden="1">
      <c r="A1170" t="s">
        <v>2356</v>
      </c>
      <c r="B1170" t="s">
        <v>6202</v>
      </c>
      <c r="C1170" t="s">
        <v>6196</v>
      </c>
      <c r="D1170" t="s">
        <v>4452</v>
      </c>
      <c r="E1170" t="s">
        <v>98</v>
      </c>
      <c r="F1170" s="23" t="s">
        <v>4454</v>
      </c>
      <c r="G1170" s="56">
        <v>337.68</v>
      </c>
      <c r="H1170" s="23" t="str">
        <f>F1170&amp;G1170</f>
        <v>6210178002030354832337.68</v>
      </c>
      <c r="I1170" s="48">
        <f>VLOOKUP(H1170,银行退汇!H:K,4,FALSE)</f>
        <v>337.68</v>
      </c>
      <c r="J1170" s="48">
        <f>IF(I1170&gt;0,1,"")</f>
        <v>1</v>
      </c>
      <c r="K1170" s="48" t="str">
        <f>VLOOKUP(H1170,网银退汇!H:J,3,FALSE)</f>
        <v>2017-07-21</v>
      </c>
      <c r="L1170" t="s">
        <v>6196</v>
      </c>
    </row>
    <row r="1171" spans="1:12" ht="14.25" hidden="1">
      <c r="A1171" t="s">
        <v>2358</v>
      </c>
      <c r="B1171" t="s">
        <v>6203</v>
      </c>
      <c r="C1171" t="s">
        <v>6196</v>
      </c>
      <c r="D1171" t="s">
        <v>4455</v>
      </c>
      <c r="E1171" t="s">
        <v>98</v>
      </c>
      <c r="F1171" s="23" t="s">
        <v>4457</v>
      </c>
      <c r="G1171" s="56">
        <v>51.7</v>
      </c>
      <c r="H1171" s="23" t="str">
        <f>F1171&amp;G1171</f>
        <v>621700714000730574251.7</v>
      </c>
      <c r="I1171" s="48" t="e">
        <f>VLOOKUP(H1171,银行退汇!H:K,4,FALSE)</f>
        <v>#N/A</v>
      </c>
      <c r="J1171" s="48" t="e">
        <f>IF(I1171&gt;0,1,"")</f>
        <v>#N/A</v>
      </c>
      <c r="K1171" s="48" t="e">
        <f>VLOOKUP(H1171,网银退汇!H:J,3,FALSE)</f>
        <v>#N/A</v>
      </c>
      <c r="L1171" t="s">
        <v>6196</v>
      </c>
    </row>
    <row r="1172" spans="1:12" ht="14.25" hidden="1">
      <c r="A1172" t="s">
        <v>2360</v>
      </c>
      <c r="B1172" t="s">
        <v>6204</v>
      </c>
      <c r="C1172" t="s">
        <v>6196</v>
      </c>
      <c r="D1172" t="s">
        <v>4458</v>
      </c>
      <c r="E1172" t="s">
        <v>98</v>
      </c>
      <c r="F1172" s="23" t="s">
        <v>3356</v>
      </c>
      <c r="G1172" s="56">
        <v>452.51</v>
      </c>
      <c r="H1172" s="23" t="str">
        <f>F1172&amp;G1172</f>
        <v>6228483868587751873452.51</v>
      </c>
      <c r="I1172" s="48">
        <f>VLOOKUP(H1172,银行退汇!H:K,4,FALSE)</f>
        <v>452.51</v>
      </c>
      <c r="J1172" s="48">
        <f>IF(I1172&gt;0,1,"")</f>
        <v>1</v>
      </c>
      <c r="K1172" s="48" t="str">
        <f>VLOOKUP(H1172,网银退汇!H:J,3,FALSE)</f>
        <v>2017-07-20</v>
      </c>
      <c r="L1172" t="s">
        <v>6196</v>
      </c>
    </row>
    <row r="1173" spans="1:12" ht="14.25" hidden="1">
      <c r="A1173" t="s">
        <v>2362</v>
      </c>
      <c r="B1173" t="s">
        <v>6205</v>
      </c>
      <c r="C1173" t="s">
        <v>6196</v>
      </c>
      <c r="D1173" t="s">
        <v>4459</v>
      </c>
      <c r="E1173" t="s">
        <v>98</v>
      </c>
      <c r="F1173" s="23" t="s">
        <v>4461</v>
      </c>
      <c r="G1173" s="56">
        <v>243.38</v>
      </c>
      <c r="H1173" s="23" t="str">
        <f>F1173&amp;G1173</f>
        <v>6258091648908635243.38</v>
      </c>
      <c r="I1173" s="48" t="e">
        <f>VLOOKUP(H1173,银行退汇!H:K,4,FALSE)</f>
        <v>#N/A</v>
      </c>
      <c r="J1173" s="48" t="e">
        <f>IF(I1173&gt;0,1,"")</f>
        <v>#N/A</v>
      </c>
      <c r="K1173" s="48" t="e">
        <f>VLOOKUP(H1173,网银退汇!H:J,3,FALSE)</f>
        <v>#N/A</v>
      </c>
      <c r="L1173" t="s">
        <v>6196</v>
      </c>
    </row>
    <row r="1174" spans="1:12" ht="14.25" hidden="1">
      <c r="A1174" t="s">
        <v>2364</v>
      </c>
      <c r="B1174" t="s">
        <v>6206</v>
      </c>
      <c r="C1174" t="s">
        <v>6196</v>
      </c>
      <c r="D1174" t="s">
        <v>4462</v>
      </c>
      <c r="E1174" t="s">
        <v>98</v>
      </c>
      <c r="F1174" s="23" t="s">
        <v>4464</v>
      </c>
      <c r="G1174" s="56">
        <v>1000</v>
      </c>
      <c r="H1174" s="23" t="str">
        <f>F1174&amp;G1174</f>
        <v>62284808661876875651000</v>
      </c>
      <c r="I1174" s="48">
        <f>VLOOKUP(H1174,银行退汇!H:K,4,FALSE)</f>
        <v>1000</v>
      </c>
      <c r="J1174" s="48">
        <f>IF(I1174&gt;0,1,"")</f>
        <v>1</v>
      </c>
      <c r="K1174" s="48" t="str">
        <f>VLOOKUP(H1174,网银退汇!H:J,3,FALSE)</f>
        <v>2017-07-20</v>
      </c>
      <c r="L1174" t="s">
        <v>6196</v>
      </c>
    </row>
    <row r="1175" spans="1:12" ht="14.25" hidden="1">
      <c r="A1175" t="s">
        <v>2366</v>
      </c>
      <c r="B1175" t="s">
        <v>6207</v>
      </c>
      <c r="C1175" t="s">
        <v>6196</v>
      </c>
      <c r="D1175" t="s">
        <v>4465</v>
      </c>
      <c r="E1175" t="s">
        <v>98</v>
      </c>
      <c r="F1175" s="23" t="s">
        <v>4467</v>
      </c>
      <c r="G1175" s="56">
        <v>504.5</v>
      </c>
      <c r="H1175" s="23" t="str">
        <f>F1175&amp;G1175</f>
        <v>6231900000136224819504.5</v>
      </c>
      <c r="I1175" s="48" t="e">
        <f>VLOOKUP(H1175,银行退汇!H:K,4,FALSE)</f>
        <v>#N/A</v>
      </c>
      <c r="J1175" s="48" t="e">
        <f>IF(I1175&gt;0,1,"")</f>
        <v>#N/A</v>
      </c>
      <c r="K1175" s="48" t="e">
        <f>VLOOKUP(H1175,网银退汇!H:J,3,FALSE)</f>
        <v>#N/A</v>
      </c>
      <c r="L1175" t="s">
        <v>6196</v>
      </c>
    </row>
    <row r="1176" spans="1:12" ht="14.25" hidden="1">
      <c r="A1176" t="s">
        <v>2368</v>
      </c>
      <c r="B1176" t="s">
        <v>6208</v>
      </c>
      <c r="C1176" t="s">
        <v>6196</v>
      </c>
      <c r="D1176" t="s">
        <v>4468</v>
      </c>
      <c r="E1176" t="s">
        <v>98</v>
      </c>
      <c r="F1176" s="23" t="s">
        <v>4470</v>
      </c>
      <c r="G1176" s="56">
        <v>1100.74</v>
      </c>
      <c r="H1176" s="23" t="str">
        <f>F1176&amp;G1176</f>
        <v>62122625040011165491100.74</v>
      </c>
      <c r="I1176" s="48">
        <f>VLOOKUP(H1176,银行退汇!H:K,4,FALSE)</f>
        <v>1100.74</v>
      </c>
      <c r="J1176" s="48">
        <f>IF(I1176&gt;0,1,"")</f>
        <v>1</v>
      </c>
      <c r="K1176" s="48" t="str">
        <f>VLOOKUP(H1176,网银退汇!H:J,3,FALSE)</f>
        <v>2017-07-20</v>
      </c>
      <c r="L1176" t="s">
        <v>6196</v>
      </c>
    </row>
    <row r="1177" spans="1:12" ht="14.25" hidden="1">
      <c r="A1177" t="s">
        <v>2370</v>
      </c>
      <c r="B1177" t="s">
        <v>6209</v>
      </c>
      <c r="C1177" t="s">
        <v>6196</v>
      </c>
      <c r="D1177" t="s">
        <v>4471</v>
      </c>
      <c r="E1177" t="s">
        <v>98</v>
      </c>
      <c r="F1177" s="23" t="s">
        <v>4457</v>
      </c>
      <c r="G1177" s="56">
        <v>16.899999999999999</v>
      </c>
      <c r="H1177" s="23" t="str">
        <f>F1177&amp;G1177</f>
        <v>621700714000730574216.9</v>
      </c>
      <c r="I1177" s="48" t="e">
        <f>VLOOKUP(H1177,银行退汇!H:K,4,FALSE)</f>
        <v>#N/A</v>
      </c>
      <c r="J1177" s="48" t="e">
        <f>IF(I1177&gt;0,1,"")</f>
        <v>#N/A</v>
      </c>
      <c r="K1177" s="48" t="e">
        <f>VLOOKUP(H1177,网银退汇!H:J,3,FALSE)</f>
        <v>#N/A</v>
      </c>
      <c r="L1177" t="s">
        <v>6196</v>
      </c>
    </row>
    <row r="1178" spans="1:12" ht="14.25" hidden="1">
      <c r="A1178" t="s">
        <v>2372</v>
      </c>
      <c r="B1178" t="s">
        <v>6210</v>
      </c>
      <c r="C1178" t="s">
        <v>6196</v>
      </c>
      <c r="D1178" t="s">
        <v>4473</v>
      </c>
      <c r="E1178" t="s">
        <v>98</v>
      </c>
      <c r="F1178" s="23" t="s">
        <v>4475</v>
      </c>
      <c r="G1178" s="56">
        <v>600</v>
      </c>
      <c r="H1178" s="23" t="str">
        <f>F1178&amp;G1178</f>
        <v>6231900000053538035600</v>
      </c>
      <c r="I1178" s="48" t="e">
        <f>VLOOKUP(H1178,银行退汇!H:K,4,FALSE)</f>
        <v>#N/A</v>
      </c>
      <c r="J1178" s="48" t="e">
        <f>IF(I1178&gt;0,1,"")</f>
        <v>#N/A</v>
      </c>
      <c r="K1178" s="48" t="e">
        <f>VLOOKUP(H1178,网银退汇!H:J,3,FALSE)</f>
        <v>#N/A</v>
      </c>
      <c r="L1178" t="s">
        <v>6196</v>
      </c>
    </row>
    <row r="1179" spans="1:12" ht="14.25" hidden="1">
      <c r="A1179" t="s">
        <v>2374</v>
      </c>
      <c r="B1179" t="s">
        <v>6211</v>
      </c>
      <c r="C1179" t="s">
        <v>6196</v>
      </c>
      <c r="D1179" t="s">
        <v>4476</v>
      </c>
      <c r="E1179" t="s">
        <v>98</v>
      </c>
      <c r="F1179" s="23" t="s">
        <v>201</v>
      </c>
      <c r="G1179" s="56">
        <v>200</v>
      </c>
      <c r="H1179" s="23" t="str">
        <f>F1179&amp;G1179</f>
        <v>6222082502002832038200</v>
      </c>
      <c r="I1179" s="48" t="e">
        <f>VLOOKUP(H1179,银行退汇!H:K,4,FALSE)</f>
        <v>#N/A</v>
      </c>
      <c r="J1179" s="48" t="e">
        <f>IF(I1179&gt;0,1,"")</f>
        <v>#N/A</v>
      </c>
      <c r="K1179" s="48" t="e">
        <f>VLOOKUP(H1179,网银退汇!H:J,3,FALSE)</f>
        <v>#N/A</v>
      </c>
      <c r="L1179" t="s">
        <v>6196</v>
      </c>
    </row>
    <row r="1180" spans="1:12" ht="14.25" hidden="1">
      <c r="A1180" t="s">
        <v>2376</v>
      </c>
      <c r="B1180" t="s">
        <v>6212</v>
      </c>
      <c r="C1180" t="s">
        <v>6196</v>
      </c>
      <c r="D1180" t="s">
        <v>4478</v>
      </c>
      <c r="E1180" t="s">
        <v>98</v>
      </c>
      <c r="F1180" s="23" t="s">
        <v>4402</v>
      </c>
      <c r="G1180" s="56">
        <v>800</v>
      </c>
      <c r="H1180" s="23" t="str">
        <f>F1180&amp;G1180</f>
        <v>6228930001125889166800</v>
      </c>
      <c r="I1180" s="48" t="e">
        <f>VLOOKUP(H1180,银行退汇!H:K,4,FALSE)</f>
        <v>#N/A</v>
      </c>
      <c r="J1180" s="48" t="e">
        <f>IF(I1180&gt;0,1,"")</f>
        <v>#N/A</v>
      </c>
      <c r="K1180" s="48" t="e">
        <f>VLOOKUP(H1180,网银退汇!H:J,3,FALSE)</f>
        <v>#N/A</v>
      </c>
      <c r="L1180" t="s">
        <v>6196</v>
      </c>
    </row>
    <row r="1181" spans="1:12" ht="14.25" hidden="1">
      <c r="A1181" t="s">
        <v>2378</v>
      </c>
      <c r="B1181" t="s">
        <v>6213</v>
      </c>
      <c r="C1181" t="s">
        <v>6196</v>
      </c>
      <c r="D1181" t="s">
        <v>4479</v>
      </c>
      <c r="E1181" t="s">
        <v>98</v>
      </c>
      <c r="F1181" s="23" t="s">
        <v>4481</v>
      </c>
      <c r="G1181" s="56">
        <v>96.5</v>
      </c>
      <c r="H1181" s="23" t="str">
        <f>F1181&amp;G1181</f>
        <v>622208250200313572096.5</v>
      </c>
      <c r="I1181" s="48" t="e">
        <f>VLOOKUP(H1181,银行退汇!H:K,4,FALSE)</f>
        <v>#N/A</v>
      </c>
      <c r="J1181" s="48" t="e">
        <f>IF(I1181&gt;0,1,"")</f>
        <v>#N/A</v>
      </c>
      <c r="K1181" s="48" t="e">
        <f>VLOOKUP(H1181,网银退汇!H:J,3,FALSE)</f>
        <v>#N/A</v>
      </c>
      <c r="L1181" t="s">
        <v>6196</v>
      </c>
    </row>
    <row r="1182" spans="1:12" ht="14.25" hidden="1">
      <c r="A1182" t="s">
        <v>2380</v>
      </c>
      <c r="B1182" t="s">
        <v>6214</v>
      </c>
      <c r="C1182" t="s">
        <v>6196</v>
      </c>
      <c r="D1182" t="s">
        <v>4482</v>
      </c>
      <c r="E1182" t="s">
        <v>98</v>
      </c>
      <c r="F1182" s="23" t="s">
        <v>4484</v>
      </c>
      <c r="G1182" s="56">
        <v>3000</v>
      </c>
      <c r="H1182" s="23" t="str">
        <f>F1182&amp;G1182</f>
        <v>62281000329924643000</v>
      </c>
      <c r="I1182" s="48" t="e">
        <f>VLOOKUP(H1182,银行退汇!H:K,4,FALSE)</f>
        <v>#N/A</v>
      </c>
      <c r="J1182" s="48" t="e">
        <f>IF(I1182&gt;0,1,"")</f>
        <v>#N/A</v>
      </c>
      <c r="K1182" s="48" t="e">
        <f>VLOOKUP(H1182,网银退汇!H:J,3,FALSE)</f>
        <v>#N/A</v>
      </c>
      <c r="L1182" t="s">
        <v>6196</v>
      </c>
    </row>
    <row r="1183" spans="1:12" ht="14.25" hidden="1">
      <c r="A1183" t="s">
        <v>2382</v>
      </c>
      <c r="B1183" t="s">
        <v>6215</v>
      </c>
      <c r="C1183" t="s">
        <v>6196</v>
      </c>
      <c r="D1183" t="s">
        <v>4485</v>
      </c>
      <c r="E1183" t="s">
        <v>98</v>
      </c>
      <c r="F1183" s="23" t="s">
        <v>4487</v>
      </c>
      <c r="G1183" s="56">
        <v>990.5</v>
      </c>
      <c r="H1183" s="23" t="str">
        <f>F1183&amp;G1183</f>
        <v>6231900000086438633990.5</v>
      </c>
      <c r="I1183" s="48" t="e">
        <f>VLOOKUP(H1183,银行退汇!H:K,4,FALSE)</f>
        <v>#N/A</v>
      </c>
      <c r="J1183" s="48" t="e">
        <f>IF(I1183&gt;0,1,"")</f>
        <v>#N/A</v>
      </c>
      <c r="K1183" s="48" t="e">
        <f>VLOOKUP(H1183,网银退汇!H:J,3,FALSE)</f>
        <v>#N/A</v>
      </c>
      <c r="L1183" t="s">
        <v>6196</v>
      </c>
    </row>
    <row r="1184" spans="1:12" ht="14.25" hidden="1">
      <c r="A1184" t="s">
        <v>2384</v>
      </c>
      <c r="B1184" t="s">
        <v>6216</v>
      </c>
      <c r="C1184" t="s">
        <v>6196</v>
      </c>
      <c r="D1184" t="s">
        <v>4488</v>
      </c>
      <c r="E1184" t="s">
        <v>98</v>
      </c>
      <c r="F1184" s="23" t="s">
        <v>4490</v>
      </c>
      <c r="G1184" s="56">
        <v>3</v>
      </c>
      <c r="H1184" s="23" t="str">
        <f>F1184&amp;G1184</f>
        <v>62170039800007116003</v>
      </c>
      <c r="I1184" s="48" t="e">
        <f>VLOOKUP(H1184,银行退汇!H:K,4,FALSE)</f>
        <v>#N/A</v>
      </c>
      <c r="J1184" s="48" t="e">
        <f>IF(I1184&gt;0,1,"")</f>
        <v>#N/A</v>
      </c>
      <c r="K1184" s="48" t="e">
        <f>VLOOKUP(H1184,网银退汇!H:J,3,FALSE)</f>
        <v>#N/A</v>
      </c>
      <c r="L1184" t="s">
        <v>6196</v>
      </c>
    </row>
    <row r="1185" spans="1:12" ht="14.25" hidden="1">
      <c r="A1185" t="s">
        <v>2386</v>
      </c>
      <c r="B1185" t="s">
        <v>6217</v>
      </c>
      <c r="C1185" t="s">
        <v>6196</v>
      </c>
      <c r="D1185" t="s">
        <v>4491</v>
      </c>
      <c r="E1185" t="s">
        <v>98</v>
      </c>
      <c r="F1185" s="23" t="s">
        <v>4493</v>
      </c>
      <c r="G1185" s="56">
        <v>521.4</v>
      </c>
      <c r="H1185" s="23" t="str">
        <f>F1185&amp;G1185</f>
        <v>6222022409001777763521.4</v>
      </c>
      <c r="I1185" s="48">
        <f>VLOOKUP(H1185,银行退汇!H:K,4,FALSE)</f>
        <v>521.4</v>
      </c>
      <c r="J1185" s="48">
        <f>IF(I1185&gt;0,1,"")</f>
        <v>1</v>
      </c>
      <c r="K1185" s="48" t="str">
        <f>VLOOKUP(H1185,网银退汇!H:J,3,FALSE)</f>
        <v>2017-07-20</v>
      </c>
      <c r="L1185" t="s">
        <v>6196</v>
      </c>
    </row>
    <row r="1186" spans="1:12" ht="14.25" hidden="1">
      <c r="A1186" t="s">
        <v>2388</v>
      </c>
      <c r="B1186" t="s">
        <v>6218</v>
      </c>
      <c r="C1186" t="s">
        <v>6196</v>
      </c>
      <c r="D1186" t="s">
        <v>4494</v>
      </c>
      <c r="E1186" t="s">
        <v>98</v>
      </c>
      <c r="F1186" s="23" t="s">
        <v>4496</v>
      </c>
      <c r="G1186" s="56">
        <v>13500</v>
      </c>
      <c r="H1186" s="23" t="str">
        <f>F1186&amp;G1186</f>
        <v>621466717200099913500</v>
      </c>
      <c r="I1186" s="48" t="e">
        <f>VLOOKUP(H1186,银行退汇!H:K,4,FALSE)</f>
        <v>#N/A</v>
      </c>
      <c r="J1186" s="48" t="e">
        <f>IF(I1186&gt;0,1,"")</f>
        <v>#N/A</v>
      </c>
      <c r="K1186" s="48" t="e">
        <f>VLOOKUP(H1186,网银退汇!H:J,3,FALSE)</f>
        <v>#N/A</v>
      </c>
      <c r="L1186" t="s">
        <v>6196</v>
      </c>
    </row>
    <row r="1187" spans="1:12" ht="14.25" hidden="1">
      <c r="A1187" t="s">
        <v>2390</v>
      </c>
      <c r="B1187" t="s">
        <v>6219</v>
      </c>
      <c r="C1187" t="s">
        <v>6196</v>
      </c>
      <c r="D1187" t="s">
        <v>4497</v>
      </c>
      <c r="E1187" t="s">
        <v>98</v>
      </c>
      <c r="F1187" s="23" t="s">
        <v>4499</v>
      </c>
      <c r="G1187" s="56">
        <v>3000</v>
      </c>
      <c r="H1187" s="23" t="str">
        <f>F1187&amp;G1187</f>
        <v>62265521005480283000</v>
      </c>
      <c r="I1187" s="48" t="e">
        <f>VLOOKUP(H1187,银行退汇!H:K,4,FALSE)</f>
        <v>#N/A</v>
      </c>
      <c r="J1187" s="48" t="e">
        <f>IF(I1187&gt;0,1,"")</f>
        <v>#N/A</v>
      </c>
      <c r="K1187" s="48" t="e">
        <f>VLOOKUP(H1187,网银退汇!H:J,3,FALSE)</f>
        <v>#N/A</v>
      </c>
      <c r="L1187" t="s">
        <v>6196</v>
      </c>
    </row>
    <row r="1188" spans="1:12" ht="14.25" hidden="1">
      <c r="A1188" t="s">
        <v>2392</v>
      </c>
      <c r="B1188" t="s">
        <v>6220</v>
      </c>
      <c r="C1188" t="s">
        <v>6196</v>
      </c>
      <c r="D1188" t="s">
        <v>4500</v>
      </c>
      <c r="E1188" t="s">
        <v>98</v>
      </c>
      <c r="F1188" s="23" t="s">
        <v>4502</v>
      </c>
      <c r="G1188" s="56">
        <v>1605</v>
      </c>
      <c r="H1188" s="23" t="str">
        <f>F1188&amp;G1188</f>
        <v>62284808686578953711605</v>
      </c>
      <c r="I1188" s="48">
        <f>VLOOKUP(H1188,银行退汇!H:K,4,FALSE)</f>
        <v>1605</v>
      </c>
      <c r="J1188" s="48">
        <f>IF(I1188&gt;0,1,"")</f>
        <v>1</v>
      </c>
      <c r="K1188" s="48" t="str">
        <f>VLOOKUP(H1188,网银退汇!H:J,3,FALSE)</f>
        <v>2017-07-20</v>
      </c>
      <c r="L1188" t="s">
        <v>6196</v>
      </c>
    </row>
    <row r="1189" spans="1:12" ht="14.25" hidden="1">
      <c r="A1189" t="s">
        <v>2394</v>
      </c>
      <c r="B1189" t="s">
        <v>6221</v>
      </c>
      <c r="C1189" t="s">
        <v>6196</v>
      </c>
      <c r="D1189" t="s">
        <v>4503</v>
      </c>
      <c r="E1189" t="s">
        <v>98</v>
      </c>
      <c r="F1189" s="23" t="s">
        <v>4505</v>
      </c>
      <c r="G1189" s="56">
        <v>847.4</v>
      </c>
      <c r="H1189" s="23" t="str">
        <f>F1189&amp;G1189</f>
        <v>6226901901555015847.4</v>
      </c>
      <c r="I1189" s="48" t="e">
        <f>VLOOKUP(H1189,银行退汇!H:K,4,FALSE)</f>
        <v>#N/A</v>
      </c>
      <c r="J1189" s="48" t="e">
        <f>IF(I1189&gt;0,1,"")</f>
        <v>#N/A</v>
      </c>
      <c r="K1189" s="48" t="e">
        <f>VLOOKUP(H1189,网银退汇!H:J,3,FALSE)</f>
        <v>#N/A</v>
      </c>
      <c r="L1189" t="s">
        <v>6196</v>
      </c>
    </row>
    <row r="1190" spans="1:12" ht="14.25" hidden="1">
      <c r="A1190" t="s">
        <v>2396</v>
      </c>
      <c r="B1190" t="s">
        <v>6222</v>
      </c>
      <c r="C1190" t="s">
        <v>6196</v>
      </c>
      <c r="D1190" t="s">
        <v>4506</v>
      </c>
      <c r="E1190" t="s">
        <v>98</v>
      </c>
      <c r="F1190" s="23" t="s">
        <v>4508</v>
      </c>
      <c r="G1190" s="56">
        <v>69.8</v>
      </c>
      <c r="H1190" s="23" t="str">
        <f>F1190&amp;G1190</f>
        <v>622848289806800727269.8</v>
      </c>
      <c r="I1190" s="48" t="e">
        <f>VLOOKUP(H1190,银行退汇!H:K,4,FALSE)</f>
        <v>#N/A</v>
      </c>
      <c r="J1190" s="48" t="e">
        <f>IF(I1190&gt;0,1,"")</f>
        <v>#N/A</v>
      </c>
      <c r="K1190" s="48" t="e">
        <f>VLOOKUP(H1190,网银退汇!H:J,3,FALSE)</f>
        <v>#N/A</v>
      </c>
      <c r="L1190" t="s">
        <v>6196</v>
      </c>
    </row>
    <row r="1191" spans="1:12" ht="14.25" hidden="1">
      <c r="A1191" t="s">
        <v>2398</v>
      </c>
      <c r="B1191" t="s">
        <v>6223</v>
      </c>
      <c r="C1191" t="s">
        <v>6196</v>
      </c>
      <c r="D1191" t="s">
        <v>4509</v>
      </c>
      <c r="E1191" t="s">
        <v>98</v>
      </c>
      <c r="F1191" s="23" t="s">
        <v>4511</v>
      </c>
      <c r="G1191" s="56">
        <v>128.84</v>
      </c>
      <c r="H1191" s="23" t="str">
        <f>F1191&amp;G1191</f>
        <v>6228480861077987019128.84</v>
      </c>
      <c r="I1191" s="48" t="e">
        <f>VLOOKUP(H1191,银行退汇!H:K,4,FALSE)</f>
        <v>#N/A</v>
      </c>
      <c r="J1191" s="48" t="e">
        <f>IF(I1191&gt;0,1,"")</f>
        <v>#N/A</v>
      </c>
      <c r="K1191" s="48" t="e">
        <f>VLOOKUP(H1191,网银退汇!H:J,3,FALSE)</f>
        <v>#N/A</v>
      </c>
      <c r="L1191" t="s">
        <v>6196</v>
      </c>
    </row>
    <row r="1192" spans="1:12" ht="14.25" hidden="1">
      <c r="A1192" t="s">
        <v>2400</v>
      </c>
      <c r="B1192" t="s">
        <v>6224</v>
      </c>
      <c r="C1192" t="s">
        <v>6196</v>
      </c>
      <c r="D1192" t="s">
        <v>4512</v>
      </c>
      <c r="E1192" t="s">
        <v>98</v>
      </c>
      <c r="F1192" s="23" t="s">
        <v>4514</v>
      </c>
      <c r="G1192" s="56">
        <v>1.41</v>
      </c>
      <c r="H1192" s="23" t="str">
        <f>F1192&amp;G1192</f>
        <v>62226205900063534561.41</v>
      </c>
      <c r="I1192" s="48" t="e">
        <f>VLOOKUP(H1192,银行退汇!H:K,4,FALSE)</f>
        <v>#N/A</v>
      </c>
      <c r="J1192" s="48" t="e">
        <f>IF(I1192&gt;0,1,"")</f>
        <v>#N/A</v>
      </c>
      <c r="K1192" s="48" t="e">
        <f>VLOOKUP(H1192,网银退汇!H:J,3,FALSE)</f>
        <v>#N/A</v>
      </c>
      <c r="L1192" t="s">
        <v>6196</v>
      </c>
    </row>
    <row r="1193" spans="1:12" ht="14.25" hidden="1">
      <c r="A1193" t="s">
        <v>2402</v>
      </c>
      <c r="B1193" t="s">
        <v>6225</v>
      </c>
      <c r="C1193" t="s">
        <v>6196</v>
      </c>
      <c r="D1193" t="s">
        <v>4515</v>
      </c>
      <c r="E1193" t="s">
        <v>98</v>
      </c>
      <c r="F1193" s="23" t="s">
        <v>4517</v>
      </c>
      <c r="G1193" s="56">
        <v>490</v>
      </c>
      <c r="H1193" s="23" t="str">
        <f>F1193&amp;G1193</f>
        <v>6228453356003062568490</v>
      </c>
      <c r="I1193" s="48" t="e">
        <f>VLOOKUP(H1193,银行退汇!H:K,4,FALSE)</f>
        <v>#N/A</v>
      </c>
      <c r="J1193" s="48" t="e">
        <f>IF(I1193&gt;0,1,"")</f>
        <v>#N/A</v>
      </c>
      <c r="K1193" s="48" t="e">
        <f>VLOOKUP(H1193,网银退汇!H:J,3,FALSE)</f>
        <v>#N/A</v>
      </c>
      <c r="L1193" t="s">
        <v>6196</v>
      </c>
    </row>
    <row r="1194" spans="1:12" ht="14.25" hidden="1">
      <c r="A1194" t="s">
        <v>2404</v>
      </c>
      <c r="B1194" t="s">
        <v>6226</v>
      </c>
      <c r="C1194" t="s">
        <v>6196</v>
      </c>
      <c r="D1194" t="s">
        <v>4518</v>
      </c>
      <c r="E1194" t="s">
        <v>98</v>
      </c>
      <c r="F1194" s="23" t="s">
        <v>4519</v>
      </c>
      <c r="G1194" s="56">
        <v>147.19999999999999</v>
      </c>
      <c r="H1194" s="23" t="str">
        <f>F1194&amp;G1194</f>
        <v>6228483976009598366147.2</v>
      </c>
      <c r="I1194" s="48" t="e">
        <f>VLOOKUP(H1194,银行退汇!H:K,4,FALSE)</f>
        <v>#N/A</v>
      </c>
      <c r="J1194" s="48" t="e">
        <f>IF(I1194&gt;0,1,"")</f>
        <v>#N/A</v>
      </c>
      <c r="K1194" s="48" t="e">
        <f>VLOOKUP(H1194,网银退汇!H:J,3,FALSE)</f>
        <v>#N/A</v>
      </c>
      <c r="L1194" t="s">
        <v>6196</v>
      </c>
    </row>
    <row r="1195" spans="1:12" ht="14.25" hidden="1">
      <c r="A1195" t="s">
        <v>2406</v>
      </c>
      <c r="B1195" t="s">
        <v>6227</v>
      </c>
      <c r="C1195" t="s">
        <v>6196</v>
      </c>
      <c r="D1195" t="s">
        <v>4520</v>
      </c>
      <c r="E1195" t="s">
        <v>98</v>
      </c>
      <c r="F1195" s="23" t="s">
        <v>4522</v>
      </c>
      <c r="G1195" s="56">
        <v>921.36</v>
      </c>
      <c r="H1195" s="23" t="str">
        <f>F1195&amp;G1195</f>
        <v>6212262513000040030921.36</v>
      </c>
      <c r="I1195" s="48" t="e">
        <f>VLOOKUP(H1195,银行退汇!H:K,4,FALSE)</f>
        <v>#N/A</v>
      </c>
      <c r="J1195" s="48" t="e">
        <f>IF(I1195&gt;0,1,"")</f>
        <v>#N/A</v>
      </c>
      <c r="K1195" s="48" t="e">
        <f>VLOOKUP(H1195,网银退汇!H:J,3,FALSE)</f>
        <v>#N/A</v>
      </c>
      <c r="L1195" t="s">
        <v>6196</v>
      </c>
    </row>
    <row r="1196" spans="1:12" ht="14.25" hidden="1">
      <c r="A1196" t="s">
        <v>2408</v>
      </c>
      <c r="B1196" t="s">
        <v>6228</v>
      </c>
      <c r="C1196" t="s">
        <v>6196</v>
      </c>
      <c r="D1196" t="s">
        <v>4523</v>
      </c>
      <c r="E1196" t="s">
        <v>98</v>
      </c>
      <c r="F1196" s="23" t="s">
        <v>4525</v>
      </c>
      <c r="G1196" s="56">
        <v>600</v>
      </c>
      <c r="H1196" s="23" t="str">
        <f>F1196&amp;G1196</f>
        <v>6217003710001474118600</v>
      </c>
      <c r="I1196" s="48" t="e">
        <f>VLOOKUP(H1196,银行退汇!H:K,4,FALSE)</f>
        <v>#N/A</v>
      </c>
      <c r="J1196" s="48" t="e">
        <f>IF(I1196&gt;0,1,"")</f>
        <v>#N/A</v>
      </c>
      <c r="K1196" s="48" t="e">
        <f>VLOOKUP(H1196,网银退汇!H:J,3,FALSE)</f>
        <v>#N/A</v>
      </c>
      <c r="L1196" t="s">
        <v>6196</v>
      </c>
    </row>
    <row r="1197" spans="1:12" ht="14.25" hidden="1">
      <c r="A1197" t="s">
        <v>2410</v>
      </c>
      <c r="B1197" t="s">
        <v>6229</v>
      </c>
      <c r="C1197" t="s">
        <v>6196</v>
      </c>
      <c r="D1197" t="s">
        <v>4526</v>
      </c>
      <c r="E1197" t="s">
        <v>98</v>
      </c>
      <c r="F1197" s="23" t="s">
        <v>4528</v>
      </c>
      <c r="G1197" s="56">
        <v>410</v>
      </c>
      <c r="H1197" s="23" t="str">
        <f>F1197&amp;G1197</f>
        <v>6228480866168692964410</v>
      </c>
      <c r="I1197" s="48" t="e">
        <f>VLOOKUP(H1197,银行退汇!H:K,4,FALSE)</f>
        <v>#N/A</v>
      </c>
      <c r="J1197" s="48" t="e">
        <f>IF(I1197&gt;0,1,"")</f>
        <v>#N/A</v>
      </c>
      <c r="K1197" s="48" t="e">
        <f>VLOOKUP(H1197,网银退汇!H:J,3,FALSE)</f>
        <v>#N/A</v>
      </c>
      <c r="L1197" t="s">
        <v>6196</v>
      </c>
    </row>
    <row r="1198" spans="1:12" ht="14.25" hidden="1">
      <c r="A1198" t="s">
        <v>2412</v>
      </c>
      <c r="B1198" t="s">
        <v>6230</v>
      </c>
      <c r="C1198" t="s">
        <v>6196</v>
      </c>
      <c r="D1198" t="s">
        <v>4529</v>
      </c>
      <c r="E1198" t="s">
        <v>98</v>
      </c>
      <c r="F1198" s="23" t="s">
        <v>4531</v>
      </c>
      <c r="G1198" s="56">
        <v>47</v>
      </c>
      <c r="H1198" s="23" t="str">
        <f>F1198&amp;G1198</f>
        <v>622369102923305747</v>
      </c>
      <c r="I1198" s="48" t="e">
        <f>VLOOKUP(H1198,银行退汇!H:K,4,FALSE)</f>
        <v>#N/A</v>
      </c>
      <c r="J1198" s="48" t="e">
        <f>IF(I1198&gt;0,1,"")</f>
        <v>#N/A</v>
      </c>
      <c r="K1198" s="48" t="e">
        <f>VLOOKUP(H1198,网银退汇!H:J,3,FALSE)</f>
        <v>#N/A</v>
      </c>
      <c r="L1198" t="s">
        <v>6196</v>
      </c>
    </row>
    <row r="1199" spans="1:12" ht="14.25" hidden="1">
      <c r="A1199" t="s">
        <v>2414</v>
      </c>
      <c r="B1199" t="s">
        <v>6231</v>
      </c>
      <c r="C1199" t="s">
        <v>6196</v>
      </c>
      <c r="D1199" t="s">
        <v>4532</v>
      </c>
      <c r="E1199" t="s">
        <v>98</v>
      </c>
      <c r="F1199" s="23" t="s">
        <v>4534</v>
      </c>
      <c r="G1199" s="56">
        <v>294.5</v>
      </c>
      <c r="H1199" s="23" t="str">
        <f>F1199&amp;G1199</f>
        <v>6212262505000827085294.5</v>
      </c>
      <c r="I1199" s="48">
        <f>VLOOKUP(H1199,银行退汇!H:K,4,FALSE)</f>
        <v>294.5</v>
      </c>
      <c r="J1199" s="48">
        <f>IF(I1199&gt;0,1,"")</f>
        <v>1</v>
      </c>
      <c r="K1199" s="48" t="str">
        <f>VLOOKUP(H1199,网银退汇!H:J,3,FALSE)</f>
        <v>2017-07-20</v>
      </c>
      <c r="L1199" t="s">
        <v>6196</v>
      </c>
    </row>
    <row r="1200" spans="1:12" ht="14.25" hidden="1">
      <c r="A1200" t="s">
        <v>2416</v>
      </c>
      <c r="B1200" t="s">
        <v>6232</v>
      </c>
      <c r="C1200" t="s">
        <v>6196</v>
      </c>
      <c r="D1200" t="s">
        <v>4535</v>
      </c>
      <c r="E1200" t="s">
        <v>98</v>
      </c>
      <c r="F1200" s="23" t="s">
        <v>4537</v>
      </c>
      <c r="G1200" s="56">
        <v>61</v>
      </c>
      <c r="H1200" s="23" t="str">
        <f>F1200&amp;G1200</f>
        <v>622623001338026461</v>
      </c>
      <c r="I1200" s="48" t="e">
        <f>VLOOKUP(H1200,银行退汇!H:K,4,FALSE)</f>
        <v>#N/A</v>
      </c>
      <c r="J1200" s="48" t="e">
        <f>IF(I1200&gt;0,1,"")</f>
        <v>#N/A</v>
      </c>
      <c r="K1200" s="48" t="str">
        <f>VLOOKUP(H1200,网银退汇!H:J,3,FALSE)</f>
        <v>2017-07-20</v>
      </c>
      <c r="L1200" t="s">
        <v>6196</v>
      </c>
    </row>
    <row r="1201" spans="1:12" ht="14.25" hidden="1">
      <c r="A1201" t="s">
        <v>2418</v>
      </c>
      <c r="B1201" t="s">
        <v>6233</v>
      </c>
      <c r="C1201" t="s">
        <v>6196</v>
      </c>
      <c r="D1201" t="s">
        <v>4538</v>
      </c>
      <c r="E1201" t="s">
        <v>98</v>
      </c>
      <c r="F1201" s="23" t="s">
        <v>4540</v>
      </c>
      <c r="G1201" s="56">
        <v>1053</v>
      </c>
      <c r="H1201" s="23" t="str">
        <f>F1201&amp;G1201</f>
        <v>62101372837660491053</v>
      </c>
      <c r="I1201" s="48">
        <f>VLOOKUP(H1201,银行退汇!H:K,4,FALSE)</f>
        <v>1053</v>
      </c>
      <c r="J1201" s="48">
        <f>IF(I1201&gt;0,1,"")</f>
        <v>1</v>
      </c>
      <c r="K1201" s="48" t="str">
        <f>VLOOKUP(H1201,网银退汇!H:J,3,FALSE)</f>
        <v>2017-07-20</v>
      </c>
      <c r="L1201" t="s">
        <v>6196</v>
      </c>
    </row>
    <row r="1202" spans="1:12" ht="14.25" hidden="1">
      <c r="A1202" t="s">
        <v>2420</v>
      </c>
      <c r="B1202" t="s">
        <v>6234</v>
      </c>
      <c r="C1202" t="s">
        <v>6196</v>
      </c>
      <c r="D1202" t="s">
        <v>4541</v>
      </c>
      <c r="E1202" t="s">
        <v>98</v>
      </c>
      <c r="F1202" s="23" t="s">
        <v>4543</v>
      </c>
      <c r="G1202" s="56">
        <v>304</v>
      </c>
      <c r="H1202" s="23" t="str">
        <f>F1202&amp;G1202</f>
        <v>6212262406001346243304</v>
      </c>
      <c r="I1202" s="48" t="e">
        <f>VLOOKUP(H1202,银行退汇!H:K,4,FALSE)</f>
        <v>#N/A</v>
      </c>
      <c r="J1202" s="48" t="e">
        <f>IF(I1202&gt;0,1,"")</f>
        <v>#N/A</v>
      </c>
      <c r="K1202" s="48" t="e">
        <f>VLOOKUP(H1202,网银退汇!H:J,3,FALSE)</f>
        <v>#N/A</v>
      </c>
      <c r="L1202" t="s">
        <v>6196</v>
      </c>
    </row>
    <row r="1203" spans="1:12" ht="14.25" hidden="1">
      <c r="A1203" t="s">
        <v>2422</v>
      </c>
      <c r="B1203" t="s">
        <v>6235</v>
      </c>
      <c r="C1203" t="s">
        <v>6196</v>
      </c>
      <c r="D1203" t="s">
        <v>4544</v>
      </c>
      <c r="E1203" t="s">
        <v>98</v>
      </c>
      <c r="F1203" s="23" t="s">
        <v>4546</v>
      </c>
      <c r="G1203" s="56">
        <v>263.81</v>
      </c>
      <c r="H1203" s="23" t="str">
        <f>F1203&amp;G1203</f>
        <v>6231900020003199449263.81</v>
      </c>
      <c r="I1203" s="48" t="e">
        <f>VLOOKUP(H1203,银行退汇!H:K,4,FALSE)</f>
        <v>#N/A</v>
      </c>
      <c r="J1203" s="48" t="e">
        <f>IF(I1203&gt;0,1,"")</f>
        <v>#N/A</v>
      </c>
      <c r="K1203" s="48" t="e">
        <f>VLOOKUP(H1203,网银退汇!H:J,3,FALSE)</f>
        <v>#N/A</v>
      </c>
      <c r="L1203" t="s">
        <v>6196</v>
      </c>
    </row>
    <row r="1204" spans="1:12" ht="14.25" hidden="1">
      <c r="A1204" t="s">
        <v>2424</v>
      </c>
      <c r="B1204" t="s">
        <v>6236</v>
      </c>
      <c r="C1204" t="s">
        <v>6196</v>
      </c>
      <c r="D1204" t="s">
        <v>4547</v>
      </c>
      <c r="E1204" t="s">
        <v>98</v>
      </c>
      <c r="F1204" s="23" t="s">
        <v>4548</v>
      </c>
      <c r="G1204" s="56">
        <v>630</v>
      </c>
      <c r="H1204" s="23" t="str">
        <f>F1204&amp;G1204</f>
        <v>6227003890440176828630</v>
      </c>
      <c r="I1204" s="48" t="e">
        <f>VLOOKUP(H1204,银行退汇!H:K,4,FALSE)</f>
        <v>#N/A</v>
      </c>
      <c r="J1204" s="48" t="e">
        <f>IF(I1204&gt;0,1,"")</f>
        <v>#N/A</v>
      </c>
      <c r="K1204" s="48" t="e">
        <f>VLOOKUP(H1204,网银退汇!H:J,3,FALSE)</f>
        <v>#N/A</v>
      </c>
      <c r="L1204" t="s">
        <v>6196</v>
      </c>
    </row>
    <row r="1205" spans="1:12" ht="14.25" hidden="1">
      <c r="A1205" t="s">
        <v>2426</v>
      </c>
      <c r="B1205" t="s">
        <v>6237</v>
      </c>
      <c r="C1205" t="s">
        <v>6196</v>
      </c>
      <c r="D1205" t="s">
        <v>4549</v>
      </c>
      <c r="E1205" t="s">
        <v>98</v>
      </c>
      <c r="F1205" s="23" t="s">
        <v>4550</v>
      </c>
      <c r="G1205" s="56">
        <v>714.5</v>
      </c>
      <c r="H1205" s="23" t="str">
        <f>F1205&amp;G1205</f>
        <v>6228483308277552778714.5</v>
      </c>
      <c r="I1205" s="48" t="e">
        <f>VLOOKUP(H1205,银行退汇!H:K,4,FALSE)</f>
        <v>#N/A</v>
      </c>
      <c r="J1205" s="48" t="e">
        <f>IF(I1205&gt;0,1,"")</f>
        <v>#N/A</v>
      </c>
      <c r="K1205" s="48" t="e">
        <f>VLOOKUP(H1205,网银退汇!H:J,3,FALSE)</f>
        <v>#N/A</v>
      </c>
      <c r="L1205" t="s">
        <v>6196</v>
      </c>
    </row>
    <row r="1206" spans="1:12" ht="14.25" hidden="1">
      <c r="A1206" t="s">
        <v>2428</v>
      </c>
      <c r="B1206" t="s">
        <v>6238</v>
      </c>
      <c r="C1206" t="s">
        <v>6196</v>
      </c>
      <c r="D1206" t="s">
        <v>4551</v>
      </c>
      <c r="E1206" t="s">
        <v>98</v>
      </c>
      <c r="F1206" s="23" t="s">
        <v>4553</v>
      </c>
      <c r="G1206" s="56">
        <v>86</v>
      </c>
      <c r="H1206" s="23" t="str">
        <f>F1206&amp;G1206</f>
        <v>621466386025499886</v>
      </c>
      <c r="I1206" s="48" t="e">
        <f>VLOOKUP(H1206,银行退汇!H:K,4,FALSE)</f>
        <v>#N/A</v>
      </c>
      <c r="J1206" s="48" t="e">
        <f>IF(I1206&gt;0,1,"")</f>
        <v>#N/A</v>
      </c>
      <c r="K1206" s="48" t="e">
        <f>VLOOKUP(H1206,网银退汇!H:J,3,FALSE)</f>
        <v>#N/A</v>
      </c>
      <c r="L1206" t="s">
        <v>6196</v>
      </c>
    </row>
    <row r="1207" spans="1:12" ht="14.25" hidden="1">
      <c r="A1207" t="s">
        <v>2430</v>
      </c>
      <c r="B1207" t="s">
        <v>6239</v>
      </c>
      <c r="C1207" t="s">
        <v>6196</v>
      </c>
      <c r="D1207" t="s">
        <v>4554</v>
      </c>
      <c r="E1207" t="s">
        <v>98</v>
      </c>
      <c r="F1207" s="23" t="s">
        <v>4556</v>
      </c>
      <c r="G1207" s="56">
        <v>847.47</v>
      </c>
      <c r="H1207" s="23" t="str">
        <f>F1207&amp;G1207</f>
        <v>5309900023412446847.47</v>
      </c>
      <c r="I1207" s="48" t="e">
        <f>VLOOKUP(H1207,银行退汇!H:K,4,FALSE)</f>
        <v>#N/A</v>
      </c>
      <c r="J1207" s="48" t="e">
        <f>IF(I1207&gt;0,1,"")</f>
        <v>#N/A</v>
      </c>
      <c r="K1207" s="48" t="e">
        <f>VLOOKUP(H1207,网银退汇!H:J,3,FALSE)</f>
        <v>#N/A</v>
      </c>
      <c r="L1207" t="s">
        <v>6196</v>
      </c>
    </row>
    <row r="1208" spans="1:12" ht="14.25" hidden="1">
      <c r="A1208" t="s">
        <v>2432</v>
      </c>
      <c r="B1208" t="s">
        <v>6240</v>
      </c>
      <c r="C1208" t="s">
        <v>6196</v>
      </c>
      <c r="D1208" t="s">
        <v>4557</v>
      </c>
      <c r="E1208" t="s">
        <v>98</v>
      </c>
      <c r="F1208" s="23" t="s">
        <v>4559</v>
      </c>
      <c r="G1208" s="56">
        <v>1341.58</v>
      </c>
      <c r="H1208" s="23" t="str">
        <f>F1208&amp;G1208</f>
        <v>62270038603003771471341.58</v>
      </c>
      <c r="I1208" s="48" t="e">
        <f>VLOOKUP(H1208,银行退汇!H:K,4,FALSE)</f>
        <v>#N/A</v>
      </c>
      <c r="J1208" s="48" t="e">
        <f>IF(I1208&gt;0,1,"")</f>
        <v>#N/A</v>
      </c>
      <c r="K1208" s="48" t="e">
        <f>VLOOKUP(H1208,网银退汇!H:J,3,FALSE)</f>
        <v>#N/A</v>
      </c>
      <c r="L1208" t="s">
        <v>6196</v>
      </c>
    </row>
    <row r="1209" spans="1:12" ht="14.25" hidden="1">
      <c r="A1209" t="s">
        <v>2434</v>
      </c>
      <c r="B1209" t="s">
        <v>6241</v>
      </c>
      <c r="C1209" t="s">
        <v>6196</v>
      </c>
      <c r="D1209" t="s">
        <v>4560</v>
      </c>
      <c r="E1209" t="s">
        <v>98</v>
      </c>
      <c r="F1209" s="23" t="s">
        <v>4562</v>
      </c>
      <c r="G1209" s="56">
        <v>1000</v>
      </c>
      <c r="H1209" s="23" t="str">
        <f>F1209&amp;G1209</f>
        <v>62236916841773261000</v>
      </c>
      <c r="I1209" s="48" t="e">
        <f>VLOOKUP(H1209,银行退汇!H:K,4,FALSE)</f>
        <v>#N/A</v>
      </c>
      <c r="J1209" s="48" t="e">
        <f>IF(I1209&gt;0,1,"")</f>
        <v>#N/A</v>
      </c>
      <c r="K1209" s="48" t="e">
        <f>VLOOKUP(H1209,网银退汇!H:J,3,FALSE)</f>
        <v>#N/A</v>
      </c>
      <c r="L1209" t="s">
        <v>6196</v>
      </c>
    </row>
    <row r="1210" spans="1:12" ht="14.25" hidden="1">
      <c r="A1210" t="s">
        <v>2436</v>
      </c>
      <c r="B1210" t="s">
        <v>6242</v>
      </c>
      <c r="C1210" t="s">
        <v>6196</v>
      </c>
      <c r="D1210" t="s">
        <v>4563</v>
      </c>
      <c r="E1210" t="s">
        <v>98</v>
      </c>
      <c r="F1210" s="23" t="s">
        <v>4320</v>
      </c>
      <c r="G1210" s="56">
        <v>186.63</v>
      </c>
      <c r="H1210" s="23" t="str">
        <f>F1210&amp;G1210</f>
        <v>6231900000070167040186.63</v>
      </c>
      <c r="I1210" s="48" t="e">
        <f>VLOOKUP(H1210,银行退汇!H:K,4,FALSE)</f>
        <v>#N/A</v>
      </c>
      <c r="J1210" s="48" t="e">
        <f>IF(I1210&gt;0,1,"")</f>
        <v>#N/A</v>
      </c>
      <c r="K1210" s="48" t="e">
        <f>VLOOKUP(H1210,网银退汇!H:J,3,FALSE)</f>
        <v>#N/A</v>
      </c>
      <c r="L1210" t="s">
        <v>6196</v>
      </c>
    </row>
    <row r="1211" spans="1:12" ht="14.25" hidden="1">
      <c r="A1211" t="s">
        <v>2438</v>
      </c>
      <c r="B1211" t="s">
        <v>6243</v>
      </c>
      <c r="C1211" t="s">
        <v>6196</v>
      </c>
      <c r="D1211" t="s">
        <v>4564</v>
      </c>
      <c r="E1211" t="s">
        <v>98</v>
      </c>
      <c r="F1211" s="23" t="s">
        <v>4566</v>
      </c>
      <c r="G1211" s="56">
        <v>460</v>
      </c>
      <c r="H1211" s="23" t="str">
        <f>F1211&amp;G1211</f>
        <v>6212262502009438899460</v>
      </c>
      <c r="I1211" s="48" t="e">
        <f>VLOOKUP(H1211,银行退汇!H:K,4,FALSE)</f>
        <v>#N/A</v>
      </c>
      <c r="J1211" s="48" t="e">
        <f>IF(I1211&gt;0,1,"")</f>
        <v>#N/A</v>
      </c>
      <c r="K1211" s="48" t="e">
        <f>VLOOKUP(H1211,网银退汇!H:J,3,FALSE)</f>
        <v>#N/A</v>
      </c>
      <c r="L1211" t="s">
        <v>6196</v>
      </c>
    </row>
    <row r="1212" spans="1:12" ht="14.25" hidden="1">
      <c r="A1212" t="s">
        <v>2440</v>
      </c>
      <c r="B1212" t="s">
        <v>6244</v>
      </c>
      <c r="C1212" t="s">
        <v>6196</v>
      </c>
      <c r="D1212" t="s">
        <v>4567</v>
      </c>
      <c r="E1212" t="s">
        <v>98</v>
      </c>
      <c r="F1212" s="23" t="s">
        <v>4568</v>
      </c>
      <c r="G1212" s="56" t="s">
        <v>6623</v>
      </c>
      <c r="H1212" s="23" t="str">
        <f>F1212&amp;G1212</f>
        <v>51495853564894101000.0</v>
      </c>
      <c r="I1212" s="48" t="e">
        <f>VLOOKUP(H1212,银行退汇!H:K,4,FALSE)</f>
        <v>#N/A</v>
      </c>
      <c r="J1212" s="48" t="e">
        <f>IF(I1212&gt;0,1,"")</f>
        <v>#N/A</v>
      </c>
      <c r="K1212" s="48" t="e">
        <f>VLOOKUP(H1212,网银退汇!H:J,3,FALSE)</f>
        <v>#N/A</v>
      </c>
      <c r="L1212" t="s">
        <v>6196</v>
      </c>
    </row>
    <row r="1213" spans="1:12" ht="14.25" hidden="1">
      <c r="A1213" t="s">
        <v>2442</v>
      </c>
      <c r="B1213" t="s">
        <v>6245</v>
      </c>
      <c r="C1213" t="s">
        <v>6196</v>
      </c>
      <c r="D1213" t="s">
        <v>4569</v>
      </c>
      <c r="E1213" t="s">
        <v>98</v>
      </c>
      <c r="F1213" s="23" t="s">
        <v>4568</v>
      </c>
      <c r="G1213" s="56">
        <v>1500</v>
      </c>
      <c r="H1213" s="23" t="str">
        <f>F1213&amp;G1213</f>
        <v>51495853564894101500</v>
      </c>
      <c r="I1213" s="48" t="e">
        <f>VLOOKUP(H1213,银行退汇!H:K,4,FALSE)</f>
        <v>#N/A</v>
      </c>
      <c r="J1213" s="48" t="e">
        <f>IF(I1213&gt;0,1,"")</f>
        <v>#N/A</v>
      </c>
      <c r="K1213" s="48" t="e">
        <f>VLOOKUP(H1213,网银退汇!H:J,3,FALSE)</f>
        <v>#N/A</v>
      </c>
      <c r="L1213" t="s">
        <v>6196</v>
      </c>
    </row>
    <row r="1214" spans="1:12" ht="14.25" hidden="1">
      <c r="A1214" t="s">
        <v>2444</v>
      </c>
      <c r="B1214" t="s">
        <v>6246</v>
      </c>
      <c r="C1214" t="s">
        <v>6196</v>
      </c>
      <c r="D1214" t="s">
        <v>4570</v>
      </c>
      <c r="E1214" t="s">
        <v>98</v>
      </c>
      <c r="F1214" s="23" t="s">
        <v>4568</v>
      </c>
      <c r="G1214" s="56">
        <v>1481</v>
      </c>
      <c r="H1214" s="23" t="str">
        <f>F1214&amp;G1214</f>
        <v>51495853564894101481</v>
      </c>
      <c r="I1214" s="48" t="e">
        <f>VLOOKUP(H1214,银行退汇!H:K,4,FALSE)</f>
        <v>#N/A</v>
      </c>
      <c r="J1214" s="48" t="e">
        <f>IF(I1214&gt;0,1,"")</f>
        <v>#N/A</v>
      </c>
      <c r="K1214" s="48" t="e">
        <f>VLOOKUP(H1214,网银退汇!H:J,3,FALSE)</f>
        <v>#N/A</v>
      </c>
      <c r="L1214" t="s">
        <v>6196</v>
      </c>
    </row>
    <row r="1215" spans="1:12" ht="14.25" hidden="1">
      <c r="A1215" t="s">
        <v>2446</v>
      </c>
      <c r="B1215" t="s">
        <v>6247</v>
      </c>
      <c r="C1215" t="s">
        <v>6196</v>
      </c>
      <c r="D1215" t="s">
        <v>4571</v>
      </c>
      <c r="E1215" t="s">
        <v>98</v>
      </c>
      <c r="F1215" s="23" t="s">
        <v>4568</v>
      </c>
      <c r="G1215" s="56">
        <v>1000</v>
      </c>
      <c r="H1215" s="23" t="str">
        <f>F1215&amp;G1215</f>
        <v>51495853564894101000</v>
      </c>
      <c r="I1215" s="48">
        <f>VLOOKUP(H1215,银行退汇!H:K,4,FALSE)</f>
        <v>1000</v>
      </c>
      <c r="J1215" s="48">
        <f>IF(I1215&gt;0,1,"")</f>
        <v>1</v>
      </c>
      <c r="K1215" s="48" t="str">
        <f>VLOOKUP(H1215,网银退汇!H:J,3,FALSE)</f>
        <v>2017-07-20</v>
      </c>
      <c r="L1215" t="s">
        <v>6196</v>
      </c>
    </row>
    <row r="1216" spans="1:12" ht="14.25" hidden="1">
      <c r="A1216" t="s">
        <v>2448</v>
      </c>
      <c r="B1216" t="s">
        <v>6248</v>
      </c>
      <c r="C1216" t="s">
        <v>6196</v>
      </c>
      <c r="D1216" t="s">
        <v>4573</v>
      </c>
      <c r="E1216" t="s">
        <v>98</v>
      </c>
      <c r="F1216" s="23" t="s">
        <v>4568</v>
      </c>
      <c r="G1216" s="56">
        <v>1000</v>
      </c>
      <c r="H1216" s="23" t="str">
        <f>F1216&amp;G1216</f>
        <v>51495853564894101000</v>
      </c>
      <c r="I1216" s="48">
        <f>VLOOKUP(H1216,银行退汇!H:K,4,FALSE)</f>
        <v>1000</v>
      </c>
      <c r="J1216" s="48">
        <f>IF(I1216&gt;0,1,"")</f>
        <v>1</v>
      </c>
      <c r="K1216" s="48" t="str">
        <f>VLOOKUP(H1216,网银退汇!H:J,3,FALSE)</f>
        <v>2017-07-20</v>
      </c>
      <c r="L1216" t="s">
        <v>6196</v>
      </c>
    </row>
    <row r="1217" spans="1:12" ht="14.25" hidden="1">
      <c r="A1217" t="s">
        <v>2450</v>
      </c>
      <c r="B1217" t="s">
        <v>6249</v>
      </c>
      <c r="C1217" t="s">
        <v>6196</v>
      </c>
      <c r="D1217" t="s">
        <v>4574</v>
      </c>
      <c r="E1217" t="s">
        <v>98</v>
      </c>
      <c r="F1217" s="23" t="s">
        <v>4576</v>
      </c>
      <c r="G1217" s="56">
        <v>260</v>
      </c>
      <c r="H1217" s="23" t="str">
        <f>F1217&amp;G1217</f>
        <v>6228930001015532223260</v>
      </c>
      <c r="I1217" s="48" t="e">
        <f>VLOOKUP(H1217,银行退汇!H:K,4,FALSE)</f>
        <v>#N/A</v>
      </c>
      <c r="J1217" s="48" t="e">
        <f>IF(I1217&gt;0,1,"")</f>
        <v>#N/A</v>
      </c>
      <c r="K1217" s="48" t="e">
        <f>VLOOKUP(H1217,网银退汇!H:J,3,FALSE)</f>
        <v>#N/A</v>
      </c>
      <c r="L1217" t="s">
        <v>6196</v>
      </c>
    </row>
    <row r="1218" spans="1:12" ht="14.25" hidden="1">
      <c r="A1218" t="s">
        <v>2452</v>
      </c>
      <c r="B1218" t="s">
        <v>6250</v>
      </c>
      <c r="C1218" t="s">
        <v>6196</v>
      </c>
      <c r="D1218" t="s">
        <v>4577</v>
      </c>
      <c r="E1218" t="s">
        <v>98</v>
      </c>
      <c r="F1218" s="23" t="s">
        <v>4579</v>
      </c>
      <c r="G1218" s="56">
        <v>2394.5</v>
      </c>
      <c r="H1218" s="23" t="str">
        <f>F1218&amp;G1218</f>
        <v>62122625020157350232394.5</v>
      </c>
      <c r="I1218" s="48" t="e">
        <f>VLOOKUP(H1218,银行退汇!H:K,4,FALSE)</f>
        <v>#N/A</v>
      </c>
      <c r="J1218" s="48" t="e">
        <f>IF(I1218&gt;0,1,"")</f>
        <v>#N/A</v>
      </c>
      <c r="K1218" s="48" t="e">
        <f>VLOOKUP(H1218,网银退汇!H:J,3,FALSE)</f>
        <v>#N/A</v>
      </c>
      <c r="L1218" t="s">
        <v>6196</v>
      </c>
    </row>
    <row r="1219" spans="1:12" ht="14.25" hidden="1">
      <c r="A1219" t="s">
        <v>2454</v>
      </c>
      <c r="B1219" t="s">
        <v>6251</v>
      </c>
      <c r="C1219" t="s">
        <v>6196</v>
      </c>
      <c r="D1219" t="s">
        <v>4580</v>
      </c>
      <c r="E1219" t="s">
        <v>98</v>
      </c>
      <c r="F1219" s="23" t="s">
        <v>4490</v>
      </c>
      <c r="G1219" s="56">
        <v>80.180000000000007</v>
      </c>
      <c r="H1219" s="23" t="str">
        <f>F1219&amp;G1219</f>
        <v>621700398000071160080.18</v>
      </c>
      <c r="I1219" s="48" t="e">
        <f>VLOOKUP(H1219,银行退汇!H:K,4,FALSE)</f>
        <v>#N/A</v>
      </c>
      <c r="J1219" s="48" t="e">
        <f>IF(I1219&gt;0,1,"")</f>
        <v>#N/A</v>
      </c>
      <c r="K1219" s="48" t="e">
        <f>VLOOKUP(H1219,网银退汇!H:J,3,FALSE)</f>
        <v>#N/A</v>
      </c>
      <c r="L1219" t="s">
        <v>6196</v>
      </c>
    </row>
    <row r="1220" spans="1:12" ht="14.25" hidden="1">
      <c r="A1220" t="s">
        <v>2456</v>
      </c>
      <c r="B1220" t="s">
        <v>6252</v>
      </c>
      <c r="C1220" t="s">
        <v>6196</v>
      </c>
      <c r="D1220" t="s">
        <v>4582</v>
      </c>
      <c r="E1220" t="s">
        <v>98</v>
      </c>
      <c r="F1220" s="23" t="s">
        <v>4584</v>
      </c>
      <c r="G1220" s="56">
        <v>71</v>
      </c>
      <c r="H1220" s="23" t="str">
        <f>F1220&amp;G1220</f>
        <v>621226360206932763371</v>
      </c>
      <c r="I1220" s="48" t="e">
        <f>VLOOKUP(H1220,银行退汇!H:K,4,FALSE)</f>
        <v>#N/A</v>
      </c>
      <c r="J1220" s="48" t="e">
        <f>IF(I1220&gt;0,1,"")</f>
        <v>#N/A</v>
      </c>
      <c r="K1220" s="48" t="e">
        <f>VLOOKUP(H1220,网银退汇!H:J,3,FALSE)</f>
        <v>#N/A</v>
      </c>
      <c r="L1220" t="s">
        <v>6196</v>
      </c>
    </row>
    <row r="1221" spans="1:12" ht="14.25" hidden="1">
      <c r="A1221" t="s">
        <v>2458</v>
      </c>
      <c r="B1221" t="s">
        <v>6253</v>
      </c>
      <c r="C1221" t="s">
        <v>6196</v>
      </c>
      <c r="D1221" t="s">
        <v>4585</v>
      </c>
      <c r="E1221" t="s">
        <v>98</v>
      </c>
      <c r="F1221" s="23" t="s">
        <v>4587</v>
      </c>
      <c r="G1221" s="56">
        <v>497.14</v>
      </c>
      <c r="H1221" s="23" t="str">
        <f>F1221&amp;G1221</f>
        <v>6222022409000372210497.14</v>
      </c>
      <c r="I1221" s="48" t="e">
        <f>VLOOKUP(H1221,银行退汇!H:K,4,FALSE)</f>
        <v>#N/A</v>
      </c>
      <c r="J1221" s="48" t="e">
        <f>IF(I1221&gt;0,1,"")</f>
        <v>#N/A</v>
      </c>
      <c r="K1221" s="48" t="e">
        <f>VLOOKUP(H1221,网银退汇!H:J,3,FALSE)</f>
        <v>#N/A</v>
      </c>
      <c r="L1221" t="s">
        <v>6196</v>
      </c>
    </row>
    <row r="1222" spans="1:12" ht="14.25" hidden="1">
      <c r="A1222" t="s">
        <v>2460</v>
      </c>
      <c r="B1222" t="s">
        <v>6254</v>
      </c>
      <c r="C1222" t="s">
        <v>6196</v>
      </c>
      <c r="D1222" t="s">
        <v>4588</v>
      </c>
      <c r="E1222" t="s">
        <v>98</v>
      </c>
      <c r="F1222" s="23" t="s">
        <v>4590</v>
      </c>
      <c r="G1222" s="56">
        <v>15</v>
      </c>
      <c r="H1222" s="23" t="str">
        <f>F1222&amp;G1222</f>
        <v>622848289858774997415</v>
      </c>
      <c r="I1222" s="48" t="e">
        <f>VLOOKUP(H1222,银行退汇!H:K,4,FALSE)</f>
        <v>#N/A</v>
      </c>
      <c r="J1222" s="48" t="e">
        <f>IF(I1222&gt;0,1,"")</f>
        <v>#N/A</v>
      </c>
      <c r="K1222" s="48" t="e">
        <f>VLOOKUP(H1222,网银退汇!H:J,3,FALSE)</f>
        <v>#N/A</v>
      </c>
      <c r="L1222" t="s">
        <v>6196</v>
      </c>
    </row>
    <row r="1223" spans="1:12" ht="14.25" hidden="1">
      <c r="A1223" t="s">
        <v>2462</v>
      </c>
      <c r="B1223" t="s">
        <v>6255</v>
      </c>
      <c r="C1223" t="s">
        <v>6196</v>
      </c>
      <c r="D1223" t="s">
        <v>4591</v>
      </c>
      <c r="E1223" t="s">
        <v>98</v>
      </c>
      <c r="F1223" s="23" t="s">
        <v>4593</v>
      </c>
      <c r="G1223" s="56">
        <v>65.5</v>
      </c>
      <c r="H1223" s="23" t="str">
        <f>F1223&amp;G1223</f>
        <v>622848335834411517465.5</v>
      </c>
      <c r="I1223" s="48" t="e">
        <f>VLOOKUP(H1223,银行退汇!H:K,4,FALSE)</f>
        <v>#N/A</v>
      </c>
      <c r="J1223" s="48" t="e">
        <f>IF(I1223&gt;0,1,"")</f>
        <v>#N/A</v>
      </c>
      <c r="K1223" s="48" t="e">
        <f>VLOOKUP(H1223,网银退汇!H:J,3,FALSE)</f>
        <v>#N/A</v>
      </c>
      <c r="L1223" t="s">
        <v>6196</v>
      </c>
    </row>
    <row r="1224" spans="1:12" ht="14.25" hidden="1">
      <c r="A1224" t="s">
        <v>2464</v>
      </c>
      <c r="B1224" t="s">
        <v>6256</v>
      </c>
      <c r="C1224" t="s">
        <v>6196</v>
      </c>
      <c r="D1224" t="s">
        <v>4594</v>
      </c>
      <c r="E1224" t="s">
        <v>98</v>
      </c>
      <c r="F1224" s="23" t="s">
        <v>4596</v>
      </c>
      <c r="G1224" s="56">
        <v>220</v>
      </c>
      <c r="H1224" s="23" t="str">
        <f>F1224&amp;G1224</f>
        <v>6228483861106301213220</v>
      </c>
      <c r="I1224" s="48" t="e">
        <f>VLOOKUP(H1224,银行退汇!H:K,4,FALSE)</f>
        <v>#N/A</v>
      </c>
      <c r="J1224" s="48" t="e">
        <f>IF(I1224&gt;0,1,"")</f>
        <v>#N/A</v>
      </c>
      <c r="K1224" s="48" t="e">
        <f>VLOOKUP(H1224,网银退汇!H:J,3,FALSE)</f>
        <v>#N/A</v>
      </c>
      <c r="L1224" t="s">
        <v>6196</v>
      </c>
    </row>
    <row r="1225" spans="1:12" ht="14.25" hidden="1">
      <c r="A1225" t="s">
        <v>2466</v>
      </c>
      <c r="B1225" t="s">
        <v>6257</v>
      </c>
      <c r="C1225" t="s">
        <v>6196</v>
      </c>
      <c r="D1225" t="s">
        <v>4597</v>
      </c>
      <c r="E1225" t="s">
        <v>98</v>
      </c>
      <c r="F1225" s="23" t="s">
        <v>4598</v>
      </c>
      <c r="G1225" s="56">
        <v>900</v>
      </c>
      <c r="H1225" s="23" t="str">
        <f>F1225&amp;G1225</f>
        <v>6228413333015422063900</v>
      </c>
      <c r="I1225" s="48" t="e">
        <f>VLOOKUP(H1225,银行退汇!H:K,4,FALSE)</f>
        <v>#N/A</v>
      </c>
      <c r="J1225" s="48" t="e">
        <f>IF(I1225&gt;0,1,"")</f>
        <v>#N/A</v>
      </c>
      <c r="K1225" s="48" t="e">
        <f>VLOOKUP(H1225,网银退汇!H:J,3,FALSE)</f>
        <v>#N/A</v>
      </c>
      <c r="L1225" t="s">
        <v>6196</v>
      </c>
    </row>
    <row r="1226" spans="1:12" ht="14.25" hidden="1">
      <c r="A1226" t="s">
        <v>2468</v>
      </c>
      <c r="B1226" t="s">
        <v>6258</v>
      </c>
      <c r="C1226" t="s">
        <v>6196</v>
      </c>
      <c r="D1226" t="s">
        <v>4599</v>
      </c>
      <c r="E1226" t="s">
        <v>98</v>
      </c>
      <c r="F1226" s="23" t="s">
        <v>4601</v>
      </c>
      <c r="G1226" s="56">
        <v>318</v>
      </c>
      <c r="H1226" s="23" t="str">
        <f>F1226&amp;G1226</f>
        <v>6259611580112109318</v>
      </c>
      <c r="I1226" s="48">
        <f>VLOOKUP(H1226,银行退汇!H:K,4,FALSE)</f>
        <v>318</v>
      </c>
      <c r="J1226" s="48">
        <f>IF(I1226&gt;0,1,"")</f>
        <v>1</v>
      </c>
      <c r="K1226" s="48" t="str">
        <f>VLOOKUP(H1226,网银退汇!H:J,3,FALSE)</f>
        <v>2017-07-20</v>
      </c>
      <c r="L1226" t="s">
        <v>6196</v>
      </c>
    </row>
    <row r="1227" spans="1:12" ht="14.25" hidden="1">
      <c r="A1227" t="s">
        <v>2470</v>
      </c>
      <c r="B1227" t="s">
        <v>6259</v>
      </c>
      <c r="C1227" t="s">
        <v>6196</v>
      </c>
      <c r="D1227" t="s">
        <v>4602</v>
      </c>
      <c r="E1227" t="s">
        <v>98</v>
      </c>
      <c r="F1227" s="23" t="s">
        <v>4604</v>
      </c>
      <c r="G1227" s="56">
        <v>77.5</v>
      </c>
      <c r="H1227" s="23" t="str">
        <f>F1227&amp;G1227</f>
        <v>628288005587671977.5</v>
      </c>
      <c r="I1227" s="48" t="e">
        <f>VLOOKUP(H1227,银行退汇!H:K,4,FALSE)</f>
        <v>#N/A</v>
      </c>
      <c r="J1227" s="48" t="e">
        <f>IF(I1227&gt;0,1,"")</f>
        <v>#N/A</v>
      </c>
      <c r="K1227" s="48" t="e">
        <f>VLOOKUP(H1227,网银退汇!H:J,3,FALSE)</f>
        <v>#N/A</v>
      </c>
      <c r="L1227" t="s">
        <v>6196</v>
      </c>
    </row>
    <row r="1228" spans="1:12" ht="14.25" hidden="1">
      <c r="A1228" t="s">
        <v>2472</v>
      </c>
      <c r="B1228" t="s">
        <v>6260</v>
      </c>
      <c r="C1228" t="s">
        <v>6196</v>
      </c>
      <c r="D1228" t="s">
        <v>4605</v>
      </c>
      <c r="E1228" t="s">
        <v>98</v>
      </c>
      <c r="F1228" s="23" t="s">
        <v>199</v>
      </c>
      <c r="G1228" s="56">
        <v>400</v>
      </c>
      <c r="H1228" s="23" t="str">
        <f>F1228&amp;G1228</f>
        <v>6259656241853294400</v>
      </c>
      <c r="I1228" s="48" t="e">
        <f>VLOOKUP(H1228,银行退汇!H:K,4,FALSE)</f>
        <v>#N/A</v>
      </c>
      <c r="J1228" s="48" t="e">
        <f>IF(I1228&gt;0,1,"")</f>
        <v>#N/A</v>
      </c>
      <c r="K1228" s="48" t="e">
        <f>VLOOKUP(H1228,网银退汇!H:J,3,FALSE)</f>
        <v>#N/A</v>
      </c>
      <c r="L1228" t="s">
        <v>6196</v>
      </c>
    </row>
    <row r="1229" spans="1:12" ht="14.25" hidden="1">
      <c r="A1229" t="s">
        <v>2474</v>
      </c>
      <c r="B1229" t="s">
        <v>6261</v>
      </c>
      <c r="C1229" t="s">
        <v>6196</v>
      </c>
      <c r="D1229" t="s">
        <v>4606</v>
      </c>
      <c r="E1229" t="s">
        <v>98</v>
      </c>
      <c r="F1229" s="23" t="s">
        <v>199</v>
      </c>
      <c r="G1229" s="56">
        <v>500</v>
      </c>
      <c r="H1229" s="23" t="str">
        <f>F1229&amp;G1229</f>
        <v>6259656241853294500</v>
      </c>
      <c r="I1229" s="48" t="e">
        <f>VLOOKUP(H1229,银行退汇!H:K,4,FALSE)</f>
        <v>#N/A</v>
      </c>
      <c r="J1229" s="48" t="e">
        <f>IF(I1229&gt;0,1,"")</f>
        <v>#N/A</v>
      </c>
      <c r="K1229" s="48" t="e">
        <f>VLOOKUP(H1229,网银退汇!H:J,3,FALSE)</f>
        <v>#N/A</v>
      </c>
      <c r="L1229" t="s">
        <v>6196</v>
      </c>
    </row>
    <row r="1230" spans="1:12" ht="14.25" hidden="1">
      <c r="A1230" t="s">
        <v>2476</v>
      </c>
      <c r="B1230" t="s">
        <v>6262</v>
      </c>
      <c r="C1230" t="s">
        <v>6196</v>
      </c>
      <c r="D1230" t="s">
        <v>4607</v>
      </c>
      <c r="E1230" t="s">
        <v>98</v>
      </c>
      <c r="F1230" s="23" t="s">
        <v>4609</v>
      </c>
      <c r="G1230" s="56">
        <v>1500.8</v>
      </c>
      <c r="H1230" s="23" t="str">
        <f>F1230&amp;G1230</f>
        <v>62220224100034539241500.8</v>
      </c>
      <c r="I1230" s="48" t="e">
        <f>VLOOKUP(H1230,银行退汇!H:K,4,FALSE)</f>
        <v>#N/A</v>
      </c>
      <c r="J1230" s="48" t="e">
        <f>IF(I1230&gt;0,1,"")</f>
        <v>#N/A</v>
      </c>
      <c r="K1230" s="48" t="e">
        <f>VLOOKUP(H1230,网银退汇!H:J,3,FALSE)</f>
        <v>#N/A</v>
      </c>
      <c r="L1230" t="s">
        <v>6196</v>
      </c>
    </row>
    <row r="1231" spans="1:12" ht="14.25" hidden="1">
      <c r="A1231" t="s">
        <v>2478</v>
      </c>
      <c r="B1231" t="s">
        <v>6263</v>
      </c>
      <c r="C1231" t="s">
        <v>6196</v>
      </c>
      <c r="D1231" t="s">
        <v>4610</v>
      </c>
      <c r="E1231" t="s">
        <v>98</v>
      </c>
      <c r="F1231" s="23" t="s">
        <v>4291</v>
      </c>
      <c r="G1231" s="56">
        <v>50</v>
      </c>
      <c r="H1231" s="23" t="str">
        <f>F1231&amp;G1231</f>
        <v>622848086824338557250</v>
      </c>
      <c r="I1231" s="48" t="e">
        <f>VLOOKUP(H1231,银行退汇!H:K,4,FALSE)</f>
        <v>#N/A</v>
      </c>
      <c r="J1231" s="48" t="e">
        <f>IF(I1231&gt;0,1,"")</f>
        <v>#N/A</v>
      </c>
      <c r="K1231" s="48" t="e">
        <f>VLOOKUP(H1231,网银退汇!H:J,3,FALSE)</f>
        <v>#N/A</v>
      </c>
      <c r="L1231" t="s">
        <v>6196</v>
      </c>
    </row>
    <row r="1232" spans="1:12" ht="14.25" hidden="1">
      <c r="A1232" t="s">
        <v>2480</v>
      </c>
      <c r="B1232" t="s">
        <v>6264</v>
      </c>
      <c r="C1232" t="s">
        <v>6196</v>
      </c>
      <c r="D1232" t="s">
        <v>4612</v>
      </c>
      <c r="E1232" t="s">
        <v>98</v>
      </c>
      <c r="F1232" s="23" t="s">
        <v>4614</v>
      </c>
      <c r="G1232" s="56">
        <v>180</v>
      </c>
      <c r="H1232" s="23" t="str">
        <f>F1232&amp;G1232</f>
        <v>6217862700001759634180</v>
      </c>
      <c r="I1232" s="48" t="e">
        <f>VLOOKUP(H1232,银行退汇!H:K,4,FALSE)</f>
        <v>#N/A</v>
      </c>
      <c r="J1232" s="48" t="e">
        <f>IF(I1232&gt;0,1,"")</f>
        <v>#N/A</v>
      </c>
      <c r="K1232" s="48" t="e">
        <f>VLOOKUP(H1232,网银退汇!H:J,3,FALSE)</f>
        <v>#N/A</v>
      </c>
      <c r="L1232" t="s">
        <v>6196</v>
      </c>
    </row>
    <row r="1233" spans="1:12" ht="14.25" hidden="1">
      <c r="A1233" t="s">
        <v>2482</v>
      </c>
      <c r="B1233" t="s">
        <v>6265</v>
      </c>
      <c r="C1233" t="s">
        <v>6196</v>
      </c>
      <c r="D1233" t="s">
        <v>4615</v>
      </c>
      <c r="E1233" t="s">
        <v>98</v>
      </c>
      <c r="F1233" s="23" t="s">
        <v>4617</v>
      </c>
      <c r="G1233" s="56">
        <v>319</v>
      </c>
      <c r="H1233" s="23" t="str">
        <f>F1233&amp;G1233</f>
        <v>6228481938614939270319</v>
      </c>
      <c r="I1233" s="48" t="e">
        <f>VLOOKUP(H1233,银行退汇!H:K,4,FALSE)</f>
        <v>#N/A</v>
      </c>
      <c r="J1233" s="48" t="e">
        <f>IF(I1233&gt;0,1,"")</f>
        <v>#N/A</v>
      </c>
      <c r="K1233" s="48" t="e">
        <f>VLOOKUP(H1233,网银退汇!H:J,3,FALSE)</f>
        <v>#N/A</v>
      </c>
      <c r="L1233" t="s">
        <v>6196</v>
      </c>
    </row>
    <row r="1234" spans="1:12" ht="14.25" hidden="1">
      <c r="A1234" t="s">
        <v>2484</v>
      </c>
      <c r="B1234" t="s">
        <v>6266</v>
      </c>
      <c r="C1234" t="s">
        <v>6196</v>
      </c>
      <c r="D1234" t="s">
        <v>4618</v>
      </c>
      <c r="E1234" t="s">
        <v>98</v>
      </c>
      <c r="F1234" s="23" t="s">
        <v>4617</v>
      </c>
      <c r="G1234" s="56">
        <v>72</v>
      </c>
      <c r="H1234" s="23" t="str">
        <f>F1234&amp;G1234</f>
        <v>622848193861493927072</v>
      </c>
      <c r="I1234" s="48" t="e">
        <f>VLOOKUP(H1234,银行退汇!H:K,4,FALSE)</f>
        <v>#N/A</v>
      </c>
      <c r="J1234" s="48" t="e">
        <f>IF(I1234&gt;0,1,"")</f>
        <v>#N/A</v>
      </c>
      <c r="K1234" s="48" t="e">
        <f>VLOOKUP(H1234,网银退汇!H:J,3,FALSE)</f>
        <v>#N/A</v>
      </c>
      <c r="L1234" t="s">
        <v>6196</v>
      </c>
    </row>
    <row r="1235" spans="1:12" ht="14.25" hidden="1">
      <c r="A1235" t="s">
        <v>2486</v>
      </c>
      <c r="B1235" t="s">
        <v>6267</v>
      </c>
      <c r="C1235" t="s">
        <v>6196</v>
      </c>
      <c r="D1235" t="s">
        <v>4619</v>
      </c>
      <c r="E1235" t="s">
        <v>98</v>
      </c>
      <c r="F1235" s="23" t="s">
        <v>2907</v>
      </c>
      <c r="G1235" s="56">
        <v>47.3</v>
      </c>
      <c r="H1235" s="23" t="str">
        <f>F1235&amp;G1235</f>
        <v>625810164882244547.3</v>
      </c>
      <c r="I1235" s="48" t="e">
        <f>VLOOKUP(H1235,银行退汇!H:K,4,FALSE)</f>
        <v>#N/A</v>
      </c>
      <c r="J1235" s="48" t="e">
        <f>IF(I1235&gt;0,1,"")</f>
        <v>#N/A</v>
      </c>
      <c r="K1235" s="48" t="e">
        <f>VLOOKUP(H1235,网银退汇!H:J,3,FALSE)</f>
        <v>#N/A</v>
      </c>
      <c r="L1235" t="s">
        <v>6196</v>
      </c>
    </row>
    <row r="1236" spans="1:12" ht="14.25" hidden="1">
      <c r="A1236" t="s">
        <v>2488</v>
      </c>
      <c r="B1236" t="s">
        <v>6268</v>
      </c>
      <c r="C1236" t="s">
        <v>6196</v>
      </c>
      <c r="D1236" t="s">
        <v>4620</v>
      </c>
      <c r="E1236" t="s">
        <v>98</v>
      </c>
      <c r="F1236" s="23" t="s">
        <v>4622</v>
      </c>
      <c r="G1236" s="56">
        <v>360.5</v>
      </c>
      <c r="H1236" s="23" t="str">
        <f>F1236&amp;G1236</f>
        <v>6227003860310333734360.5</v>
      </c>
      <c r="I1236" s="48" t="e">
        <f>VLOOKUP(H1236,银行退汇!H:K,4,FALSE)</f>
        <v>#N/A</v>
      </c>
      <c r="J1236" s="48" t="e">
        <f>IF(I1236&gt;0,1,"")</f>
        <v>#N/A</v>
      </c>
      <c r="K1236" s="48" t="e">
        <f>VLOOKUP(H1236,网银退汇!H:J,3,FALSE)</f>
        <v>#N/A</v>
      </c>
      <c r="L1236" t="s">
        <v>6196</v>
      </c>
    </row>
    <row r="1237" spans="1:12" ht="14.25" hidden="1">
      <c r="A1237" t="s">
        <v>2490</v>
      </c>
      <c r="B1237" t="s">
        <v>6269</v>
      </c>
      <c r="C1237" t="s">
        <v>6196</v>
      </c>
      <c r="D1237" t="s">
        <v>4623</v>
      </c>
      <c r="E1237" t="s">
        <v>98</v>
      </c>
      <c r="F1237" s="23" t="s">
        <v>4625</v>
      </c>
      <c r="G1237" s="56">
        <v>17.510000000000002</v>
      </c>
      <c r="H1237" s="23" t="str">
        <f>F1237&amp;G1237</f>
        <v>625809165165257517.51</v>
      </c>
      <c r="I1237" s="48" t="e">
        <f>VLOOKUP(H1237,银行退汇!H:K,4,FALSE)</f>
        <v>#N/A</v>
      </c>
      <c r="J1237" s="48" t="e">
        <f>IF(I1237&gt;0,1,"")</f>
        <v>#N/A</v>
      </c>
      <c r="K1237" s="48" t="e">
        <f>VLOOKUP(H1237,网银退汇!H:J,3,FALSE)</f>
        <v>#N/A</v>
      </c>
      <c r="L1237" t="s">
        <v>6196</v>
      </c>
    </row>
    <row r="1238" spans="1:12" ht="14.25" hidden="1">
      <c r="A1238" t="s">
        <v>2492</v>
      </c>
      <c r="B1238" t="s">
        <v>6270</v>
      </c>
      <c r="C1238" t="s">
        <v>6196</v>
      </c>
      <c r="D1238" t="s">
        <v>4626</v>
      </c>
      <c r="E1238" t="s">
        <v>98</v>
      </c>
      <c r="F1238" s="23" t="s">
        <v>4628</v>
      </c>
      <c r="G1238" s="56">
        <v>75.94</v>
      </c>
      <c r="H1238" s="23" t="str">
        <f>F1238&amp;G1238</f>
        <v>625965350865272575.94</v>
      </c>
      <c r="I1238" s="48" t="e">
        <f>VLOOKUP(H1238,银行退汇!H:K,4,FALSE)</f>
        <v>#N/A</v>
      </c>
      <c r="J1238" s="48" t="e">
        <f>IF(I1238&gt;0,1,"")</f>
        <v>#N/A</v>
      </c>
      <c r="K1238" s="48" t="e">
        <f>VLOOKUP(H1238,网银退汇!H:J,3,FALSE)</f>
        <v>#N/A</v>
      </c>
      <c r="L1238" t="s">
        <v>6196</v>
      </c>
    </row>
    <row r="1239" spans="1:12" ht="14.25" hidden="1">
      <c r="A1239" t="s">
        <v>2494</v>
      </c>
      <c r="B1239" t="s">
        <v>6271</v>
      </c>
      <c r="C1239" t="s">
        <v>6196</v>
      </c>
      <c r="D1239" t="s">
        <v>4629</v>
      </c>
      <c r="E1239" t="s">
        <v>98</v>
      </c>
      <c r="F1239" s="23" t="s">
        <v>4631</v>
      </c>
      <c r="G1239" s="56">
        <v>94.5</v>
      </c>
      <c r="H1239" s="23" t="str">
        <f>F1239&amp;G1239</f>
        <v>623190000006035327994.5</v>
      </c>
      <c r="I1239" s="48" t="e">
        <f>VLOOKUP(H1239,银行退汇!H:K,4,FALSE)</f>
        <v>#N/A</v>
      </c>
      <c r="J1239" s="48" t="e">
        <f>IF(I1239&gt;0,1,"")</f>
        <v>#N/A</v>
      </c>
      <c r="K1239" s="48" t="e">
        <f>VLOOKUP(H1239,网银退汇!H:J,3,FALSE)</f>
        <v>#N/A</v>
      </c>
      <c r="L1239" t="s">
        <v>6196</v>
      </c>
    </row>
    <row r="1240" spans="1:12" ht="14.25" hidden="1">
      <c r="A1240" t="s">
        <v>2496</v>
      </c>
      <c r="B1240" t="s">
        <v>6272</v>
      </c>
      <c r="C1240" t="s">
        <v>6196</v>
      </c>
      <c r="D1240" t="s">
        <v>4632</v>
      </c>
      <c r="E1240" t="s">
        <v>98</v>
      </c>
      <c r="F1240" s="23" t="s">
        <v>3413</v>
      </c>
      <c r="G1240" s="56">
        <v>294.5</v>
      </c>
      <c r="H1240" s="23" t="str">
        <f>F1240&amp;G1240</f>
        <v>6228480868405233974294.5</v>
      </c>
      <c r="I1240" s="48" t="e">
        <f>VLOOKUP(H1240,银行退汇!H:K,4,FALSE)</f>
        <v>#N/A</v>
      </c>
      <c r="J1240" s="48" t="e">
        <f>IF(I1240&gt;0,1,"")</f>
        <v>#N/A</v>
      </c>
      <c r="K1240" s="48" t="e">
        <f>VLOOKUP(H1240,网银退汇!H:J,3,FALSE)</f>
        <v>#N/A</v>
      </c>
      <c r="L1240" t="s">
        <v>6196</v>
      </c>
    </row>
    <row r="1241" spans="1:12" ht="14.25" hidden="1">
      <c r="A1241" t="s">
        <v>2498</v>
      </c>
      <c r="B1241" t="s">
        <v>6273</v>
      </c>
      <c r="C1241" t="s">
        <v>6196</v>
      </c>
      <c r="D1241" t="s">
        <v>4634</v>
      </c>
      <c r="E1241" t="s">
        <v>98</v>
      </c>
      <c r="F1241" s="23" t="s">
        <v>3413</v>
      </c>
      <c r="G1241" s="56">
        <v>1300</v>
      </c>
      <c r="H1241" s="23" t="str">
        <f>F1241&amp;G1241</f>
        <v>62284808684052339741300</v>
      </c>
      <c r="I1241" s="48" t="e">
        <f>VLOOKUP(H1241,银行退汇!H:K,4,FALSE)</f>
        <v>#N/A</v>
      </c>
      <c r="J1241" s="48" t="e">
        <f>IF(I1241&gt;0,1,"")</f>
        <v>#N/A</v>
      </c>
      <c r="K1241" s="48" t="e">
        <f>VLOOKUP(H1241,网银退汇!H:J,3,FALSE)</f>
        <v>#N/A</v>
      </c>
      <c r="L1241" t="s">
        <v>6196</v>
      </c>
    </row>
    <row r="1242" spans="1:12" ht="14.25" hidden="1">
      <c r="A1242" t="s">
        <v>2500</v>
      </c>
      <c r="B1242" t="s">
        <v>6274</v>
      </c>
      <c r="C1242" t="s">
        <v>6196</v>
      </c>
      <c r="D1242" t="s">
        <v>4636</v>
      </c>
      <c r="E1242" t="s">
        <v>98</v>
      </c>
      <c r="F1242" s="23" t="s">
        <v>4638</v>
      </c>
      <c r="G1242" s="56">
        <v>1500</v>
      </c>
      <c r="H1242" s="23" t="str">
        <f>F1242&amp;G1242</f>
        <v>62175627000038947541500</v>
      </c>
      <c r="I1242" s="48" t="e">
        <f>VLOOKUP(H1242,银行退汇!H:K,4,FALSE)</f>
        <v>#N/A</v>
      </c>
      <c r="J1242" s="48" t="e">
        <f>IF(I1242&gt;0,1,"")</f>
        <v>#N/A</v>
      </c>
      <c r="K1242" s="48" t="e">
        <f>VLOOKUP(H1242,网银退汇!H:J,3,FALSE)</f>
        <v>#N/A</v>
      </c>
      <c r="L1242" t="s">
        <v>6196</v>
      </c>
    </row>
    <row r="1243" spans="1:12" ht="14.25" hidden="1">
      <c r="A1243" t="s">
        <v>2502</v>
      </c>
      <c r="B1243" t="s">
        <v>6275</v>
      </c>
      <c r="C1243" t="s">
        <v>6196</v>
      </c>
      <c r="D1243" t="s">
        <v>4639</v>
      </c>
      <c r="E1243" t="s">
        <v>98</v>
      </c>
      <c r="F1243" s="23" t="s">
        <v>4641</v>
      </c>
      <c r="G1243" s="56">
        <v>102.34</v>
      </c>
      <c r="H1243" s="23" t="str">
        <f>F1243&amp;G1243</f>
        <v>6228480868678354275102.34</v>
      </c>
      <c r="I1243" s="48">
        <f>VLOOKUP(H1243,银行退汇!H:K,4,FALSE)</f>
        <v>102.34</v>
      </c>
      <c r="J1243" s="48">
        <f>IF(I1243&gt;0,1,"")</f>
        <v>1</v>
      </c>
      <c r="K1243" s="48" t="str">
        <f>VLOOKUP(H1243,网银退汇!H:J,3,FALSE)</f>
        <v>2017-07-20</v>
      </c>
      <c r="L1243" t="s">
        <v>6196</v>
      </c>
    </row>
    <row r="1244" spans="1:12" ht="14.25" hidden="1">
      <c r="A1244" t="s">
        <v>2504</v>
      </c>
      <c r="B1244" t="s">
        <v>6276</v>
      </c>
      <c r="C1244" t="s">
        <v>6196</v>
      </c>
      <c r="D1244" t="s">
        <v>4642</v>
      </c>
      <c r="E1244" t="s">
        <v>98</v>
      </c>
      <c r="F1244" s="23" t="s">
        <v>4644</v>
      </c>
      <c r="G1244" s="56">
        <v>427</v>
      </c>
      <c r="H1244" s="23" t="str">
        <f>F1244&amp;G1244</f>
        <v>6231900000031306976427</v>
      </c>
      <c r="I1244" s="48" t="e">
        <f>VLOOKUP(H1244,银行退汇!H:K,4,FALSE)</f>
        <v>#N/A</v>
      </c>
      <c r="J1244" s="48" t="e">
        <f>IF(I1244&gt;0,1,"")</f>
        <v>#N/A</v>
      </c>
      <c r="K1244" s="48" t="e">
        <f>VLOOKUP(H1244,网银退汇!H:J,3,FALSE)</f>
        <v>#N/A</v>
      </c>
      <c r="L1244" t="s">
        <v>6196</v>
      </c>
    </row>
    <row r="1245" spans="1:12" ht="14.25" hidden="1">
      <c r="A1245" t="s">
        <v>2506</v>
      </c>
      <c r="B1245" t="s">
        <v>6277</v>
      </c>
      <c r="C1245" t="s">
        <v>6196</v>
      </c>
      <c r="D1245" t="s">
        <v>4645</v>
      </c>
      <c r="E1245" t="s">
        <v>98</v>
      </c>
      <c r="F1245" s="23" t="s">
        <v>4647</v>
      </c>
      <c r="G1245" s="56">
        <v>600</v>
      </c>
      <c r="H1245" s="23" t="str">
        <f>F1245&amp;G1245</f>
        <v>4062522857830616600</v>
      </c>
      <c r="I1245" s="48" t="e">
        <f>VLOOKUP(H1245,银行退汇!H:K,4,FALSE)</f>
        <v>#N/A</v>
      </c>
      <c r="J1245" s="48" t="e">
        <f>IF(I1245&gt;0,1,"")</f>
        <v>#N/A</v>
      </c>
      <c r="K1245" s="48" t="e">
        <f>VLOOKUP(H1245,网银退汇!H:J,3,FALSE)</f>
        <v>#N/A</v>
      </c>
      <c r="L1245" t="s">
        <v>6196</v>
      </c>
    </row>
    <row r="1246" spans="1:12" ht="14.25" hidden="1">
      <c r="A1246" t="s">
        <v>2508</v>
      </c>
      <c r="B1246" t="s">
        <v>6278</v>
      </c>
      <c r="C1246" t="s">
        <v>6196</v>
      </c>
      <c r="D1246" t="s">
        <v>4648</v>
      </c>
      <c r="E1246" t="s">
        <v>98</v>
      </c>
      <c r="F1246" s="23" t="s">
        <v>4650</v>
      </c>
      <c r="G1246" s="56">
        <v>270.5</v>
      </c>
      <c r="H1246" s="23" t="str">
        <f>F1246&amp;G1246</f>
        <v>6217003860008691626270.5</v>
      </c>
      <c r="I1246" s="48" t="e">
        <f>VLOOKUP(H1246,银行退汇!H:K,4,FALSE)</f>
        <v>#N/A</v>
      </c>
      <c r="J1246" s="48" t="e">
        <f>IF(I1246&gt;0,1,"")</f>
        <v>#N/A</v>
      </c>
      <c r="K1246" s="48" t="e">
        <f>VLOOKUP(H1246,网银退汇!H:J,3,FALSE)</f>
        <v>#N/A</v>
      </c>
      <c r="L1246" t="s">
        <v>6196</v>
      </c>
    </row>
    <row r="1247" spans="1:12" ht="14.25" hidden="1">
      <c r="A1247" t="s">
        <v>2510</v>
      </c>
      <c r="B1247" t="s">
        <v>6279</v>
      </c>
      <c r="C1247" t="s">
        <v>6196</v>
      </c>
      <c r="D1247" t="s">
        <v>4651</v>
      </c>
      <c r="E1247" t="s">
        <v>98</v>
      </c>
      <c r="F1247" s="23" t="s">
        <v>4653</v>
      </c>
      <c r="G1247" s="56">
        <v>65.900000000000006</v>
      </c>
      <c r="H1247" s="23" t="str">
        <f>F1247&amp;G1247</f>
        <v>621415731290457217065.9</v>
      </c>
      <c r="I1247" s="48" t="e">
        <f>VLOOKUP(H1247,银行退汇!H:K,4,FALSE)</f>
        <v>#N/A</v>
      </c>
      <c r="J1247" s="48" t="e">
        <f>IF(I1247&gt;0,1,"")</f>
        <v>#N/A</v>
      </c>
      <c r="K1247" s="48" t="e">
        <f>VLOOKUP(H1247,网银退汇!H:J,3,FALSE)</f>
        <v>#N/A</v>
      </c>
      <c r="L1247" t="s">
        <v>6196</v>
      </c>
    </row>
    <row r="1248" spans="1:12" ht="14.25" hidden="1">
      <c r="A1248" t="s">
        <v>2512</v>
      </c>
      <c r="B1248" t="s">
        <v>6280</v>
      </c>
      <c r="C1248" t="s">
        <v>6196</v>
      </c>
      <c r="D1248" t="s">
        <v>4654</v>
      </c>
      <c r="E1248" t="s">
        <v>98</v>
      </c>
      <c r="F1248" s="23" t="s">
        <v>4656</v>
      </c>
      <c r="G1248" s="56">
        <v>284.68</v>
      </c>
      <c r="H1248" s="23" t="str">
        <f>F1248&amp;G1248</f>
        <v>6228483868052853170284.68</v>
      </c>
      <c r="I1248" s="48" t="e">
        <f>VLOOKUP(H1248,银行退汇!H:K,4,FALSE)</f>
        <v>#N/A</v>
      </c>
      <c r="J1248" s="48" t="e">
        <f>IF(I1248&gt;0,1,"")</f>
        <v>#N/A</v>
      </c>
      <c r="K1248" s="48" t="e">
        <f>VLOOKUP(H1248,网银退汇!H:J,3,FALSE)</f>
        <v>#N/A</v>
      </c>
      <c r="L1248" t="s">
        <v>6196</v>
      </c>
    </row>
    <row r="1249" spans="1:12" ht="14.25" hidden="1">
      <c r="A1249" t="s">
        <v>2514</v>
      </c>
      <c r="B1249" t="s">
        <v>6281</v>
      </c>
      <c r="C1249" t="s">
        <v>6196</v>
      </c>
      <c r="D1249" t="s">
        <v>4657</v>
      </c>
      <c r="E1249" t="s">
        <v>98</v>
      </c>
      <c r="F1249" s="23" t="s">
        <v>4659</v>
      </c>
      <c r="G1249" s="56">
        <v>683.5</v>
      </c>
      <c r="H1249" s="23" t="str">
        <f>F1249&amp;G1249</f>
        <v>6212262505004633208683.5</v>
      </c>
      <c r="I1249" s="48" t="e">
        <f>VLOOKUP(H1249,银行退汇!H:K,4,FALSE)</f>
        <v>#N/A</v>
      </c>
      <c r="J1249" s="48" t="e">
        <f>IF(I1249&gt;0,1,"")</f>
        <v>#N/A</v>
      </c>
      <c r="K1249" s="48" t="e">
        <f>VLOOKUP(H1249,网银退汇!H:J,3,FALSE)</f>
        <v>#N/A</v>
      </c>
      <c r="L1249" t="s">
        <v>6196</v>
      </c>
    </row>
    <row r="1250" spans="1:12" ht="14.25" hidden="1">
      <c r="A1250" t="s">
        <v>2516</v>
      </c>
      <c r="B1250" t="s">
        <v>6282</v>
      </c>
      <c r="C1250" t="s">
        <v>6196</v>
      </c>
      <c r="D1250" t="s">
        <v>4660</v>
      </c>
      <c r="E1250" t="s">
        <v>98</v>
      </c>
      <c r="F1250" s="23" t="s">
        <v>4662</v>
      </c>
      <c r="G1250" s="56">
        <v>100</v>
      </c>
      <c r="H1250" s="23" t="str">
        <f>F1250&amp;G1250</f>
        <v>5203821321131925100</v>
      </c>
      <c r="I1250" s="48" t="e">
        <f>VLOOKUP(H1250,银行退汇!H:K,4,FALSE)</f>
        <v>#N/A</v>
      </c>
      <c r="J1250" s="48" t="e">
        <f>IF(I1250&gt;0,1,"")</f>
        <v>#N/A</v>
      </c>
      <c r="K1250" s="48" t="e">
        <f>VLOOKUP(H1250,网银退汇!H:J,3,FALSE)</f>
        <v>#N/A</v>
      </c>
      <c r="L1250" t="s">
        <v>6196</v>
      </c>
    </row>
    <row r="1251" spans="1:12" ht="14.25" hidden="1">
      <c r="A1251" t="s">
        <v>2518</v>
      </c>
      <c r="B1251" t="s">
        <v>6283</v>
      </c>
      <c r="C1251" t="s">
        <v>6196</v>
      </c>
      <c r="D1251" t="s">
        <v>4663</v>
      </c>
      <c r="E1251" t="s">
        <v>98</v>
      </c>
      <c r="F1251" s="23" t="s">
        <v>4665</v>
      </c>
      <c r="G1251" s="56">
        <v>231</v>
      </c>
      <c r="H1251" s="23" t="str">
        <f>F1251&amp;G1251</f>
        <v>6217003860000717742231</v>
      </c>
      <c r="I1251" s="48" t="e">
        <f>VLOOKUP(H1251,银行退汇!H:K,4,FALSE)</f>
        <v>#N/A</v>
      </c>
      <c r="J1251" s="48" t="e">
        <f>IF(I1251&gt;0,1,"")</f>
        <v>#N/A</v>
      </c>
      <c r="K1251" s="48" t="e">
        <f>VLOOKUP(H1251,网银退汇!H:J,3,FALSE)</f>
        <v>#N/A</v>
      </c>
      <c r="L1251" t="s">
        <v>6196</v>
      </c>
    </row>
    <row r="1252" spans="1:12" ht="14.25" hidden="1">
      <c r="A1252" t="s">
        <v>2520</v>
      </c>
      <c r="B1252" t="s">
        <v>6284</v>
      </c>
      <c r="C1252" t="s">
        <v>6196</v>
      </c>
      <c r="D1252" t="s">
        <v>4666</v>
      </c>
      <c r="E1252" t="s">
        <v>98</v>
      </c>
      <c r="F1252" s="23" t="s">
        <v>4668</v>
      </c>
      <c r="G1252" s="56">
        <v>2986.71</v>
      </c>
      <c r="H1252" s="23" t="str">
        <f>F1252&amp;G1252</f>
        <v>62226205900046559282986.71</v>
      </c>
      <c r="I1252" s="48" t="e">
        <f>VLOOKUP(H1252,银行退汇!H:K,4,FALSE)</f>
        <v>#N/A</v>
      </c>
      <c r="J1252" s="48" t="e">
        <f>IF(I1252&gt;0,1,"")</f>
        <v>#N/A</v>
      </c>
      <c r="K1252" s="48" t="e">
        <f>VLOOKUP(H1252,网银退汇!H:J,3,FALSE)</f>
        <v>#N/A</v>
      </c>
      <c r="L1252" t="s">
        <v>6196</v>
      </c>
    </row>
    <row r="1253" spans="1:12" ht="14.25" hidden="1">
      <c r="A1253" t="s">
        <v>2522</v>
      </c>
      <c r="B1253" t="s">
        <v>6285</v>
      </c>
      <c r="C1253" t="s">
        <v>6196</v>
      </c>
      <c r="D1253" t="s">
        <v>4669</v>
      </c>
      <c r="E1253" t="s">
        <v>98</v>
      </c>
      <c r="F1253" s="23" t="s">
        <v>4671</v>
      </c>
      <c r="G1253" s="56">
        <v>2000</v>
      </c>
      <c r="H1253" s="23" t="str">
        <f>F1253&amp;G1253</f>
        <v>62172325050006638742000</v>
      </c>
      <c r="I1253" s="48" t="e">
        <f>VLOOKUP(H1253,银行退汇!H:K,4,FALSE)</f>
        <v>#N/A</v>
      </c>
      <c r="J1253" s="48" t="e">
        <f>IF(I1253&gt;0,1,"")</f>
        <v>#N/A</v>
      </c>
      <c r="K1253" s="48" t="e">
        <f>VLOOKUP(H1253,网银退汇!H:J,3,FALSE)</f>
        <v>#N/A</v>
      </c>
      <c r="L1253" t="s">
        <v>6196</v>
      </c>
    </row>
    <row r="1254" spans="1:12" ht="14.25" hidden="1">
      <c r="A1254" t="s">
        <v>2524</v>
      </c>
      <c r="B1254" t="s">
        <v>6286</v>
      </c>
      <c r="C1254" t="s">
        <v>6196</v>
      </c>
      <c r="D1254" t="s">
        <v>4672</v>
      </c>
      <c r="E1254" t="s">
        <v>98</v>
      </c>
      <c r="F1254" s="23" t="s">
        <v>4673</v>
      </c>
      <c r="G1254" s="56">
        <v>800</v>
      </c>
      <c r="H1254" s="23" t="str">
        <f>F1254&amp;G1254</f>
        <v>6236683860003338030800</v>
      </c>
      <c r="I1254" s="48">
        <f>VLOOKUP(H1254,银行退汇!H:K,4,FALSE)</f>
        <v>800</v>
      </c>
      <c r="J1254" s="48">
        <f>IF(I1254&gt;0,1,"")</f>
        <v>1</v>
      </c>
      <c r="K1254" s="48" t="str">
        <f>VLOOKUP(H1254,网银退汇!H:J,3,FALSE)</f>
        <v>2017-07-21</v>
      </c>
      <c r="L1254" t="s">
        <v>6196</v>
      </c>
    </row>
    <row r="1255" spans="1:12" ht="14.25" hidden="1">
      <c r="A1255" t="s">
        <v>2526</v>
      </c>
      <c r="B1255" t="s">
        <v>6287</v>
      </c>
      <c r="C1255" t="s">
        <v>6196</v>
      </c>
      <c r="D1255" t="s">
        <v>4674</v>
      </c>
      <c r="E1255" t="s">
        <v>98</v>
      </c>
      <c r="F1255" s="23" t="s">
        <v>4676</v>
      </c>
      <c r="G1255" s="56">
        <v>60</v>
      </c>
      <c r="H1255" s="23" t="str">
        <f>F1255&amp;G1255</f>
        <v>621226250200277290660</v>
      </c>
      <c r="I1255" s="48" t="e">
        <f>VLOOKUP(H1255,银行退汇!H:K,4,FALSE)</f>
        <v>#N/A</v>
      </c>
      <c r="J1255" s="48" t="e">
        <f>IF(I1255&gt;0,1,"")</f>
        <v>#N/A</v>
      </c>
      <c r="K1255" s="48" t="e">
        <f>VLOOKUP(H1255,网银退汇!H:J,3,FALSE)</f>
        <v>#N/A</v>
      </c>
      <c r="L1255" t="s">
        <v>6196</v>
      </c>
    </row>
    <row r="1256" spans="1:12" ht="14.25" hidden="1">
      <c r="A1256" t="s">
        <v>2528</v>
      </c>
      <c r="B1256" t="s">
        <v>6288</v>
      </c>
      <c r="C1256" t="s">
        <v>6196</v>
      </c>
      <c r="D1256" t="s">
        <v>4677</v>
      </c>
      <c r="E1256" t="s">
        <v>98</v>
      </c>
      <c r="F1256" s="23" t="s">
        <v>4679</v>
      </c>
      <c r="G1256" s="56">
        <v>962.5</v>
      </c>
      <c r="H1256" s="23" t="str">
        <f>F1256&amp;G1256</f>
        <v>6228480861176793714962.5</v>
      </c>
      <c r="I1256" s="48">
        <f>VLOOKUP(H1256,银行退汇!H:K,4,FALSE)</f>
        <v>962.5</v>
      </c>
      <c r="J1256" s="48">
        <f>IF(I1256&gt;0,1,"")</f>
        <v>1</v>
      </c>
      <c r="K1256" s="48" t="str">
        <f>VLOOKUP(H1256,网银退汇!H:J,3,FALSE)</f>
        <v>2017-07-20</v>
      </c>
      <c r="L1256" t="s">
        <v>6196</v>
      </c>
    </row>
    <row r="1257" spans="1:12" ht="14.25" hidden="1">
      <c r="A1257" t="s">
        <v>2530</v>
      </c>
      <c r="B1257" t="s">
        <v>6289</v>
      </c>
      <c r="C1257" t="s">
        <v>6196</v>
      </c>
      <c r="D1257" t="s">
        <v>4680</v>
      </c>
      <c r="E1257" t="s">
        <v>98</v>
      </c>
      <c r="F1257" s="23" t="s">
        <v>4682</v>
      </c>
      <c r="G1257" s="56">
        <v>587.72</v>
      </c>
      <c r="H1257" s="23" t="str">
        <f>F1257&amp;G1257</f>
        <v>6217003860030901308587.72</v>
      </c>
      <c r="I1257" s="48" t="e">
        <f>VLOOKUP(H1257,银行退汇!H:K,4,FALSE)</f>
        <v>#N/A</v>
      </c>
      <c r="J1257" s="48" t="e">
        <f>IF(I1257&gt;0,1,"")</f>
        <v>#N/A</v>
      </c>
      <c r="K1257" s="48" t="e">
        <f>VLOOKUP(H1257,网银退汇!H:J,3,FALSE)</f>
        <v>#N/A</v>
      </c>
      <c r="L1257" t="s">
        <v>6196</v>
      </c>
    </row>
    <row r="1258" spans="1:12" ht="14.25" hidden="1">
      <c r="A1258" t="s">
        <v>2532</v>
      </c>
      <c r="B1258" t="s">
        <v>6290</v>
      </c>
      <c r="C1258" t="s">
        <v>6196</v>
      </c>
      <c r="D1258" t="s">
        <v>4683</v>
      </c>
      <c r="E1258" t="s">
        <v>98</v>
      </c>
      <c r="F1258" s="23" t="s">
        <v>4685</v>
      </c>
      <c r="G1258" s="56">
        <v>51.7</v>
      </c>
      <c r="H1258" s="23" t="str">
        <f>F1258&amp;G1258</f>
        <v>622848086804278607951.7</v>
      </c>
      <c r="I1258" s="48">
        <f>VLOOKUP(H1258,银行退汇!H:K,4,FALSE)</f>
        <v>51.7</v>
      </c>
      <c r="J1258" s="48">
        <f>IF(I1258&gt;0,1,"")</f>
        <v>1</v>
      </c>
      <c r="K1258" s="48" t="str">
        <f>VLOOKUP(H1258,网银退汇!H:J,3,FALSE)</f>
        <v>2017-07-21</v>
      </c>
      <c r="L1258" t="s">
        <v>6196</v>
      </c>
    </row>
    <row r="1259" spans="1:12" ht="14.25" hidden="1">
      <c r="A1259" t="s">
        <v>2534</v>
      </c>
      <c r="B1259" t="s">
        <v>6291</v>
      </c>
      <c r="C1259" t="s">
        <v>6196</v>
      </c>
      <c r="D1259" t="s">
        <v>4686</v>
      </c>
      <c r="E1259" t="s">
        <v>98</v>
      </c>
      <c r="F1259" s="23" t="s">
        <v>4687</v>
      </c>
      <c r="G1259" s="56">
        <v>108.13</v>
      </c>
      <c r="H1259" s="23" t="str">
        <f>F1259&amp;G1259</f>
        <v>6226890001408904108.13</v>
      </c>
      <c r="I1259" s="48" t="e">
        <f>VLOOKUP(H1259,银行退汇!H:K,4,FALSE)</f>
        <v>#N/A</v>
      </c>
      <c r="J1259" s="48" t="e">
        <f>IF(I1259&gt;0,1,"")</f>
        <v>#N/A</v>
      </c>
      <c r="K1259" s="48" t="e">
        <f>VLOOKUP(H1259,网银退汇!H:J,3,FALSE)</f>
        <v>#N/A</v>
      </c>
      <c r="L1259" t="s">
        <v>6196</v>
      </c>
    </row>
    <row r="1260" spans="1:12" ht="14.25" hidden="1">
      <c r="A1260" t="s">
        <v>2536</v>
      </c>
      <c r="B1260" t="s">
        <v>6292</v>
      </c>
      <c r="C1260" t="s">
        <v>6196</v>
      </c>
      <c r="D1260" t="s">
        <v>4688</v>
      </c>
      <c r="E1260" t="s">
        <v>98</v>
      </c>
      <c r="F1260" s="23" t="s">
        <v>4690</v>
      </c>
      <c r="G1260" s="56">
        <v>235</v>
      </c>
      <c r="H1260" s="23" t="str">
        <f>F1260&amp;G1260</f>
        <v>6228483308594105474235</v>
      </c>
      <c r="I1260" s="48">
        <f>VLOOKUP(H1260,银行退汇!H:K,4,FALSE)</f>
        <v>235</v>
      </c>
      <c r="J1260" s="48">
        <f>IF(I1260&gt;0,1,"")</f>
        <v>1</v>
      </c>
      <c r="K1260" s="48" t="str">
        <f>VLOOKUP(H1260,网银退汇!H:J,3,FALSE)</f>
        <v>2017-07-21</v>
      </c>
      <c r="L1260" t="s">
        <v>6196</v>
      </c>
    </row>
    <row r="1261" spans="1:12" ht="14.25" hidden="1">
      <c r="A1261" t="s">
        <v>2538</v>
      </c>
      <c r="B1261" t="s">
        <v>6293</v>
      </c>
      <c r="C1261" t="s">
        <v>6196</v>
      </c>
      <c r="D1261" t="s">
        <v>4691</v>
      </c>
      <c r="E1261" t="s">
        <v>98</v>
      </c>
      <c r="F1261" s="23" t="s">
        <v>4693</v>
      </c>
      <c r="G1261" s="56">
        <v>153.5</v>
      </c>
      <c r="H1261" s="23" t="str">
        <f>F1261&amp;G1261</f>
        <v>6231900000015024231153.5</v>
      </c>
      <c r="I1261" s="48" t="e">
        <f>VLOOKUP(H1261,银行退汇!H:K,4,FALSE)</f>
        <v>#N/A</v>
      </c>
      <c r="J1261" s="48" t="e">
        <f>IF(I1261&gt;0,1,"")</f>
        <v>#N/A</v>
      </c>
      <c r="K1261" s="48" t="e">
        <f>VLOOKUP(H1261,网银退汇!H:J,3,FALSE)</f>
        <v>#N/A</v>
      </c>
      <c r="L1261" t="s">
        <v>6196</v>
      </c>
    </row>
    <row r="1262" spans="1:12" ht="14.25" hidden="1">
      <c r="A1262" t="s">
        <v>2540</v>
      </c>
      <c r="B1262" t="s">
        <v>6294</v>
      </c>
      <c r="C1262" t="s">
        <v>6196</v>
      </c>
      <c r="D1262" t="s">
        <v>4694</v>
      </c>
      <c r="E1262" t="s">
        <v>98</v>
      </c>
      <c r="F1262" s="23" t="s">
        <v>4696</v>
      </c>
      <c r="G1262" s="56">
        <v>205</v>
      </c>
      <c r="H1262" s="23" t="str">
        <f>F1262&amp;G1262</f>
        <v>6228483868217339370205</v>
      </c>
      <c r="I1262" s="48">
        <f>VLOOKUP(H1262,银行退汇!H:K,4,FALSE)</f>
        <v>205</v>
      </c>
      <c r="J1262" s="48">
        <f>IF(I1262&gt;0,1,"")</f>
        <v>1</v>
      </c>
      <c r="K1262" s="48" t="str">
        <f>VLOOKUP(H1262,网银退汇!H:J,3,FALSE)</f>
        <v>2017-07-21</v>
      </c>
      <c r="L1262" t="s">
        <v>6196</v>
      </c>
    </row>
    <row r="1263" spans="1:12" ht="14.25" hidden="1">
      <c r="A1263" t="s">
        <v>2542</v>
      </c>
      <c r="B1263" t="s">
        <v>6295</v>
      </c>
      <c r="C1263" t="s">
        <v>6196</v>
      </c>
      <c r="D1263" t="s">
        <v>4697</v>
      </c>
      <c r="E1263" t="s">
        <v>98</v>
      </c>
      <c r="F1263" s="23" t="s">
        <v>4699</v>
      </c>
      <c r="G1263" s="56">
        <v>92.5</v>
      </c>
      <c r="H1263" s="23" t="str">
        <f>F1263&amp;G1263</f>
        <v>622202251200116893192.5</v>
      </c>
      <c r="I1263" s="48" t="e">
        <f>VLOOKUP(H1263,银行退汇!H:K,4,FALSE)</f>
        <v>#N/A</v>
      </c>
      <c r="J1263" s="48" t="e">
        <f>IF(I1263&gt;0,1,"")</f>
        <v>#N/A</v>
      </c>
      <c r="K1263" s="48" t="e">
        <f>VLOOKUP(H1263,网银退汇!H:J,3,FALSE)</f>
        <v>#N/A</v>
      </c>
      <c r="L1263" t="s">
        <v>6196</v>
      </c>
    </row>
    <row r="1264" spans="1:12" ht="14.25" hidden="1">
      <c r="A1264" t="s">
        <v>2544</v>
      </c>
      <c r="B1264" t="s">
        <v>6296</v>
      </c>
      <c r="C1264" t="s">
        <v>6196</v>
      </c>
      <c r="D1264" t="s">
        <v>4700</v>
      </c>
      <c r="E1264" t="s">
        <v>98</v>
      </c>
      <c r="F1264" s="23" t="s">
        <v>4699</v>
      </c>
      <c r="G1264" s="56">
        <v>28</v>
      </c>
      <c r="H1264" s="23" t="str">
        <f>F1264&amp;G1264</f>
        <v>622202251200116893128</v>
      </c>
      <c r="I1264" s="48" t="e">
        <f>VLOOKUP(H1264,银行退汇!H:K,4,FALSE)</f>
        <v>#N/A</v>
      </c>
      <c r="J1264" s="48" t="e">
        <f>IF(I1264&gt;0,1,"")</f>
        <v>#N/A</v>
      </c>
      <c r="K1264" s="48" t="e">
        <f>VLOOKUP(H1264,网银退汇!H:J,3,FALSE)</f>
        <v>#N/A</v>
      </c>
      <c r="L1264" t="s">
        <v>6196</v>
      </c>
    </row>
    <row r="1265" spans="1:12" ht="14.25" hidden="1">
      <c r="A1265" t="s">
        <v>2546</v>
      </c>
      <c r="B1265" t="s">
        <v>6297</v>
      </c>
      <c r="C1265" t="s">
        <v>6196</v>
      </c>
      <c r="D1265" t="s">
        <v>4702</v>
      </c>
      <c r="E1265" t="s">
        <v>98</v>
      </c>
      <c r="F1265" s="23" t="s">
        <v>4704</v>
      </c>
      <c r="G1265" s="56">
        <v>112.5</v>
      </c>
      <c r="H1265" s="23" t="str">
        <f>F1265&amp;G1265</f>
        <v>6217731900172855112.5</v>
      </c>
      <c r="I1265" s="48" t="e">
        <f>VLOOKUP(H1265,银行退汇!H:K,4,FALSE)</f>
        <v>#N/A</v>
      </c>
      <c r="J1265" s="48" t="e">
        <f>IF(I1265&gt;0,1,"")</f>
        <v>#N/A</v>
      </c>
      <c r="K1265" s="48" t="e">
        <f>VLOOKUP(H1265,网银退汇!H:J,3,FALSE)</f>
        <v>#N/A</v>
      </c>
      <c r="L1265" t="s">
        <v>6196</v>
      </c>
    </row>
    <row r="1266" spans="1:12" ht="14.25" hidden="1">
      <c r="A1266" t="s">
        <v>2548</v>
      </c>
      <c r="B1266" t="s">
        <v>6298</v>
      </c>
      <c r="C1266" t="s">
        <v>6196</v>
      </c>
      <c r="D1266" t="s">
        <v>4705</v>
      </c>
      <c r="E1266" t="s">
        <v>98</v>
      </c>
      <c r="F1266" s="23" t="s">
        <v>4707</v>
      </c>
      <c r="G1266" s="56">
        <v>856</v>
      </c>
      <c r="H1266" s="23" t="str">
        <f>F1266&amp;G1266</f>
        <v>6214600260000149653856</v>
      </c>
      <c r="I1266" s="48" t="e">
        <f>VLOOKUP(H1266,银行退汇!H:K,4,FALSE)</f>
        <v>#N/A</v>
      </c>
      <c r="J1266" s="48" t="e">
        <f>IF(I1266&gt;0,1,"")</f>
        <v>#N/A</v>
      </c>
      <c r="K1266" s="48" t="e">
        <f>VLOOKUP(H1266,网银退汇!H:J,3,FALSE)</f>
        <v>#N/A</v>
      </c>
      <c r="L1266" t="s">
        <v>6196</v>
      </c>
    </row>
    <row r="1267" spans="1:12" ht="14.25" hidden="1">
      <c r="A1267" t="s">
        <v>2550</v>
      </c>
      <c r="B1267" t="s">
        <v>6299</v>
      </c>
      <c r="C1267" t="s">
        <v>6196</v>
      </c>
      <c r="D1267" t="s">
        <v>4708</v>
      </c>
      <c r="E1267" t="s">
        <v>98</v>
      </c>
      <c r="F1267" s="23" t="s">
        <v>4707</v>
      </c>
      <c r="G1267" s="56">
        <v>1600</v>
      </c>
      <c r="H1267" s="23" t="str">
        <f>F1267&amp;G1267</f>
        <v>62146002600001496531600</v>
      </c>
      <c r="I1267" s="48" t="e">
        <f>VLOOKUP(H1267,银行退汇!H:K,4,FALSE)</f>
        <v>#N/A</v>
      </c>
      <c r="J1267" s="48" t="e">
        <f>IF(I1267&gt;0,1,"")</f>
        <v>#N/A</v>
      </c>
      <c r="K1267" s="48" t="e">
        <f>VLOOKUP(H1267,网银退汇!H:J,3,FALSE)</f>
        <v>#N/A</v>
      </c>
      <c r="L1267" t="s">
        <v>6196</v>
      </c>
    </row>
    <row r="1268" spans="1:12" ht="14.25" hidden="1">
      <c r="A1268" t="s">
        <v>2552</v>
      </c>
      <c r="B1268" t="s">
        <v>6300</v>
      </c>
      <c r="C1268" t="s">
        <v>6196</v>
      </c>
      <c r="D1268" t="s">
        <v>4710</v>
      </c>
      <c r="E1268" t="s">
        <v>98</v>
      </c>
      <c r="F1268" s="23" t="s">
        <v>2592</v>
      </c>
      <c r="G1268" s="56">
        <v>814.23</v>
      </c>
      <c r="H1268" s="23" t="str">
        <f>F1268&amp;G1268</f>
        <v>6222620590005665397814.23</v>
      </c>
      <c r="I1268" s="48" t="e">
        <f>VLOOKUP(H1268,银行退汇!H:K,4,FALSE)</f>
        <v>#N/A</v>
      </c>
      <c r="J1268" s="48" t="e">
        <f>IF(I1268&gt;0,1,"")</f>
        <v>#N/A</v>
      </c>
      <c r="K1268" s="48" t="e">
        <f>VLOOKUP(H1268,网银退汇!H:J,3,FALSE)</f>
        <v>#N/A</v>
      </c>
      <c r="L1268" t="s">
        <v>6196</v>
      </c>
    </row>
    <row r="1269" spans="1:12" ht="14.25" hidden="1">
      <c r="A1269" t="s">
        <v>2554</v>
      </c>
      <c r="B1269" t="s">
        <v>6301</v>
      </c>
      <c r="C1269" t="s">
        <v>6196</v>
      </c>
      <c r="D1269" t="s">
        <v>4712</v>
      </c>
      <c r="E1269" t="s">
        <v>98</v>
      </c>
      <c r="F1269" s="23" t="s">
        <v>4285</v>
      </c>
      <c r="G1269" s="56">
        <v>120</v>
      </c>
      <c r="H1269" s="23" t="str">
        <f>F1269&amp;G1269</f>
        <v>6225970052485646120</v>
      </c>
      <c r="I1269" s="48">
        <f>VLOOKUP(H1269,银行退汇!H:K,4,FALSE)</f>
        <v>120</v>
      </c>
      <c r="J1269" s="48">
        <f>IF(I1269&gt;0,1,"")</f>
        <v>1</v>
      </c>
      <c r="K1269" s="48" t="str">
        <f>VLOOKUP(H1269,网银退汇!H:J,3,FALSE)</f>
        <v>2017-07-21</v>
      </c>
      <c r="L1269" t="s">
        <v>6196</v>
      </c>
    </row>
    <row r="1270" spans="1:12" ht="14.25" hidden="1">
      <c r="A1270" t="s">
        <v>2556</v>
      </c>
      <c r="B1270" t="s">
        <v>6302</v>
      </c>
      <c r="C1270" t="s">
        <v>6196</v>
      </c>
      <c r="D1270" t="s">
        <v>4714</v>
      </c>
      <c r="E1270" t="s">
        <v>98</v>
      </c>
      <c r="F1270" s="23" t="s">
        <v>4716</v>
      </c>
      <c r="G1270" s="56">
        <v>100</v>
      </c>
      <c r="H1270" s="23" t="str">
        <f>F1270&amp;G1270</f>
        <v>5201690591680537100</v>
      </c>
      <c r="I1270" s="48" t="e">
        <f>VLOOKUP(H1270,银行退汇!H:K,4,FALSE)</f>
        <v>#N/A</v>
      </c>
      <c r="J1270" s="48" t="e">
        <f>IF(I1270&gt;0,1,"")</f>
        <v>#N/A</v>
      </c>
      <c r="K1270" s="48" t="e">
        <f>VLOOKUP(H1270,网银退汇!H:J,3,FALSE)</f>
        <v>#N/A</v>
      </c>
      <c r="L1270" t="s">
        <v>6196</v>
      </c>
    </row>
    <row r="1271" spans="1:12" ht="14.25" hidden="1">
      <c r="A1271" t="s">
        <v>2558</v>
      </c>
      <c r="B1271" t="s">
        <v>6303</v>
      </c>
      <c r="C1271" t="s">
        <v>6196</v>
      </c>
      <c r="D1271" t="s">
        <v>4717</v>
      </c>
      <c r="E1271" t="s">
        <v>98</v>
      </c>
      <c r="F1271" s="23" t="s">
        <v>4716</v>
      </c>
      <c r="G1271" s="56">
        <v>204.38</v>
      </c>
      <c r="H1271" s="23" t="str">
        <f>F1271&amp;G1271</f>
        <v>5201690591680537204.38</v>
      </c>
      <c r="I1271" s="48" t="e">
        <f>VLOOKUP(H1271,银行退汇!H:K,4,FALSE)</f>
        <v>#N/A</v>
      </c>
      <c r="J1271" s="48" t="e">
        <f>IF(I1271&gt;0,1,"")</f>
        <v>#N/A</v>
      </c>
      <c r="K1271" s="48" t="e">
        <f>VLOOKUP(H1271,网银退汇!H:J,3,FALSE)</f>
        <v>#N/A</v>
      </c>
      <c r="L1271" t="s">
        <v>6196</v>
      </c>
    </row>
    <row r="1272" spans="1:12" ht="14.25" hidden="1">
      <c r="A1272" t="s">
        <v>2560</v>
      </c>
      <c r="B1272" t="s">
        <v>6304</v>
      </c>
      <c r="C1272" t="s">
        <v>6196</v>
      </c>
      <c r="D1272" t="s">
        <v>4718</v>
      </c>
      <c r="E1272" t="s">
        <v>98</v>
      </c>
      <c r="F1272" s="23" t="s">
        <v>4720</v>
      </c>
      <c r="G1272" s="56">
        <v>77.5</v>
      </c>
      <c r="H1272" s="23" t="str">
        <f>F1272&amp;G1272</f>
        <v>623190000004828991877.5</v>
      </c>
      <c r="I1272" s="48" t="e">
        <f>VLOOKUP(H1272,银行退汇!H:K,4,FALSE)</f>
        <v>#N/A</v>
      </c>
      <c r="J1272" s="48" t="e">
        <f>IF(I1272&gt;0,1,"")</f>
        <v>#N/A</v>
      </c>
      <c r="K1272" s="48" t="e">
        <f>VLOOKUP(H1272,网银退汇!H:J,3,FALSE)</f>
        <v>#N/A</v>
      </c>
      <c r="L1272" t="s">
        <v>6196</v>
      </c>
    </row>
    <row r="1273" spans="1:12" ht="14.25" hidden="1">
      <c r="A1273" t="s">
        <v>2562</v>
      </c>
      <c r="B1273" t="s">
        <v>6305</v>
      </c>
      <c r="C1273" t="s">
        <v>6196</v>
      </c>
      <c r="D1273" t="s">
        <v>4721</v>
      </c>
      <c r="E1273" t="s">
        <v>98</v>
      </c>
      <c r="F1273" s="23" t="s">
        <v>4723</v>
      </c>
      <c r="G1273" s="56">
        <v>500</v>
      </c>
      <c r="H1273" s="23" t="str">
        <f>F1273&amp;G1273</f>
        <v>5324500036984554500</v>
      </c>
      <c r="I1273" s="48" t="e">
        <f>VLOOKUP(H1273,银行退汇!H:K,4,FALSE)</f>
        <v>#N/A</v>
      </c>
      <c r="J1273" s="48" t="e">
        <f>IF(I1273&gt;0,1,"")</f>
        <v>#N/A</v>
      </c>
      <c r="K1273" s="48" t="e">
        <f>VLOOKUP(H1273,网银退汇!H:J,3,FALSE)</f>
        <v>#N/A</v>
      </c>
      <c r="L1273" t="s">
        <v>6196</v>
      </c>
    </row>
    <row r="1274" spans="1:12" ht="14.25" hidden="1">
      <c r="A1274" t="s">
        <v>2564</v>
      </c>
      <c r="B1274" t="s">
        <v>6306</v>
      </c>
      <c r="C1274" t="s">
        <v>6196</v>
      </c>
      <c r="D1274" t="s">
        <v>4724</v>
      </c>
      <c r="E1274" t="s">
        <v>98</v>
      </c>
      <c r="F1274" s="23" t="s">
        <v>4726</v>
      </c>
      <c r="G1274" s="56">
        <v>900</v>
      </c>
      <c r="H1274" s="23" t="str">
        <f>F1274&amp;G1274</f>
        <v>6228580699037526595900</v>
      </c>
      <c r="I1274" s="48" t="e">
        <f>VLOOKUP(H1274,银行退汇!H:K,4,FALSE)</f>
        <v>#N/A</v>
      </c>
      <c r="J1274" s="48" t="e">
        <f>IF(I1274&gt;0,1,"")</f>
        <v>#N/A</v>
      </c>
      <c r="K1274" s="48" t="e">
        <f>VLOOKUP(H1274,网银退汇!H:J,3,FALSE)</f>
        <v>#N/A</v>
      </c>
      <c r="L1274" t="s">
        <v>6196</v>
      </c>
    </row>
    <row r="1275" spans="1:12" ht="14.25" hidden="1">
      <c r="A1275" t="s">
        <v>2566</v>
      </c>
      <c r="B1275" t="s">
        <v>6307</v>
      </c>
      <c r="C1275" t="s">
        <v>6196</v>
      </c>
      <c r="D1275" t="s">
        <v>4727</v>
      </c>
      <c r="E1275" t="s">
        <v>98</v>
      </c>
      <c r="F1275" s="23" t="s">
        <v>4729</v>
      </c>
      <c r="G1275" s="56">
        <v>2.5</v>
      </c>
      <c r="H1275" s="23" t="str">
        <f>F1275&amp;G1275</f>
        <v>62170038600248326342.5</v>
      </c>
      <c r="I1275" s="48" t="e">
        <f>VLOOKUP(H1275,银行退汇!H:K,4,FALSE)</f>
        <v>#N/A</v>
      </c>
      <c r="J1275" s="48" t="e">
        <f>IF(I1275&gt;0,1,"")</f>
        <v>#N/A</v>
      </c>
      <c r="K1275" s="48" t="e">
        <f>VLOOKUP(H1275,网银退汇!H:J,3,FALSE)</f>
        <v>#N/A</v>
      </c>
      <c r="L1275" t="s">
        <v>6196</v>
      </c>
    </row>
    <row r="1276" spans="1:12" ht="14.25" hidden="1">
      <c r="A1276" t="s">
        <v>2568</v>
      </c>
      <c r="B1276" t="s">
        <v>6308</v>
      </c>
      <c r="C1276" t="s">
        <v>6196</v>
      </c>
      <c r="D1276" t="s">
        <v>4730</v>
      </c>
      <c r="E1276" t="s">
        <v>98</v>
      </c>
      <c r="F1276" s="23" t="s">
        <v>4732</v>
      </c>
      <c r="G1276" s="56">
        <v>167.62</v>
      </c>
      <c r="H1276" s="23" t="str">
        <f>F1276&amp;G1276</f>
        <v>6231900000055409771167.62</v>
      </c>
      <c r="I1276" s="48">
        <f>VLOOKUP(H1276,银行退汇!H:K,4,FALSE)</f>
        <v>167.62</v>
      </c>
      <c r="J1276" s="48">
        <f>IF(I1276&gt;0,1,"")</f>
        <v>1</v>
      </c>
      <c r="K1276" s="48" t="str">
        <f>VLOOKUP(H1276,网银退汇!H:J,3,FALSE)</f>
        <v>2017-07-21</v>
      </c>
      <c r="L1276" t="s">
        <v>6196</v>
      </c>
    </row>
    <row r="1277" spans="1:12" ht="14.25" hidden="1">
      <c r="A1277" t="s">
        <v>2570</v>
      </c>
      <c r="B1277" t="s">
        <v>6309</v>
      </c>
      <c r="C1277" t="s">
        <v>6196</v>
      </c>
      <c r="D1277" t="s">
        <v>4733</v>
      </c>
      <c r="E1277" t="s">
        <v>98</v>
      </c>
      <c r="F1277" s="23" t="s">
        <v>4735</v>
      </c>
      <c r="G1277" s="56">
        <v>206.61</v>
      </c>
      <c r="H1277" s="23" t="str">
        <f>F1277&amp;G1277</f>
        <v>6228481928588296674206.61</v>
      </c>
      <c r="I1277" s="48" t="e">
        <f>VLOOKUP(H1277,银行退汇!H:K,4,FALSE)</f>
        <v>#N/A</v>
      </c>
      <c r="J1277" s="48" t="e">
        <f>IF(I1277&gt;0,1,"")</f>
        <v>#N/A</v>
      </c>
      <c r="K1277" s="48" t="e">
        <f>VLOOKUP(H1277,网银退汇!H:J,3,FALSE)</f>
        <v>#N/A</v>
      </c>
      <c r="L1277" t="s">
        <v>6196</v>
      </c>
    </row>
    <row r="1278" spans="1:12" ht="14.25" hidden="1">
      <c r="A1278" t="s">
        <v>2572</v>
      </c>
      <c r="B1278" t="s">
        <v>6310</v>
      </c>
      <c r="C1278" t="s">
        <v>6196</v>
      </c>
      <c r="D1278" t="s">
        <v>4736</v>
      </c>
      <c r="E1278" t="s">
        <v>98</v>
      </c>
      <c r="F1278" s="23" t="s">
        <v>4738</v>
      </c>
      <c r="G1278" s="56">
        <v>55.5</v>
      </c>
      <c r="H1278" s="23" t="str">
        <f>F1278&amp;G1278</f>
        <v>622700389061006430955.5</v>
      </c>
      <c r="I1278" s="48" t="e">
        <f>VLOOKUP(H1278,银行退汇!H:K,4,FALSE)</f>
        <v>#N/A</v>
      </c>
      <c r="J1278" s="48" t="e">
        <f>IF(I1278&gt;0,1,"")</f>
        <v>#N/A</v>
      </c>
      <c r="K1278" s="48" t="e">
        <f>VLOOKUP(H1278,网银退汇!H:J,3,FALSE)</f>
        <v>#N/A</v>
      </c>
      <c r="L1278" t="s">
        <v>6196</v>
      </c>
    </row>
    <row r="1279" spans="1:12" ht="14.25" hidden="1">
      <c r="A1279" t="s">
        <v>2574</v>
      </c>
      <c r="B1279" t="s">
        <v>6311</v>
      </c>
      <c r="C1279" t="s">
        <v>6196</v>
      </c>
      <c r="D1279" t="s">
        <v>4739</v>
      </c>
      <c r="E1279" t="s">
        <v>98</v>
      </c>
      <c r="F1279" s="23" t="s">
        <v>4740</v>
      </c>
      <c r="G1279" s="56">
        <v>330</v>
      </c>
      <c r="H1279" s="23" t="str">
        <f>F1279&amp;G1279</f>
        <v>6210178002028132380330</v>
      </c>
      <c r="I1279" s="48" t="e">
        <f>VLOOKUP(H1279,银行退汇!H:K,4,FALSE)</f>
        <v>#N/A</v>
      </c>
      <c r="J1279" s="48" t="e">
        <f>IF(I1279&gt;0,1,"")</f>
        <v>#N/A</v>
      </c>
      <c r="K1279" s="48" t="e">
        <f>VLOOKUP(H1279,网银退汇!H:J,3,FALSE)</f>
        <v>#N/A</v>
      </c>
      <c r="L1279" t="s">
        <v>6196</v>
      </c>
    </row>
    <row r="1280" spans="1:12" ht="14.25" hidden="1">
      <c r="A1280" t="s">
        <v>2576</v>
      </c>
      <c r="B1280" t="s">
        <v>6312</v>
      </c>
      <c r="C1280" t="s">
        <v>6196</v>
      </c>
      <c r="D1280" t="s">
        <v>4741</v>
      </c>
      <c r="E1280" t="s">
        <v>98</v>
      </c>
      <c r="F1280" s="23" t="s">
        <v>4743</v>
      </c>
      <c r="G1280" s="56">
        <v>5100</v>
      </c>
      <c r="H1280" s="23" t="str">
        <f>F1280&amp;G1280</f>
        <v>62172325120000836995100</v>
      </c>
      <c r="I1280" s="48" t="e">
        <f>VLOOKUP(H1280,银行退汇!H:K,4,FALSE)</f>
        <v>#N/A</v>
      </c>
      <c r="J1280" s="48" t="e">
        <f>IF(I1280&gt;0,1,"")</f>
        <v>#N/A</v>
      </c>
      <c r="K1280" s="48" t="e">
        <f>VLOOKUP(H1280,网银退汇!H:J,3,FALSE)</f>
        <v>#N/A</v>
      </c>
      <c r="L1280" t="s">
        <v>6196</v>
      </c>
    </row>
    <row r="1281" spans="1:12" ht="14.25" hidden="1">
      <c r="A1281" t="s">
        <v>2578</v>
      </c>
      <c r="B1281" t="s">
        <v>6313</v>
      </c>
      <c r="C1281" t="s">
        <v>6196</v>
      </c>
      <c r="D1281" t="s">
        <v>4744</v>
      </c>
      <c r="E1281" t="s">
        <v>98</v>
      </c>
      <c r="F1281" s="23" t="s">
        <v>4746</v>
      </c>
      <c r="G1281" s="56">
        <v>330</v>
      </c>
      <c r="H1281" s="23" t="str">
        <f>F1281&amp;G1281</f>
        <v>6217003860036300570330</v>
      </c>
      <c r="I1281" s="48" t="e">
        <f>VLOOKUP(H1281,银行退汇!H:K,4,FALSE)</f>
        <v>#N/A</v>
      </c>
      <c r="J1281" s="48" t="e">
        <f>IF(I1281&gt;0,1,"")</f>
        <v>#N/A</v>
      </c>
      <c r="K1281" s="48" t="e">
        <f>VLOOKUP(H1281,网银退汇!H:J,3,FALSE)</f>
        <v>#N/A</v>
      </c>
      <c r="L1281" t="s">
        <v>6196</v>
      </c>
    </row>
    <row r="1282" spans="1:12" ht="14.25" hidden="1">
      <c r="A1282" t="s">
        <v>2580</v>
      </c>
      <c r="B1282" t="s">
        <v>6314</v>
      </c>
      <c r="C1282" t="s">
        <v>6196</v>
      </c>
      <c r="D1282" t="s">
        <v>4747</v>
      </c>
      <c r="E1282" t="s">
        <v>98</v>
      </c>
      <c r="F1282" s="23" t="s">
        <v>4749</v>
      </c>
      <c r="G1282" s="56">
        <v>52.5</v>
      </c>
      <c r="H1282" s="23" t="str">
        <f>F1282&amp;G1282</f>
        <v>621226251800073328652.5</v>
      </c>
      <c r="I1282" s="48" t="e">
        <f>VLOOKUP(H1282,银行退汇!H:K,4,FALSE)</f>
        <v>#N/A</v>
      </c>
      <c r="J1282" s="48" t="e">
        <f>IF(I1282&gt;0,1,"")</f>
        <v>#N/A</v>
      </c>
      <c r="K1282" s="48" t="e">
        <f>VLOOKUP(H1282,网银退汇!H:J,3,FALSE)</f>
        <v>#N/A</v>
      </c>
      <c r="L1282" t="s">
        <v>6196</v>
      </c>
    </row>
  </sheetData>
  <autoFilter ref="A1:W1282">
    <filterColumn colId="11">
      <filters>
        <filter val="2017-07-14"/>
      </filters>
    </filterColumn>
    <sortState ref="A2:W1282">
      <sortCondition ref="A1:A1282"/>
    </sortState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财务</vt:lpstr>
      <vt:lpstr>HIS现</vt:lpstr>
      <vt:lpstr>自助现</vt:lpstr>
      <vt:lpstr>银行现</vt:lpstr>
      <vt:lpstr>转账调节表</vt:lpstr>
      <vt:lpstr>调节明细</vt:lpstr>
      <vt:lpstr>HIS退</vt:lpstr>
      <vt:lpstr>自助退</vt:lpstr>
      <vt:lpstr>银行退</vt:lpstr>
      <vt:lpstr>银行退汇</vt:lpstr>
      <vt:lpstr>网银退汇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zyus</cp:lastModifiedBy>
  <dcterms:created xsi:type="dcterms:W3CDTF">2017-06-07T06:23:00Z</dcterms:created>
  <dcterms:modified xsi:type="dcterms:W3CDTF">2017-07-25T17:32:10Z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WorkbookGuid">
    <vt:lpwstr>9ef8fa6b-885c-4929-a89c-50f96355307a</vt:lpwstr>
  </property>
</Properties>
</file>