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对账调节表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75" i="1" l="1"/>
  <c r="N185" i="1"/>
  <c r="N195" i="1"/>
  <c r="N135" i="1"/>
  <c r="N5" i="1"/>
  <c r="N145" i="1" l="1"/>
  <c r="N198" i="1" l="1"/>
  <c r="N197" i="1"/>
  <c r="N196" i="1"/>
  <c r="N194" i="1"/>
  <c r="N188" i="1"/>
  <c r="N187" i="1"/>
  <c r="N186" i="1"/>
  <c r="N184" i="1"/>
  <c r="N178" i="1"/>
  <c r="N177" i="1"/>
  <c r="N176" i="1"/>
  <c r="N174" i="1"/>
  <c r="N168" i="1"/>
  <c r="N167" i="1"/>
  <c r="N166" i="1"/>
  <c r="N165" i="1"/>
  <c r="N164" i="1"/>
  <c r="N158" i="1"/>
  <c r="N157" i="1"/>
  <c r="N156" i="1"/>
  <c r="N155" i="1"/>
  <c r="N154" i="1"/>
  <c r="N148" i="1"/>
  <c r="N147" i="1"/>
  <c r="N146" i="1"/>
  <c r="N144" i="1"/>
  <c r="N138" i="1"/>
  <c r="N137" i="1"/>
  <c r="N136" i="1"/>
  <c r="N134" i="1"/>
  <c r="N128" i="1"/>
  <c r="N127" i="1"/>
  <c r="N126" i="1"/>
  <c r="N125" i="1"/>
  <c r="N124" i="1"/>
  <c r="N118" i="1"/>
  <c r="N117" i="1"/>
  <c r="N116" i="1"/>
  <c r="N115" i="1"/>
  <c r="N114" i="1"/>
  <c r="N108" i="1"/>
  <c r="N107" i="1"/>
  <c r="N106" i="1"/>
  <c r="N105" i="1"/>
  <c r="N104" i="1"/>
  <c r="N98" i="1"/>
  <c r="N97" i="1"/>
  <c r="N96" i="1"/>
  <c r="N95" i="1"/>
  <c r="N94" i="1"/>
  <c r="N88" i="1"/>
  <c r="N87" i="1"/>
  <c r="N86" i="1"/>
  <c r="N85" i="1"/>
  <c r="N84" i="1"/>
  <c r="N78" i="1"/>
  <c r="N77" i="1"/>
  <c r="N76" i="1"/>
  <c r="N75" i="1"/>
  <c r="N74" i="1"/>
  <c r="N68" i="1"/>
  <c r="N67" i="1"/>
  <c r="N66" i="1"/>
  <c r="N65" i="1"/>
  <c r="N64" i="1"/>
  <c r="N58" i="1"/>
  <c r="N57" i="1"/>
  <c r="N56" i="1"/>
  <c r="N55" i="1"/>
  <c r="N54" i="1"/>
  <c r="N48" i="1"/>
  <c r="N47" i="1"/>
  <c r="N46" i="1"/>
  <c r="N45" i="1"/>
  <c r="N44" i="1"/>
  <c r="N38" i="1"/>
  <c r="N37" i="1"/>
  <c r="N36" i="1"/>
  <c r="N35" i="1"/>
  <c r="N34" i="1"/>
  <c r="N28" i="1"/>
  <c r="N27" i="1"/>
  <c r="N26" i="1"/>
  <c r="N25" i="1"/>
  <c r="N24" i="1"/>
  <c r="N18" i="1"/>
  <c r="N17" i="1"/>
  <c r="N16" i="1"/>
  <c r="N15" i="1"/>
  <c r="N14" i="1"/>
  <c r="N6" i="1"/>
  <c r="N7" i="1"/>
  <c r="N8" i="1"/>
  <c r="N4" i="1"/>
  <c r="N9" i="1" l="1"/>
  <c r="H4" i="1"/>
  <c r="H84" i="1"/>
  <c r="O84" i="1" s="1"/>
  <c r="H74" i="1"/>
  <c r="H64" i="1"/>
  <c r="H54" i="1"/>
  <c r="H44" i="1"/>
  <c r="H34" i="1"/>
  <c r="O34" i="1" s="1"/>
  <c r="H24" i="1"/>
  <c r="H14" i="1"/>
  <c r="O64" i="1" l="1"/>
  <c r="O54" i="1"/>
  <c r="O44" i="1"/>
  <c r="O14" i="1"/>
  <c r="O74" i="1"/>
  <c r="O24" i="1"/>
  <c r="O4" i="1"/>
  <c r="H198" i="1" l="1"/>
  <c r="H197" i="1"/>
  <c r="H196" i="1"/>
  <c r="H195" i="1"/>
  <c r="H194" i="1"/>
  <c r="H188" i="1"/>
  <c r="H187" i="1"/>
  <c r="H186" i="1"/>
  <c r="H185" i="1"/>
  <c r="H184" i="1"/>
  <c r="H178" i="1"/>
  <c r="H177" i="1"/>
  <c r="H176" i="1"/>
  <c r="H175" i="1"/>
  <c r="H174" i="1"/>
  <c r="H168" i="1"/>
  <c r="H167" i="1"/>
  <c r="H166" i="1"/>
  <c r="H165" i="1"/>
  <c r="H164" i="1"/>
  <c r="H158" i="1"/>
  <c r="H157" i="1"/>
  <c r="H156" i="1"/>
  <c r="H155" i="1"/>
  <c r="H154" i="1"/>
  <c r="H148" i="1"/>
  <c r="H147" i="1"/>
  <c r="H146" i="1"/>
  <c r="H145" i="1"/>
  <c r="O145" i="1" s="1"/>
  <c r="H144" i="1"/>
  <c r="H138" i="1"/>
  <c r="H137" i="1"/>
  <c r="H136" i="1"/>
  <c r="H135" i="1"/>
  <c r="H134" i="1"/>
  <c r="H128" i="1"/>
  <c r="H127" i="1"/>
  <c r="H126" i="1"/>
  <c r="H125" i="1"/>
  <c r="H124" i="1"/>
  <c r="H118" i="1"/>
  <c r="H117" i="1"/>
  <c r="H116" i="1"/>
  <c r="H115" i="1"/>
  <c r="H114" i="1"/>
  <c r="H108" i="1"/>
  <c r="H107" i="1"/>
  <c r="H106" i="1"/>
  <c r="H105" i="1"/>
  <c r="H104" i="1"/>
  <c r="H98" i="1"/>
  <c r="H97" i="1"/>
  <c r="H96" i="1"/>
  <c r="H95" i="1"/>
  <c r="H94" i="1"/>
  <c r="H88" i="1"/>
  <c r="H87" i="1"/>
  <c r="H86" i="1"/>
  <c r="H85" i="1"/>
  <c r="H78" i="1"/>
  <c r="H77" i="1"/>
  <c r="H76" i="1"/>
  <c r="H75" i="1"/>
  <c r="H68" i="1"/>
  <c r="H67" i="1"/>
  <c r="H66" i="1"/>
  <c r="H65" i="1"/>
  <c r="H58" i="1"/>
  <c r="H57" i="1"/>
  <c r="H56" i="1"/>
  <c r="H55" i="1"/>
  <c r="H48" i="1"/>
  <c r="H47" i="1"/>
  <c r="H46" i="1"/>
  <c r="H45" i="1"/>
  <c r="H38" i="1"/>
  <c r="H37" i="1"/>
  <c r="H36" i="1"/>
  <c r="H35" i="1"/>
  <c r="H28" i="1"/>
  <c r="H27" i="1"/>
  <c r="H26" i="1"/>
  <c r="H25" i="1"/>
  <c r="H18" i="1"/>
  <c r="H17" i="1"/>
  <c r="H16" i="1"/>
  <c r="H15" i="1"/>
  <c r="H5" i="1"/>
  <c r="H6" i="1"/>
  <c r="H7" i="1"/>
  <c r="H8" i="1"/>
  <c r="O198" i="1" l="1"/>
  <c r="O197" i="1"/>
  <c r="O196" i="1"/>
  <c r="O194" i="1"/>
  <c r="O188" i="1"/>
  <c r="O187" i="1"/>
  <c r="O186" i="1"/>
  <c r="O178" i="1"/>
  <c r="O177" i="1"/>
  <c r="O176" i="1"/>
  <c r="O174" i="1"/>
  <c r="O168" i="1"/>
  <c r="O167" i="1"/>
  <c r="O166" i="1"/>
  <c r="O164" i="1"/>
  <c r="O158" i="1"/>
  <c r="O157" i="1"/>
  <c r="O156" i="1"/>
  <c r="O154" i="1"/>
  <c r="O148" i="1"/>
  <c r="O147" i="1"/>
  <c r="O146" i="1"/>
  <c r="O144" i="1"/>
  <c r="O138" i="1"/>
  <c r="O137" i="1"/>
  <c r="O136" i="1"/>
  <c r="O134" i="1"/>
  <c r="O128" i="1"/>
  <c r="O127" i="1"/>
  <c r="O126" i="1"/>
  <c r="O124" i="1"/>
  <c r="O118" i="1"/>
  <c r="O117" i="1"/>
  <c r="O116" i="1"/>
  <c r="O114" i="1"/>
  <c r="O108" i="1"/>
  <c r="O107" i="1"/>
  <c r="O106" i="1"/>
  <c r="O104" i="1"/>
  <c r="O98" i="1"/>
  <c r="O97" i="1"/>
  <c r="O96" i="1"/>
  <c r="O94" i="1"/>
  <c r="O88" i="1"/>
  <c r="O87" i="1"/>
  <c r="O86" i="1"/>
  <c r="O78" i="1"/>
  <c r="O77" i="1"/>
  <c r="O76" i="1"/>
  <c r="O68" i="1"/>
  <c r="O67" i="1"/>
  <c r="O66" i="1"/>
  <c r="O58" i="1"/>
  <c r="O57" i="1"/>
  <c r="O56" i="1"/>
  <c r="O48" i="1"/>
  <c r="O47" i="1"/>
  <c r="O46" i="1"/>
  <c r="O38" i="1"/>
  <c r="O37" i="1"/>
  <c r="O28" i="1"/>
  <c r="O27" i="1"/>
  <c r="O25" i="1"/>
  <c r="O18" i="1"/>
  <c r="O17" i="1"/>
  <c r="N39" i="1" l="1"/>
  <c r="N159" i="1"/>
  <c r="N79" i="1"/>
  <c r="N199" i="1"/>
  <c r="N189" i="1"/>
  <c r="N179" i="1"/>
  <c r="N169" i="1"/>
  <c r="N149" i="1"/>
  <c r="N139" i="1"/>
  <c r="N129" i="1"/>
  <c r="N119" i="1"/>
  <c r="N109" i="1"/>
  <c r="N99" i="1"/>
  <c r="N89" i="1"/>
  <c r="N69" i="1"/>
  <c r="N59" i="1"/>
  <c r="N49" i="1"/>
  <c r="N29" i="1"/>
  <c r="N19" i="1"/>
  <c r="O35" i="1"/>
  <c r="O15" i="1"/>
  <c r="H199" i="1"/>
  <c r="O195" i="1"/>
  <c r="O185" i="1"/>
  <c r="H189" i="1"/>
  <c r="O175" i="1"/>
  <c r="H179" i="1"/>
  <c r="H169" i="1"/>
  <c r="O165" i="1"/>
  <c r="H159" i="1"/>
  <c r="O155" i="1"/>
  <c r="H149" i="1"/>
  <c r="O135" i="1"/>
  <c r="H139" i="1"/>
  <c r="H129" i="1"/>
  <c r="O125" i="1"/>
  <c r="H119" i="1"/>
  <c r="O115" i="1"/>
  <c r="O105" i="1"/>
  <c r="H109" i="1"/>
  <c r="O95" i="1"/>
  <c r="H99" i="1"/>
  <c r="O85" i="1"/>
  <c r="H89" i="1"/>
  <c r="H79" i="1"/>
  <c r="O75" i="1"/>
  <c r="H69" i="1"/>
  <c r="O65" i="1"/>
  <c r="O55" i="1"/>
  <c r="H59" i="1"/>
  <c r="H49" i="1"/>
  <c r="O45" i="1"/>
  <c r="H39" i="1"/>
  <c r="O36" i="1"/>
  <c r="H29" i="1"/>
  <c r="O26" i="1"/>
  <c r="H19" i="1"/>
  <c r="O16" i="1"/>
  <c r="O7" i="1"/>
  <c r="O8" i="1"/>
  <c r="O159" i="1" l="1"/>
  <c r="O39" i="1"/>
  <c r="O109" i="1"/>
  <c r="O199" i="1"/>
  <c r="O189" i="1"/>
  <c r="O179" i="1"/>
  <c r="O99" i="1"/>
  <c r="O89" i="1"/>
  <c r="O79" i="1"/>
  <c r="O69" i="1"/>
  <c r="O59" i="1"/>
  <c r="O129" i="1"/>
  <c r="O119" i="1"/>
  <c r="O49" i="1"/>
  <c r="O19" i="1"/>
  <c r="O169" i="1"/>
  <c r="O149" i="1"/>
  <c r="O139" i="1"/>
  <c r="O29" i="1"/>
  <c r="O5" i="1"/>
  <c r="H9" i="1"/>
  <c r="O6" i="1"/>
  <c r="O9" i="1" l="1"/>
</calcChain>
</file>

<file path=xl/sharedStrings.xml><?xml version="1.0" encoding="utf-8"?>
<sst xmlns="http://schemas.openxmlformats.org/spreadsheetml/2006/main" count="498" uniqueCount="50">
  <si>
    <t>类型</t>
    <phoneticPr fontId="1" type="noConversion"/>
  </si>
  <si>
    <t>HIS预存</t>
    <phoneticPr fontId="1" type="noConversion"/>
  </si>
  <si>
    <t>应入未入</t>
    <phoneticPr fontId="1" type="noConversion"/>
  </si>
  <si>
    <t>未入处理</t>
    <phoneticPr fontId="1" type="noConversion"/>
  </si>
  <si>
    <t>故障差错</t>
    <phoneticPr fontId="1" type="noConversion"/>
  </si>
  <si>
    <t>故障处理</t>
    <phoneticPr fontId="1" type="noConversion"/>
  </si>
  <si>
    <t>HIS</t>
    <phoneticPr fontId="1" type="noConversion"/>
  </si>
  <si>
    <t>银行</t>
    <phoneticPr fontId="1" type="noConversion"/>
  </si>
  <si>
    <t>现金预存</t>
    <phoneticPr fontId="1" type="noConversion"/>
  </si>
  <si>
    <t>转账预存</t>
    <phoneticPr fontId="1" type="noConversion"/>
  </si>
  <si>
    <t>退费退费</t>
    <phoneticPr fontId="1" type="noConversion"/>
  </si>
  <si>
    <t>退汇解冻</t>
    <phoneticPr fontId="1" type="noConversion"/>
  </si>
  <si>
    <t>未受理解冻</t>
    <phoneticPr fontId="1" type="noConversion"/>
  </si>
  <si>
    <t>调节后发生额</t>
    <phoneticPr fontId="1" type="noConversion"/>
  </si>
  <si>
    <t>招行预存调节表7-1</t>
  </si>
  <si>
    <t>招行预存调节表7-2</t>
  </si>
  <si>
    <t>招行预存调节表7-3</t>
  </si>
  <si>
    <t>招行预存调节表7-4</t>
  </si>
  <si>
    <t>招行预存调节表7-5</t>
  </si>
  <si>
    <t>招行预存调节表7-6</t>
  </si>
  <si>
    <t>招行预存调节表7-7</t>
  </si>
  <si>
    <t>招行预存调节表7-8</t>
  </si>
  <si>
    <t>招行预存调节表7-9</t>
  </si>
  <si>
    <t>招行预存调节表7-10</t>
  </si>
  <si>
    <t>招行预存调节表7-11</t>
  </si>
  <si>
    <t>招行预存调节表7-12</t>
  </si>
  <si>
    <t>招行预存调节表7-13</t>
  </si>
  <si>
    <t>招行预存调节表7-14</t>
  </si>
  <si>
    <t>招行预存调节表7-15</t>
  </si>
  <si>
    <t>招行预存调节表7-16</t>
  </si>
  <si>
    <t>招行预存调节表7-17</t>
  </si>
  <si>
    <t>招行预存调节表7-18</t>
  </si>
  <si>
    <t>招行预存调节表7-19</t>
  </si>
  <si>
    <t>招行预存调节表7-20</t>
  </si>
  <si>
    <t>对账</t>
    <phoneticPr fontId="1" type="noConversion"/>
  </si>
  <si>
    <t>差异</t>
    <phoneticPr fontId="1" type="noConversion"/>
  </si>
  <si>
    <t>总应入</t>
    <phoneticPr fontId="1" type="noConversion"/>
  </si>
  <si>
    <t>总应入</t>
    <phoneticPr fontId="1" type="noConversion"/>
  </si>
  <si>
    <t>总应入</t>
    <phoneticPr fontId="1" type="noConversion"/>
  </si>
  <si>
    <t>总应入</t>
    <phoneticPr fontId="1" type="noConversion"/>
  </si>
  <si>
    <t>退汇/退款未受理</t>
    <phoneticPr fontId="1" type="noConversion"/>
  </si>
  <si>
    <t>银行入账（+-）</t>
  </si>
  <si>
    <t>住院业务</t>
    <phoneticPr fontId="1" type="noConversion"/>
  </si>
  <si>
    <t>线下测试交易</t>
    <phoneticPr fontId="1" type="noConversion"/>
  </si>
  <si>
    <t>在途</t>
    <phoneticPr fontId="1" type="noConversion"/>
  </si>
  <si>
    <t>在途处理</t>
    <phoneticPr fontId="1" type="noConversion"/>
  </si>
  <si>
    <t>在途</t>
    <phoneticPr fontId="1" type="noConversion"/>
  </si>
  <si>
    <t>在途处理</t>
    <phoneticPr fontId="1" type="noConversion"/>
  </si>
  <si>
    <t>在途处理</t>
    <phoneticPr fontId="1" type="noConversion"/>
  </si>
  <si>
    <t>银行入账（住院）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</si>
</sst>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0" borderId="0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6" fontId="0" fillId="0" borderId="1" xfId="0" applyNumberFormat="1" applyBorder="1" applyAlignment="1">
      <alignment horizontal="right" vertical="center"/>
    </xf>
    <xf numFmtId="0" fontId="0" fillId="2" borderId="1" xfId="0" applyFill="1" applyBorder="1" applyAlignment="1">
      <alignment horizontal="center"/>
    </xf>
    <xf numFmtId="0" fontId="0" fillId="0" borderId="1" xfId="0" applyFill="1" applyBorder="1"/>
    <xf numFmtId="176" fontId="0" fillId="0" borderId="1" xfId="0" applyNumberFormat="1" applyBorder="1"/>
    <xf numFmtId="176" fontId="0" fillId="0" borderId="0" xfId="0" applyNumberFormat="1"/>
    <xf numFmtId="49" fontId="0" fillId="0" borderId="0" xfId="0" applyNumberFormat="1" applyAlignment="1">
      <alignment horizontal="right" vertical="center"/>
    </xf>
    <xf numFmtId="49" fontId="0" fillId="0" borderId="0" xfId="0" applyNumberFormat="1"/>
    <xf numFmtId="176" fontId="0" fillId="0" borderId="5" xfId="0" applyNumberForma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76" fontId="0" fillId="3" borderId="1" xfId="0" applyNumberFormat="1" applyFill="1" applyBorder="1" applyAlignment="1">
      <alignment horizontal="right" vertical="center"/>
    </xf>
    <xf numFmtId="0" fontId="0" fillId="3" borderId="0" xfId="0" applyFill="1"/>
    <xf numFmtId="4" fontId="0" fillId="0" borderId="1" xfId="0" applyNumberFormat="1" applyBorder="1" applyAlignment="1">
      <alignment horizontal="right" vertical="center"/>
    </xf>
    <xf numFmtId="176" fontId="0" fillId="0" borderId="1" xfId="0" applyNumberFormat="1" applyFill="1" applyBorder="1" applyAlignment="1">
      <alignment horizontal="right" vertical="center"/>
    </xf>
    <xf numFmtId="0" fontId="0" fillId="0" borderId="0" xfId="0" applyFill="1"/>
    <xf numFmtId="0" fontId="2" fillId="0" borderId="0" xfId="0" applyFont="1" applyBorder="1" applyAlignment="1">
      <alignment horizontal="center" vertic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176" fontId="0" fillId="0" borderId="0" xfId="0" applyNumberFormat="1" applyFill="1" applyBorder="1" applyAlignment="1">
      <alignment horizontal="righ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D187" workbookViewId="0">
      <selection activeCell="P149" sqref="P149"/>
    </sheetView>
  </sheetViews>
  <sheetFormatPr defaultRowHeight="14.25" x14ac:dyDescent="0.2"/>
  <cols>
    <col min="1" max="1" width="11.25" customWidth="1"/>
    <col min="2" max="2" width="12.125" customWidth="1"/>
    <col min="3" max="4" width="9.375" bestFit="1" customWidth="1"/>
    <col min="7" max="7" width="13.375" customWidth="1"/>
    <col min="8" max="8" width="13.75" customWidth="1"/>
    <col min="9" max="12" width="12.75" customWidth="1"/>
    <col min="13" max="13" width="11.25" customWidth="1"/>
    <col min="14" max="14" width="13" bestFit="1" customWidth="1"/>
    <col min="15" max="15" width="12.125" customWidth="1"/>
  </cols>
  <sheetData>
    <row r="1" spans="1:15" ht="27" customHeight="1" x14ac:dyDescent="0.2">
      <c r="A1" s="19" t="s">
        <v>14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3"/>
      <c r="N1" s="3"/>
    </row>
    <row r="2" spans="1:15" x14ac:dyDescent="0.2">
      <c r="A2" s="1"/>
      <c r="B2" s="20" t="s">
        <v>6</v>
      </c>
      <c r="C2" s="21"/>
      <c r="D2" s="21"/>
      <c r="E2" s="21"/>
      <c r="F2" s="21"/>
      <c r="G2" s="21"/>
      <c r="H2" s="22"/>
      <c r="I2" s="20" t="s">
        <v>7</v>
      </c>
      <c r="J2" s="21"/>
      <c r="K2" s="21"/>
      <c r="L2" s="21"/>
      <c r="M2" s="21"/>
      <c r="N2" s="22"/>
      <c r="O2" s="6" t="s">
        <v>34</v>
      </c>
    </row>
    <row r="3" spans="1:15" x14ac:dyDescent="0.2">
      <c r="A3" s="1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40</v>
      </c>
      <c r="H3" s="4" t="s">
        <v>13</v>
      </c>
      <c r="I3" s="4" t="s">
        <v>41</v>
      </c>
      <c r="J3" s="4" t="s">
        <v>49</v>
      </c>
      <c r="K3" s="4" t="s">
        <v>44</v>
      </c>
      <c r="L3" s="4" t="s">
        <v>45</v>
      </c>
      <c r="M3" s="4" t="s">
        <v>42</v>
      </c>
      <c r="N3" s="4" t="s">
        <v>13</v>
      </c>
      <c r="O3" s="6" t="s">
        <v>35</v>
      </c>
    </row>
    <row r="4" spans="1:15" x14ac:dyDescent="0.2">
      <c r="A4" s="2" t="s">
        <v>8</v>
      </c>
      <c r="B4" s="5">
        <v>99390</v>
      </c>
      <c r="C4" s="5">
        <v>0</v>
      </c>
      <c r="D4" s="5">
        <v>100</v>
      </c>
      <c r="E4" s="5">
        <v>0</v>
      </c>
      <c r="F4" s="5"/>
      <c r="G4" s="5"/>
      <c r="H4" s="5">
        <f>B4+C4-D4+E4-F4-G4</f>
        <v>99290</v>
      </c>
      <c r="I4" s="5">
        <v>99590</v>
      </c>
      <c r="J4" s="5"/>
      <c r="K4" s="5">
        <v>2420</v>
      </c>
      <c r="L4" s="5">
        <v>2720</v>
      </c>
      <c r="M4" s="5"/>
      <c r="N4" s="5">
        <f>I4+K4-L4-M4</f>
        <v>99290</v>
      </c>
      <c r="O4" s="5">
        <f>H4-N4</f>
        <v>0</v>
      </c>
    </row>
    <row r="5" spans="1:15" x14ac:dyDescent="0.2">
      <c r="A5" s="2" t="s">
        <v>9</v>
      </c>
      <c r="B5" s="5">
        <v>247517</v>
      </c>
      <c r="C5" s="5"/>
      <c r="D5" s="5"/>
      <c r="E5" s="5"/>
      <c r="F5" s="5"/>
      <c r="G5" s="5">
        <v>11959</v>
      </c>
      <c r="H5" s="5">
        <f t="shared" ref="H5:H8" si="0">B5+C5-D5+E5-F5-G5</f>
        <v>235558</v>
      </c>
      <c r="I5" s="5">
        <v>236458</v>
      </c>
      <c r="J5" s="5"/>
      <c r="K5" s="5"/>
      <c r="L5" s="5">
        <v>900</v>
      </c>
      <c r="M5" s="5"/>
      <c r="N5" s="5">
        <f t="shared" ref="N5:N8" si="1">I5+K5-L5-M5</f>
        <v>235558</v>
      </c>
      <c r="O5" s="5">
        <f t="shared" ref="O5:O9" si="2">H5-N5</f>
        <v>0</v>
      </c>
    </row>
    <row r="6" spans="1:15" x14ac:dyDescent="0.2">
      <c r="A6" s="2" t="s">
        <v>10</v>
      </c>
      <c r="B6" s="5">
        <v>69557</v>
      </c>
      <c r="C6" s="5"/>
      <c r="D6" s="5"/>
      <c r="E6" s="5"/>
      <c r="F6" s="5"/>
      <c r="G6" s="5">
        <v>9347</v>
      </c>
      <c r="H6" s="5">
        <f t="shared" si="0"/>
        <v>60210</v>
      </c>
      <c r="I6" s="5">
        <v>60210</v>
      </c>
      <c r="J6" s="5"/>
      <c r="K6" s="5"/>
      <c r="L6" s="5"/>
      <c r="M6" s="5"/>
      <c r="N6" s="5">
        <f t="shared" si="1"/>
        <v>60210</v>
      </c>
      <c r="O6" s="5">
        <f t="shared" si="2"/>
        <v>0</v>
      </c>
    </row>
    <row r="7" spans="1:15" x14ac:dyDescent="0.2">
      <c r="A7" s="2" t="s">
        <v>11</v>
      </c>
      <c r="B7" s="5">
        <v>10947</v>
      </c>
      <c r="C7" s="5"/>
      <c r="D7" s="5">
        <v>10947</v>
      </c>
      <c r="E7" s="5"/>
      <c r="F7" s="5"/>
      <c r="G7" s="5"/>
      <c r="H7" s="5">
        <f t="shared" si="0"/>
        <v>0</v>
      </c>
      <c r="I7" s="5"/>
      <c r="J7" s="5"/>
      <c r="K7" s="5"/>
      <c r="L7" s="5"/>
      <c r="M7" s="5"/>
      <c r="N7" s="5">
        <f t="shared" si="1"/>
        <v>0</v>
      </c>
      <c r="O7" s="5">
        <f t="shared" si="2"/>
        <v>0</v>
      </c>
    </row>
    <row r="8" spans="1:15" x14ac:dyDescent="0.2">
      <c r="A8" s="2" t="s">
        <v>12</v>
      </c>
      <c r="B8" s="5">
        <v>1012</v>
      </c>
      <c r="C8" s="5">
        <v>8335</v>
      </c>
      <c r="D8" s="5"/>
      <c r="E8" s="5"/>
      <c r="F8" s="5"/>
      <c r="G8" s="5"/>
      <c r="H8" s="5">
        <f t="shared" si="0"/>
        <v>9347</v>
      </c>
      <c r="I8" s="5">
        <v>9347</v>
      </c>
      <c r="J8" s="5"/>
      <c r="K8" s="5"/>
      <c r="L8" s="5"/>
      <c r="M8" s="5"/>
      <c r="N8" s="5">
        <f t="shared" si="1"/>
        <v>9347</v>
      </c>
      <c r="O8" s="5">
        <f t="shared" si="2"/>
        <v>0</v>
      </c>
    </row>
    <row r="9" spans="1:15" x14ac:dyDescent="0.2">
      <c r="A9" s="7" t="s">
        <v>36</v>
      </c>
      <c r="B9" s="2"/>
      <c r="C9" s="2"/>
      <c r="D9" s="2"/>
      <c r="E9" s="2"/>
      <c r="F9" s="2"/>
      <c r="G9" s="2"/>
      <c r="H9" s="8">
        <f>H4+H5-H6+H7+H8</f>
        <v>283985</v>
      </c>
      <c r="I9" s="2"/>
      <c r="J9" s="2"/>
      <c r="K9" s="2"/>
      <c r="L9" s="2"/>
      <c r="M9" s="2"/>
      <c r="N9" s="8">
        <f>N4+N5-N6+N7+N8</f>
        <v>283985</v>
      </c>
      <c r="O9" s="5">
        <f t="shared" si="2"/>
        <v>0</v>
      </c>
    </row>
    <row r="11" spans="1:15" ht="27" customHeight="1" x14ac:dyDescent="0.2">
      <c r="A11" s="19" t="s">
        <v>15</v>
      </c>
      <c r="B11" s="19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13"/>
      <c r="N11" s="3"/>
    </row>
    <row r="12" spans="1:15" x14ac:dyDescent="0.2">
      <c r="A12" s="1"/>
      <c r="B12" s="20" t="s">
        <v>6</v>
      </c>
      <c r="C12" s="21"/>
      <c r="D12" s="21"/>
      <c r="E12" s="21"/>
      <c r="F12" s="21"/>
      <c r="G12" s="21"/>
      <c r="H12" s="22"/>
      <c r="I12" s="20" t="s">
        <v>7</v>
      </c>
      <c r="J12" s="21"/>
      <c r="K12" s="21"/>
      <c r="L12" s="21"/>
      <c r="M12" s="21"/>
      <c r="N12" s="22"/>
      <c r="O12" s="6" t="s">
        <v>34</v>
      </c>
    </row>
    <row r="13" spans="1:15" x14ac:dyDescent="0.2">
      <c r="A13" s="1" t="s">
        <v>0</v>
      </c>
      <c r="B13" s="4" t="s">
        <v>1</v>
      </c>
      <c r="C13" s="4" t="s">
        <v>2</v>
      </c>
      <c r="D13" s="4" t="s">
        <v>3</v>
      </c>
      <c r="E13" s="4" t="s">
        <v>4</v>
      </c>
      <c r="F13" s="4" t="s">
        <v>5</v>
      </c>
      <c r="G13" s="4" t="s">
        <v>40</v>
      </c>
      <c r="H13" s="4" t="s">
        <v>13</v>
      </c>
      <c r="I13" s="4" t="s">
        <v>41</v>
      </c>
      <c r="J13" s="4" t="s">
        <v>49</v>
      </c>
      <c r="K13" s="4" t="s">
        <v>44</v>
      </c>
      <c r="L13" s="4" t="s">
        <v>45</v>
      </c>
      <c r="M13" s="4" t="s">
        <v>42</v>
      </c>
      <c r="N13" s="4" t="s">
        <v>13</v>
      </c>
      <c r="O13" s="6" t="s">
        <v>35</v>
      </c>
    </row>
    <row r="14" spans="1:15" x14ac:dyDescent="0.2">
      <c r="A14" s="2" t="s">
        <v>8</v>
      </c>
      <c r="B14" s="5">
        <v>53470</v>
      </c>
      <c r="C14" s="5">
        <v>0</v>
      </c>
      <c r="D14" s="5">
        <v>0</v>
      </c>
      <c r="E14" s="5">
        <v>20</v>
      </c>
      <c r="F14" s="5">
        <v>20</v>
      </c>
      <c r="G14" s="5"/>
      <c r="H14" s="5">
        <f>B14+C14-D14+E14-F14-G14</f>
        <v>53470</v>
      </c>
      <c r="I14" s="5">
        <v>46990</v>
      </c>
      <c r="J14" s="5"/>
      <c r="K14" s="5">
        <v>8900</v>
      </c>
      <c r="L14" s="5">
        <v>2420</v>
      </c>
      <c r="M14" s="5"/>
      <c r="N14" s="5">
        <f>I14+K14-L14-M14</f>
        <v>53470</v>
      </c>
      <c r="O14" s="5">
        <f>H14-N14</f>
        <v>0</v>
      </c>
    </row>
    <row r="15" spans="1:15" x14ac:dyDescent="0.2">
      <c r="A15" s="2" t="s">
        <v>9</v>
      </c>
      <c r="B15" s="5">
        <v>341835</v>
      </c>
      <c r="C15" s="5"/>
      <c r="D15" s="5"/>
      <c r="E15" s="5"/>
      <c r="F15" s="5"/>
      <c r="G15" s="5"/>
      <c r="H15" s="5">
        <f t="shared" ref="H15:H18" si="3">B15+C15-D15+E15-F15-G15</f>
        <v>341835</v>
      </c>
      <c r="I15" s="5">
        <v>340235</v>
      </c>
      <c r="J15" s="5"/>
      <c r="K15" s="5">
        <v>1600</v>
      </c>
      <c r="L15" s="5"/>
      <c r="M15" s="5"/>
      <c r="N15" s="5">
        <f t="shared" ref="N15:N18" si="4">I15+K15-L15-M15</f>
        <v>341835</v>
      </c>
      <c r="O15" s="5">
        <f t="shared" ref="O15:O19" si="5">H15-N15</f>
        <v>0</v>
      </c>
    </row>
    <row r="16" spans="1:15" x14ac:dyDescent="0.2">
      <c r="A16" s="2" t="s">
        <v>10</v>
      </c>
      <c r="B16" s="5">
        <v>84629</v>
      </c>
      <c r="C16" s="5"/>
      <c r="D16" s="5"/>
      <c r="E16" s="5"/>
      <c r="F16" s="5"/>
      <c r="G16" s="5">
        <v>10477</v>
      </c>
      <c r="H16" s="5">
        <f t="shared" si="3"/>
        <v>74152</v>
      </c>
      <c r="I16" s="5">
        <v>74152</v>
      </c>
      <c r="J16" s="5"/>
      <c r="K16" s="5"/>
      <c r="L16" s="5"/>
      <c r="M16" s="5"/>
      <c r="N16" s="5">
        <f t="shared" si="4"/>
        <v>74152</v>
      </c>
      <c r="O16" s="5">
        <f t="shared" si="5"/>
        <v>0</v>
      </c>
    </row>
    <row r="17" spans="1:15" x14ac:dyDescent="0.2">
      <c r="A17" s="2" t="s">
        <v>11</v>
      </c>
      <c r="B17" s="5"/>
      <c r="C17" s="5"/>
      <c r="D17" s="5"/>
      <c r="E17" s="5"/>
      <c r="F17" s="5"/>
      <c r="G17" s="5"/>
      <c r="H17" s="5">
        <f t="shared" si="3"/>
        <v>0</v>
      </c>
      <c r="I17" s="5"/>
      <c r="J17" s="5"/>
      <c r="K17" s="5"/>
      <c r="L17" s="5"/>
      <c r="M17" s="5"/>
      <c r="N17" s="5">
        <f t="shared" si="4"/>
        <v>0</v>
      </c>
      <c r="O17" s="5">
        <f t="shared" si="5"/>
        <v>0</v>
      </c>
    </row>
    <row r="18" spans="1:15" x14ac:dyDescent="0.2">
      <c r="A18" s="2" t="s">
        <v>12</v>
      </c>
      <c r="B18" s="5"/>
      <c r="C18" s="5">
        <v>10477</v>
      </c>
      <c r="D18" s="5"/>
      <c r="E18" s="5"/>
      <c r="F18" s="5"/>
      <c r="G18" s="5"/>
      <c r="H18" s="5">
        <f t="shared" si="3"/>
        <v>10477</v>
      </c>
      <c r="I18" s="5">
        <v>10477</v>
      </c>
      <c r="J18" s="5"/>
      <c r="K18" s="5"/>
      <c r="L18" s="5"/>
      <c r="M18" s="5"/>
      <c r="N18" s="5">
        <f t="shared" si="4"/>
        <v>10477</v>
      </c>
      <c r="O18" s="5">
        <f t="shared" si="5"/>
        <v>0</v>
      </c>
    </row>
    <row r="19" spans="1:15" x14ac:dyDescent="0.2">
      <c r="A19" s="7" t="s">
        <v>36</v>
      </c>
      <c r="B19" s="2"/>
      <c r="C19" s="2"/>
      <c r="D19" s="2"/>
      <c r="E19" s="2"/>
      <c r="F19" s="2"/>
      <c r="G19" s="2"/>
      <c r="H19" s="8">
        <f>H14+H15-H16+H17+H18</f>
        <v>331630</v>
      </c>
      <c r="I19" s="2"/>
      <c r="J19" s="2"/>
      <c r="K19" s="2"/>
      <c r="L19" s="2"/>
      <c r="M19" s="2"/>
      <c r="N19" s="8">
        <f>N14+N15-N16+N17+N18</f>
        <v>331630</v>
      </c>
      <c r="O19" s="5">
        <f t="shared" si="5"/>
        <v>0</v>
      </c>
    </row>
    <row r="21" spans="1:15" ht="27" customHeight="1" x14ac:dyDescent="0.2">
      <c r="A21" s="19" t="s">
        <v>16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3"/>
      <c r="N21" s="3"/>
    </row>
    <row r="22" spans="1:15" x14ac:dyDescent="0.2">
      <c r="A22" s="1"/>
      <c r="B22" s="20" t="s">
        <v>6</v>
      </c>
      <c r="C22" s="21"/>
      <c r="D22" s="21"/>
      <c r="E22" s="21"/>
      <c r="F22" s="21"/>
      <c r="G22" s="21"/>
      <c r="H22" s="22"/>
      <c r="I22" s="20" t="s">
        <v>7</v>
      </c>
      <c r="J22" s="21"/>
      <c r="K22" s="21"/>
      <c r="L22" s="21"/>
      <c r="M22" s="21"/>
      <c r="N22" s="22"/>
      <c r="O22" s="6" t="s">
        <v>34</v>
      </c>
    </row>
    <row r="23" spans="1:15" x14ac:dyDescent="0.2">
      <c r="A23" s="1" t="s">
        <v>0</v>
      </c>
      <c r="B23" s="4" t="s">
        <v>1</v>
      </c>
      <c r="C23" s="4" t="s">
        <v>2</v>
      </c>
      <c r="D23" s="4" t="s">
        <v>3</v>
      </c>
      <c r="E23" s="4" t="s">
        <v>4</v>
      </c>
      <c r="F23" s="4" t="s">
        <v>5</v>
      </c>
      <c r="G23" s="4" t="s">
        <v>40</v>
      </c>
      <c r="H23" s="4" t="s">
        <v>13</v>
      </c>
      <c r="I23" s="4" t="s">
        <v>41</v>
      </c>
      <c r="J23" s="4" t="s">
        <v>49</v>
      </c>
      <c r="K23" s="4" t="s">
        <v>44</v>
      </c>
      <c r="L23" s="4" t="s">
        <v>45</v>
      </c>
      <c r="M23" s="4" t="s">
        <v>42</v>
      </c>
      <c r="N23" s="4" t="s">
        <v>13</v>
      </c>
      <c r="O23" s="6" t="s">
        <v>35</v>
      </c>
    </row>
    <row r="24" spans="1:15" x14ac:dyDescent="0.2">
      <c r="A24" s="2" t="s">
        <v>8</v>
      </c>
      <c r="B24" s="5">
        <v>287270</v>
      </c>
      <c r="C24" s="5">
        <v>0</v>
      </c>
      <c r="D24" s="5">
        <v>0</v>
      </c>
      <c r="E24" s="5">
        <v>100</v>
      </c>
      <c r="F24" s="5">
        <v>100</v>
      </c>
      <c r="G24" s="5"/>
      <c r="H24" s="5">
        <f>B24+C24-D24+E24-F24-G24</f>
        <v>287270</v>
      </c>
      <c r="I24" s="5">
        <v>289490</v>
      </c>
      <c r="J24" s="5"/>
      <c r="K24" s="5">
        <v>6680</v>
      </c>
      <c r="L24" s="5">
        <v>8900</v>
      </c>
      <c r="M24" s="5"/>
      <c r="N24" s="5">
        <f>I24+K24-L24-M24</f>
        <v>287270</v>
      </c>
      <c r="O24" s="5">
        <f>H24-N24</f>
        <v>0</v>
      </c>
    </row>
    <row r="25" spans="1:15" x14ac:dyDescent="0.2">
      <c r="A25" s="2" t="s">
        <v>9</v>
      </c>
      <c r="B25" s="5">
        <v>736283</v>
      </c>
      <c r="C25" s="5"/>
      <c r="D25" s="5"/>
      <c r="E25" s="5"/>
      <c r="F25" s="5"/>
      <c r="G25" s="5">
        <v>18844</v>
      </c>
      <c r="H25" s="5">
        <f t="shared" ref="H25:H28" si="6">B25+C25-D25+E25-F25-G25</f>
        <v>717439</v>
      </c>
      <c r="I25" s="16">
        <v>754039</v>
      </c>
      <c r="J25" s="5"/>
      <c r="K25" s="5"/>
      <c r="L25" s="5">
        <v>1600</v>
      </c>
      <c r="M25" s="5">
        <v>35000</v>
      </c>
      <c r="N25" s="5">
        <f t="shared" ref="N25:N28" si="7">I25+K25-L25-M25</f>
        <v>717439</v>
      </c>
      <c r="O25" s="5">
        <f t="shared" ref="O25:O29" si="8">H25-N25</f>
        <v>0</v>
      </c>
    </row>
    <row r="26" spans="1:15" x14ac:dyDescent="0.2">
      <c r="A26" s="2" t="s">
        <v>10</v>
      </c>
      <c r="B26" s="5">
        <v>106051</v>
      </c>
      <c r="C26" s="5"/>
      <c r="D26" s="5"/>
      <c r="E26" s="5"/>
      <c r="F26" s="5"/>
      <c r="G26" s="5">
        <v>18656</v>
      </c>
      <c r="H26" s="5">
        <f t="shared" si="6"/>
        <v>87395</v>
      </c>
      <c r="I26" s="5">
        <v>87395</v>
      </c>
      <c r="J26" s="5"/>
      <c r="K26" s="5"/>
      <c r="L26" s="5"/>
      <c r="M26" s="5"/>
      <c r="N26" s="5">
        <f t="shared" si="7"/>
        <v>87395</v>
      </c>
      <c r="O26" s="5">
        <f t="shared" si="8"/>
        <v>0</v>
      </c>
    </row>
    <row r="27" spans="1:15" x14ac:dyDescent="0.2">
      <c r="A27" s="2" t="s">
        <v>11</v>
      </c>
      <c r="B27" s="5">
        <v>18844</v>
      </c>
      <c r="C27" s="5">
        <v>25643</v>
      </c>
      <c r="D27" s="5"/>
      <c r="E27" s="5"/>
      <c r="F27" s="5"/>
      <c r="G27" s="5"/>
      <c r="H27" s="5">
        <f t="shared" si="6"/>
        <v>44487</v>
      </c>
      <c r="I27" s="5">
        <v>44487</v>
      </c>
      <c r="J27" s="5"/>
      <c r="K27" s="5"/>
      <c r="L27" s="5"/>
      <c r="M27" s="5"/>
      <c r="N27" s="5">
        <f t="shared" si="7"/>
        <v>44487</v>
      </c>
      <c r="O27" s="5">
        <f t="shared" si="8"/>
        <v>0</v>
      </c>
    </row>
    <row r="28" spans="1:15" x14ac:dyDescent="0.2">
      <c r="A28" s="2" t="s">
        <v>12</v>
      </c>
      <c r="B28" s="5"/>
      <c r="C28" s="5">
        <v>18656</v>
      </c>
      <c r="D28" s="5"/>
      <c r="E28" s="5"/>
      <c r="F28" s="5"/>
      <c r="G28" s="5"/>
      <c r="H28" s="5">
        <f t="shared" si="6"/>
        <v>18656</v>
      </c>
      <c r="I28" s="5">
        <v>18656</v>
      </c>
      <c r="J28" s="5"/>
      <c r="K28" s="5"/>
      <c r="L28" s="5"/>
      <c r="M28" s="5"/>
      <c r="N28" s="5">
        <f t="shared" si="7"/>
        <v>18656</v>
      </c>
      <c r="O28" s="5">
        <f t="shared" si="8"/>
        <v>0</v>
      </c>
    </row>
    <row r="29" spans="1:15" x14ac:dyDescent="0.2">
      <c r="A29" s="7" t="s">
        <v>37</v>
      </c>
      <c r="B29" s="2"/>
      <c r="C29" s="2"/>
      <c r="D29" s="2"/>
      <c r="E29" s="2"/>
      <c r="F29" s="2"/>
      <c r="G29" s="2"/>
      <c r="H29" s="8">
        <f>H24+H25-H26+H27+H28</f>
        <v>980457</v>
      </c>
      <c r="I29" s="2"/>
      <c r="J29" s="2"/>
      <c r="K29" s="2"/>
      <c r="L29" s="2"/>
      <c r="M29" s="2"/>
      <c r="N29" s="8">
        <f>N24+N25-N26+N27+N28</f>
        <v>980457</v>
      </c>
      <c r="O29" s="5">
        <f t="shared" si="8"/>
        <v>0</v>
      </c>
    </row>
    <row r="30" spans="1:15" x14ac:dyDescent="0.2">
      <c r="K30" s="9"/>
    </row>
    <row r="31" spans="1:15" ht="27" customHeight="1" x14ac:dyDescent="0.2">
      <c r="A31" s="19" t="s">
        <v>17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3"/>
      <c r="N31" s="3"/>
    </row>
    <row r="32" spans="1:15" x14ac:dyDescent="0.2">
      <c r="A32" s="1"/>
      <c r="B32" s="20" t="s">
        <v>6</v>
      </c>
      <c r="C32" s="21"/>
      <c r="D32" s="21"/>
      <c r="E32" s="21"/>
      <c r="F32" s="21"/>
      <c r="G32" s="21"/>
      <c r="H32" s="22"/>
      <c r="I32" s="20" t="s">
        <v>7</v>
      </c>
      <c r="J32" s="21"/>
      <c r="K32" s="21"/>
      <c r="L32" s="21"/>
      <c r="M32" s="21"/>
      <c r="N32" s="22"/>
      <c r="O32" s="6" t="s">
        <v>34</v>
      </c>
    </row>
    <row r="33" spans="1:15" x14ac:dyDescent="0.2">
      <c r="A33" s="1" t="s">
        <v>0</v>
      </c>
      <c r="B33" s="4" t="s">
        <v>1</v>
      </c>
      <c r="C33" s="4" t="s">
        <v>2</v>
      </c>
      <c r="D33" s="4" t="s">
        <v>3</v>
      </c>
      <c r="E33" s="4" t="s">
        <v>4</v>
      </c>
      <c r="F33" s="4" t="s">
        <v>5</v>
      </c>
      <c r="G33" s="4" t="s">
        <v>40</v>
      </c>
      <c r="H33" s="4" t="s">
        <v>13</v>
      </c>
      <c r="I33" s="4" t="s">
        <v>41</v>
      </c>
      <c r="J33" s="4" t="s">
        <v>49</v>
      </c>
      <c r="K33" s="4" t="s">
        <v>46</v>
      </c>
      <c r="L33" s="4" t="s">
        <v>47</v>
      </c>
      <c r="M33" s="4" t="s">
        <v>42</v>
      </c>
      <c r="N33" s="4" t="s">
        <v>13</v>
      </c>
      <c r="O33" s="6" t="s">
        <v>35</v>
      </c>
    </row>
    <row r="34" spans="1:15" x14ac:dyDescent="0.2">
      <c r="A34" s="2" t="s">
        <v>8</v>
      </c>
      <c r="B34" s="5">
        <v>236010</v>
      </c>
      <c r="C34" s="5">
        <v>100</v>
      </c>
      <c r="D34" s="5">
        <v>0</v>
      </c>
      <c r="E34" s="5">
        <v>0</v>
      </c>
      <c r="F34" s="5">
        <v>0</v>
      </c>
      <c r="G34" s="5"/>
      <c r="H34" s="5">
        <f>B34+C34-D34+E34-F34-G34</f>
        <v>236110</v>
      </c>
      <c r="I34" s="5">
        <v>229140</v>
      </c>
      <c r="J34" s="5"/>
      <c r="K34" s="5">
        <v>13650</v>
      </c>
      <c r="L34" s="5">
        <v>6680</v>
      </c>
      <c r="M34" s="5"/>
      <c r="N34" s="5">
        <f>I34+K34-L34-M34</f>
        <v>236110</v>
      </c>
      <c r="O34" s="5">
        <f>H34-N34</f>
        <v>0</v>
      </c>
    </row>
    <row r="35" spans="1:15" x14ac:dyDescent="0.2">
      <c r="A35" s="2" t="s">
        <v>9</v>
      </c>
      <c r="B35" s="5">
        <v>620350</v>
      </c>
      <c r="C35" s="5"/>
      <c r="D35" s="5"/>
      <c r="E35" s="5"/>
      <c r="F35" s="5"/>
      <c r="G35" s="5">
        <v>23369</v>
      </c>
      <c r="H35" s="5">
        <f t="shared" ref="H35:H38" si="9">B35+C35-D35+E35-F35-G35</f>
        <v>596981</v>
      </c>
      <c r="I35" s="16">
        <v>617831</v>
      </c>
      <c r="J35" s="5"/>
      <c r="K35" s="5">
        <v>10150</v>
      </c>
      <c r="L35" s="5"/>
      <c r="M35" s="5">
        <v>31000</v>
      </c>
      <c r="N35" s="5">
        <f t="shared" ref="N35:N38" si="10">I35+K35-L35-M35</f>
        <v>596981</v>
      </c>
      <c r="O35" s="5">
        <f t="shared" ref="O35:O39" si="11">H35-N35</f>
        <v>0</v>
      </c>
    </row>
    <row r="36" spans="1:15" x14ac:dyDescent="0.2">
      <c r="A36" s="2" t="s">
        <v>10</v>
      </c>
      <c r="B36" s="5">
        <v>143526</v>
      </c>
      <c r="C36" s="5"/>
      <c r="D36" s="5"/>
      <c r="E36" s="5"/>
      <c r="F36" s="5"/>
      <c r="G36" s="5">
        <v>31174</v>
      </c>
      <c r="H36" s="5">
        <f t="shared" si="9"/>
        <v>112352</v>
      </c>
      <c r="I36" s="5">
        <v>112352</v>
      </c>
      <c r="J36" s="5"/>
      <c r="K36" s="5"/>
      <c r="L36" s="5"/>
      <c r="M36" s="5"/>
      <c r="N36" s="5">
        <f t="shared" si="10"/>
        <v>112352</v>
      </c>
      <c r="O36" s="5">
        <f t="shared" si="11"/>
        <v>0</v>
      </c>
    </row>
    <row r="37" spans="1:15" x14ac:dyDescent="0.2">
      <c r="A37" s="2" t="s">
        <v>11</v>
      </c>
      <c r="B37" s="5">
        <v>16929</v>
      </c>
      <c r="C37" s="5">
        <v>900</v>
      </c>
      <c r="D37" s="5"/>
      <c r="E37" s="5"/>
      <c r="F37" s="5"/>
      <c r="G37" s="5"/>
      <c r="H37" s="5">
        <f t="shared" si="9"/>
        <v>17829</v>
      </c>
      <c r="I37" s="5">
        <v>17829</v>
      </c>
      <c r="J37" s="5"/>
      <c r="K37" s="5"/>
      <c r="L37" s="5"/>
      <c r="M37" s="5"/>
      <c r="N37" s="5">
        <f t="shared" si="10"/>
        <v>17829</v>
      </c>
      <c r="O37" s="5">
        <f t="shared" si="11"/>
        <v>0</v>
      </c>
    </row>
    <row r="38" spans="1:15" x14ac:dyDescent="0.2">
      <c r="A38" s="2" t="s">
        <v>12</v>
      </c>
      <c r="B38" s="5">
        <v>6440</v>
      </c>
      <c r="C38" s="5">
        <v>27954</v>
      </c>
      <c r="D38" s="5">
        <v>3220</v>
      </c>
      <c r="E38" s="5"/>
      <c r="F38" s="5"/>
      <c r="G38" s="5"/>
      <c r="H38" s="5">
        <f t="shared" si="9"/>
        <v>31174</v>
      </c>
      <c r="I38" s="5">
        <v>31174</v>
      </c>
      <c r="J38" s="5"/>
      <c r="K38" s="5"/>
      <c r="L38" s="5"/>
      <c r="M38" s="5"/>
      <c r="N38" s="5">
        <f t="shared" si="10"/>
        <v>31174</v>
      </c>
      <c r="O38" s="5">
        <f t="shared" si="11"/>
        <v>0</v>
      </c>
    </row>
    <row r="39" spans="1:15" x14ac:dyDescent="0.2">
      <c r="A39" s="7" t="s">
        <v>39</v>
      </c>
      <c r="B39" s="2"/>
      <c r="C39" s="2"/>
      <c r="D39" s="2"/>
      <c r="E39" s="2"/>
      <c r="F39" s="2"/>
      <c r="G39" s="2"/>
      <c r="H39" s="8">
        <f>H34+H35-H36+H37+H38</f>
        <v>769742</v>
      </c>
      <c r="I39" s="2"/>
      <c r="J39" s="2"/>
      <c r="K39" s="2"/>
      <c r="L39" s="2"/>
      <c r="M39" s="2"/>
      <c r="N39" s="8">
        <f>N34+N35-N36+N37+N38</f>
        <v>769742</v>
      </c>
      <c r="O39" s="5">
        <f t="shared" si="11"/>
        <v>0</v>
      </c>
    </row>
    <row r="41" spans="1:15" ht="27" customHeight="1" x14ac:dyDescent="0.2">
      <c r="A41" s="19" t="s">
        <v>18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3"/>
      <c r="N41" s="3"/>
    </row>
    <row r="42" spans="1:15" x14ac:dyDescent="0.2">
      <c r="A42" s="1"/>
      <c r="B42" s="20" t="s">
        <v>6</v>
      </c>
      <c r="C42" s="21"/>
      <c r="D42" s="21"/>
      <c r="E42" s="21"/>
      <c r="F42" s="21"/>
      <c r="G42" s="21"/>
      <c r="H42" s="22"/>
      <c r="I42" s="20" t="s">
        <v>7</v>
      </c>
      <c r="J42" s="21"/>
      <c r="K42" s="21"/>
      <c r="L42" s="21"/>
      <c r="M42" s="21"/>
      <c r="N42" s="22"/>
      <c r="O42" s="6" t="s">
        <v>34</v>
      </c>
    </row>
    <row r="43" spans="1:15" x14ac:dyDescent="0.2">
      <c r="A43" s="1" t="s">
        <v>0</v>
      </c>
      <c r="B43" s="4" t="s">
        <v>1</v>
      </c>
      <c r="C43" s="4" t="s">
        <v>2</v>
      </c>
      <c r="D43" s="4" t="s">
        <v>3</v>
      </c>
      <c r="E43" s="4" t="s">
        <v>4</v>
      </c>
      <c r="F43" s="4" t="s">
        <v>5</v>
      </c>
      <c r="G43" s="4" t="s">
        <v>40</v>
      </c>
      <c r="H43" s="4" t="s">
        <v>13</v>
      </c>
      <c r="I43" s="4" t="s">
        <v>41</v>
      </c>
      <c r="J43" s="4"/>
      <c r="K43" s="4" t="s">
        <v>44</v>
      </c>
      <c r="L43" s="4" t="s">
        <v>45</v>
      </c>
      <c r="M43" s="4" t="s">
        <v>42</v>
      </c>
      <c r="N43" s="4" t="s">
        <v>13</v>
      </c>
      <c r="O43" s="6" t="s">
        <v>35</v>
      </c>
    </row>
    <row r="44" spans="1:15" x14ac:dyDescent="0.2">
      <c r="A44" s="2" t="s">
        <v>8</v>
      </c>
      <c r="B44" s="5">
        <v>217190</v>
      </c>
      <c r="C44" s="5">
        <v>0</v>
      </c>
      <c r="D44" s="5">
        <v>0</v>
      </c>
      <c r="E44" s="5">
        <v>100</v>
      </c>
      <c r="F44" s="5">
        <v>100</v>
      </c>
      <c r="G44" s="5"/>
      <c r="H44" s="5">
        <f>B44+C44-D44+E44-F44-G44</f>
        <v>217190</v>
      </c>
      <c r="I44" s="5">
        <v>225170</v>
      </c>
      <c r="J44" s="5"/>
      <c r="K44" s="5">
        <v>5670</v>
      </c>
      <c r="L44" s="5">
        <v>13650</v>
      </c>
      <c r="M44" s="5"/>
      <c r="N44" s="5">
        <f>I44+K44-L44-M44</f>
        <v>217190</v>
      </c>
      <c r="O44" s="5">
        <f>H44-N44</f>
        <v>0</v>
      </c>
    </row>
    <row r="45" spans="1:15" x14ac:dyDescent="0.2">
      <c r="A45" s="2" t="s">
        <v>9</v>
      </c>
      <c r="B45" s="5">
        <v>560209</v>
      </c>
      <c r="C45" s="5"/>
      <c r="D45" s="5"/>
      <c r="E45" s="5"/>
      <c r="F45" s="5"/>
      <c r="G45" s="5">
        <v>16180</v>
      </c>
      <c r="H45" s="5">
        <f t="shared" ref="H45:H48" si="12">B45+C45-D45+E45-F45-G45</f>
        <v>544029</v>
      </c>
      <c r="I45" s="16">
        <v>559079</v>
      </c>
      <c r="J45" s="16"/>
      <c r="K45" s="5">
        <v>100</v>
      </c>
      <c r="L45" s="5">
        <v>10150</v>
      </c>
      <c r="M45" s="5">
        <v>5000</v>
      </c>
      <c r="N45" s="5">
        <f t="shared" ref="N45:N48" si="13">I45+K45-L45-M45</f>
        <v>544029</v>
      </c>
      <c r="O45" s="5">
        <f t="shared" ref="O45:O49" si="14">H45-N45</f>
        <v>0</v>
      </c>
    </row>
    <row r="46" spans="1:15" x14ac:dyDescent="0.2">
      <c r="A46" s="2" t="s">
        <v>10</v>
      </c>
      <c r="B46" s="5">
        <v>73451</v>
      </c>
      <c r="C46" s="5"/>
      <c r="D46" s="5"/>
      <c r="E46" s="5"/>
      <c r="F46" s="5"/>
      <c r="G46" s="5">
        <v>7538</v>
      </c>
      <c r="H46" s="5">
        <f t="shared" si="12"/>
        <v>65913</v>
      </c>
      <c r="I46" s="5">
        <v>65913</v>
      </c>
      <c r="J46" s="5"/>
      <c r="K46" s="5"/>
      <c r="L46" s="5"/>
      <c r="M46" s="5"/>
      <c r="N46" s="5">
        <f t="shared" si="13"/>
        <v>65913</v>
      </c>
      <c r="O46" s="5">
        <f t="shared" si="14"/>
        <v>0</v>
      </c>
    </row>
    <row r="47" spans="1:15" x14ac:dyDescent="0.2">
      <c r="A47" s="2" t="s">
        <v>11</v>
      </c>
      <c r="B47" s="5">
        <v>11021</v>
      </c>
      <c r="C47" s="5">
        <v>1928</v>
      </c>
      <c r="D47" s="5"/>
      <c r="E47" s="5"/>
      <c r="F47" s="5"/>
      <c r="G47" s="5"/>
      <c r="H47" s="5">
        <f t="shared" si="12"/>
        <v>12949</v>
      </c>
      <c r="I47" s="5">
        <v>12949</v>
      </c>
      <c r="J47" s="5"/>
      <c r="K47" s="5"/>
      <c r="L47" s="5"/>
      <c r="M47" s="5"/>
      <c r="N47" s="5">
        <f t="shared" si="13"/>
        <v>12949</v>
      </c>
      <c r="O47" s="5">
        <f t="shared" si="14"/>
        <v>0</v>
      </c>
    </row>
    <row r="48" spans="1:15" x14ac:dyDescent="0.2">
      <c r="A48" s="2" t="s">
        <v>12</v>
      </c>
      <c r="B48" s="5">
        <v>5159</v>
      </c>
      <c r="C48" s="5">
        <v>7538</v>
      </c>
      <c r="D48" s="5">
        <v>5159</v>
      </c>
      <c r="E48" s="5"/>
      <c r="F48" s="5"/>
      <c r="G48" s="5"/>
      <c r="H48" s="5">
        <f t="shared" si="12"/>
        <v>7538</v>
      </c>
      <c r="I48" s="5">
        <v>7538</v>
      </c>
      <c r="J48" s="5"/>
      <c r="K48" s="5"/>
      <c r="L48" s="5"/>
      <c r="M48" s="5"/>
      <c r="N48" s="5">
        <f t="shared" si="13"/>
        <v>7538</v>
      </c>
      <c r="O48" s="5">
        <f t="shared" si="14"/>
        <v>0</v>
      </c>
    </row>
    <row r="49" spans="1:15" x14ac:dyDescent="0.2">
      <c r="A49" s="7" t="s">
        <v>36</v>
      </c>
      <c r="B49" s="2"/>
      <c r="C49" s="2"/>
      <c r="D49" s="2"/>
      <c r="E49" s="2"/>
      <c r="F49" s="2"/>
      <c r="G49" s="2"/>
      <c r="H49" s="8">
        <f>H44+H45-H46+H47+H48</f>
        <v>715793</v>
      </c>
      <c r="I49" s="2"/>
      <c r="J49" s="2"/>
      <c r="K49" s="2"/>
      <c r="L49" s="2"/>
      <c r="M49" s="2"/>
      <c r="N49" s="8">
        <f>N44+N45-N46+N47+N48</f>
        <v>715793</v>
      </c>
      <c r="O49" s="5">
        <f t="shared" si="14"/>
        <v>0</v>
      </c>
    </row>
    <row r="51" spans="1:15" ht="27" customHeight="1" x14ac:dyDescent="0.2">
      <c r="A51" s="19" t="s">
        <v>19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3"/>
      <c r="N51" s="3"/>
    </row>
    <row r="52" spans="1:15" x14ac:dyDescent="0.2">
      <c r="A52" s="1"/>
      <c r="B52" s="20" t="s">
        <v>6</v>
      </c>
      <c r="C52" s="21"/>
      <c r="D52" s="21"/>
      <c r="E52" s="21"/>
      <c r="F52" s="21"/>
      <c r="G52" s="21"/>
      <c r="H52" s="22"/>
      <c r="I52" s="20" t="s">
        <v>7</v>
      </c>
      <c r="J52" s="21"/>
      <c r="K52" s="21"/>
      <c r="L52" s="21"/>
      <c r="M52" s="21"/>
      <c r="N52" s="22"/>
      <c r="O52" s="6" t="s">
        <v>34</v>
      </c>
    </row>
    <row r="53" spans="1:15" x14ac:dyDescent="0.2">
      <c r="A53" s="1" t="s">
        <v>0</v>
      </c>
      <c r="B53" s="4" t="s">
        <v>1</v>
      </c>
      <c r="C53" s="4" t="s">
        <v>2</v>
      </c>
      <c r="D53" s="4" t="s">
        <v>3</v>
      </c>
      <c r="E53" s="4" t="s">
        <v>4</v>
      </c>
      <c r="F53" s="4" t="s">
        <v>5</v>
      </c>
      <c r="G53" s="4" t="s">
        <v>40</v>
      </c>
      <c r="H53" s="4" t="s">
        <v>13</v>
      </c>
      <c r="I53" s="4" t="s">
        <v>41</v>
      </c>
      <c r="J53" s="4" t="s">
        <v>49</v>
      </c>
      <c r="K53" s="4" t="s">
        <v>44</v>
      </c>
      <c r="L53" s="4" t="s">
        <v>47</v>
      </c>
      <c r="M53" s="4" t="s">
        <v>42</v>
      </c>
      <c r="N53" s="4" t="s">
        <v>13</v>
      </c>
      <c r="O53" s="6" t="s">
        <v>35</v>
      </c>
    </row>
    <row r="54" spans="1:15" x14ac:dyDescent="0.2">
      <c r="A54" s="2" t="s">
        <v>8</v>
      </c>
      <c r="B54" s="5">
        <v>206680</v>
      </c>
      <c r="C54" s="5">
        <v>50</v>
      </c>
      <c r="D54" s="5">
        <v>0</v>
      </c>
      <c r="E54" s="5">
        <v>-10</v>
      </c>
      <c r="F54" s="5">
        <v>0</v>
      </c>
      <c r="G54" s="5"/>
      <c r="H54" s="5">
        <f>B54+C54-D54+E54-F54-G54</f>
        <v>206720</v>
      </c>
      <c r="I54" s="5">
        <v>209680</v>
      </c>
      <c r="J54" s="5"/>
      <c r="K54" s="5">
        <v>2710</v>
      </c>
      <c r="L54" s="5">
        <v>5670</v>
      </c>
      <c r="M54" s="5"/>
      <c r="N54" s="5">
        <f>I54+K54-L54-M54</f>
        <v>206720</v>
      </c>
      <c r="O54" s="5">
        <f>H54-N54</f>
        <v>0</v>
      </c>
    </row>
    <row r="55" spans="1:15" x14ac:dyDescent="0.2">
      <c r="A55" s="2" t="s">
        <v>9</v>
      </c>
      <c r="B55" s="5">
        <v>504175</v>
      </c>
      <c r="C55" s="5"/>
      <c r="D55" s="5"/>
      <c r="E55" s="5"/>
      <c r="F55" s="5"/>
      <c r="G55" s="5">
        <v>33412</v>
      </c>
      <c r="H55" s="5">
        <f t="shared" ref="H55:H58" si="15">B55+C55-D55+E55-F55-G55</f>
        <v>470763</v>
      </c>
      <c r="I55" s="16">
        <v>516363</v>
      </c>
      <c r="J55" s="5"/>
      <c r="K55" s="5"/>
      <c r="L55" s="5">
        <v>100</v>
      </c>
      <c r="M55" s="5">
        <v>45500</v>
      </c>
      <c r="N55" s="5">
        <f t="shared" ref="N55:N58" si="16">I55+K55-L55-M55</f>
        <v>470763</v>
      </c>
      <c r="O55" s="5">
        <f t="shared" ref="O55:O59" si="17">H55-N55</f>
        <v>0</v>
      </c>
    </row>
    <row r="56" spans="1:15" x14ac:dyDescent="0.2">
      <c r="A56" s="2" t="s">
        <v>10</v>
      </c>
      <c r="B56" s="5">
        <v>112826</v>
      </c>
      <c r="C56" s="5"/>
      <c r="D56" s="5"/>
      <c r="E56" s="5"/>
      <c r="F56" s="5"/>
      <c r="G56" s="5">
        <v>26888</v>
      </c>
      <c r="H56" s="5">
        <f t="shared" si="15"/>
        <v>85938</v>
      </c>
      <c r="I56" s="5">
        <v>85938.1</v>
      </c>
      <c r="J56" s="5"/>
      <c r="K56" s="5"/>
      <c r="L56" s="5"/>
      <c r="M56" s="5"/>
      <c r="N56" s="5">
        <f t="shared" si="16"/>
        <v>85938.1</v>
      </c>
      <c r="O56" s="14">
        <f t="shared" si="17"/>
        <v>-0.10000000000582077</v>
      </c>
    </row>
    <row r="57" spans="1:15" x14ac:dyDescent="0.2">
      <c r="A57" s="2" t="s">
        <v>11</v>
      </c>
      <c r="B57" s="5">
        <v>15386</v>
      </c>
      <c r="C57" s="5">
        <v>713</v>
      </c>
      <c r="D57" s="5">
        <v>7945</v>
      </c>
      <c r="E57" s="5"/>
      <c r="F57" s="5"/>
      <c r="G57" s="5"/>
      <c r="H57" s="5">
        <f t="shared" si="15"/>
        <v>8154</v>
      </c>
      <c r="I57" s="5">
        <v>8154.1</v>
      </c>
      <c r="J57" s="5"/>
      <c r="K57" s="5"/>
      <c r="L57" s="5"/>
      <c r="M57" s="5"/>
      <c r="N57" s="5">
        <f t="shared" si="16"/>
        <v>8154.1</v>
      </c>
      <c r="O57" s="14">
        <f t="shared" si="17"/>
        <v>-0.1000000000003638</v>
      </c>
    </row>
    <row r="58" spans="1:15" x14ac:dyDescent="0.2">
      <c r="A58" s="2" t="s">
        <v>12</v>
      </c>
      <c r="B58" s="5">
        <v>18026</v>
      </c>
      <c r="C58" s="5">
        <v>11939</v>
      </c>
      <c r="D58" s="5">
        <v>3077</v>
      </c>
      <c r="E58" s="5"/>
      <c r="F58" s="5"/>
      <c r="G58" s="5"/>
      <c r="H58" s="5">
        <f t="shared" si="15"/>
        <v>26888</v>
      </c>
      <c r="I58" s="5">
        <v>26888</v>
      </c>
      <c r="J58" s="5"/>
      <c r="K58" s="5"/>
      <c r="L58" s="5"/>
      <c r="M58" s="5"/>
      <c r="N58" s="5">
        <f t="shared" si="16"/>
        <v>26888</v>
      </c>
      <c r="O58" s="5">
        <f t="shared" si="17"/>
        <v>0</v>
      </c>
    </row>
    <row r="59" spans="1:15" x14ac:dyDescent="0.2">
      <c r="A59" s="7" t="s">
        <v>36</v>
      </c>
      <c r="B59" s="2"/>
      <c r="C59" s="2"/>
      <c r="D59" s="2"/>
      <c r="E59" s="2"/>
      <c r="F59" s="2"/>
      <c r="G59" s="2"/>
      <c r="H59" s="8">
        <f>H54+H55-H56+H57+H58</f>
        <v>626587</v>
      </c>
      <c r="I59" s="2"/>
      <c r="J59" s="2"/>
      <c r="K59" s="2"/>
      <c r="L59" s="2"/>
      <c r="M59" s="2"/>
      <c r="N59" s="8">
        <f>N54+N55-N56+N57+N58</f>
        <v>626587</v>
      </c>
      <c r="O59" s="5">
        <f t="shared" si="17"/>
        <v>0</v>
      </c>
    </row>
    <row r="61" spans="1:15" ht="27" customHeight="1" x14ac:dyDescent="0.2">
      <c r="A61" s="19" t="s">
        <v>20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3"/>
      <c r="N61" s="3"/>
    </row>
    <row r="62" spans="1:15" x14ac:dyDescent="0.2">
      <c r="A62" s="1"/>
      <c r="B62" s="20" t="s">
        <v>6</v>
      </c>
      <c r="C62" s="21"/>
      <c r="D62" s="21"/>
      <c r="E62" s="21"/>
      <c r="F62" s="21"/>
      <c r="G62" s="21"/>
      <c r="H62" s="22"/>
      <c r="I62" s="20" t="s">
        <v>7</v>
      </c>
      <c r="J62" s="21"/>
      <c r="K62" s="21"/>
      <c r="L62" s="21"/>
      <c r="M62" s="21"/>
      <c r="N62" s="22"/>
      <c r="O62" s="6" t="s">
        <v>34</v>
      </c>
    </row>
    <row r="63" spans="1:15" x14ac:dyDescent="0.2">
      <c r="A63" s="1" t="s">
        <v>0</v>
      </c>
      <c r="B63" s="4" t="s">
        <v>1</v>
      </c>
      <c r="C63" s="4" t="s">
        <v>2</v>
      </c>
      <c r="D63" s="4" t="s">
        <v>3</v>
      </c>
      <c r="E63" s="4" t="s">
        <v>4</v>
      </c>
      <c r="F63" s="4" t="s">
        <v>5</v>
      </c>
      <c r="G63" s="4" t="s">
        <v>40</v>
      </c>
      <c r="H63" s="4" t="s">
        <v>13</v>
      </c>
      <c r="I63" s="4" t="s">
        <v>41</v>
      </c>
      <c r="J63" s="4" t="s">
        <v>49</v>
      </c>
      <c r="K63" s="4" t="s">
        <v>44</v>
      </c>
      <c r="L63" s="4" t="s">
        <v>45</v>
      </c>
      <c r="M63" s="4" t="s">
        <v>42</v>
      </c>
      <c r="N63" s="4" t="s">
        <v>13</v>
      </c>
      <c r="O63" s="6" t="s">
        <v>35</v>
      </c>
    </row>
    <row r="64" spans="1:15" x14ac:dyDescent="0.2">
      <c r="A64" s="2" t="s">
        <v>8</v>
      </c>
      <c r="B64" s="5">
        <v>173580</v>
      </c>
      <c r="C64" s="5">
        <v>0</v>
      </c>
      <c r="D64" s="5">
        <v>350</v>
      </c>
      <c r="E64" s="5">
        <v>20</v>
      </c>
      <c r="F64" s="5">
        <v>10</v>
      </c>
      <c r="G64" s="5"/>
      <c r="H64" s="5">
        <f>B64+C64-D64+E64-F64-G64</f>
        <v>173240</v>
      </c>
      <c r="I64" s="5">
        <v>174990</v>
      </c>
      <c r="J64" s="5"/>
      <c r="K64" s="5">
        <v>960</v>
      </c>
      <c r="L64" s="5">
        <v>2710</v>
      </c>
      <c r="M64" s="5"/>
      <c r="N64" s="5">
        <f>I64+K64-L64-M64</f>
        <v>173240</v>
      </c>
      <c r="O64" s="5">
        <f>H64-N64</f>
        <v>0</v>
      </c>
    </row>
    <row r="65" spans="1:17" x14ac:dyDescent="0.2">
      <c r="A65" s="2" t="s">
        <v>9</v>
      </c>
      <c r="B65" s="5">
        <v>590110</v>
      </c>
      <c r="C65" s="5">
        <v>20</v>
      </c>
      <c r="D65" s="5"/>
      <c r="E65" s="5"/>
      <c r="F65" s="5"/>
      <c r="G65" s="5">
        <v>89175</v>
      </c>
      <c r="H65" s="5">
        <f t="shared" ref="H65:H68" si="18">B65+C65-D65+E65-F65-G65</f>
        <v>500955</v>
      </c>
      <c r="I65" s="5">
        <v>698955</v>
      </c>
      <c r="J65" s="5"/>
      <c r="K65" s="5"/>
      <c r="L65" s="5"/>
      <c r="M65" s="5">
        <v>198000</v>
      </c>
      <c r="N65" s="5">
        <f t="shared" ref="N65:N68" si="19">I65+K65-L65-M65</f>
        <v>500955</v>
      </c>
      <c r="O65" s="5">
        <f t="shared" ref="O65:O69" si="20">H65-N65</f>
        <v>0</v>
      </c>
    </row>
    <row r="66" spans="1:17" x14ac:dyDescent="0.2">
      <c r="A66" s="2" t="s">
        <v>10</v>
      </c>
      <c r="B66" s="5">
        <v>70974</v>
      </c>
      <c r="C66" s="5"/>
      <c r="D66" s="5"/>
      <c r="E66" s="5"/>
      <c r="F66" s="5"/>
      <c r="G66" s="5"/>
      <c r="H66" s="5">
        <f t="shared" si="18"/>
        <v>70974</v>
      </c>
      <c r="I66" s="5">
        <v>70974</v>
      </c>
      <c r="J66" s="5"/>
      <c r="K66" s="5"/>
      <c r="L66" s="5"/>
      <c r="M66" s="5"/>
      <c r="N66" s="5">
        <f t="shared" si="19"/>
        <v>70974</v>
      </c>
      <c r="O66" s="5">
        <f t="shared" si="20"/>
        <v>0</v>
      </c>
    </row>
    <row r="67" spans="1:17" x14ac:dyDescent="0.2">
      <c r="A67" s="2" t="s">
        <v>11</v>
      </c>
      <c r="B67" s="5">
        <v>14528</v>
      </c>
      <c r="C67" s="5">
        <v>1394</v>
      </c>
      <c r="D67" s="5">
        <v>4613</v>
      </c>
      <c r="E67" s="5"/>
      <c r="F67" s="5"/>
      <c r="G67" s="5"/>
      <c r="H67" s="5">
        <f t="shared" si="18"/>
        <v>11309</v>
      </c>
      <c r="I67" s="5">
        <v>11309</v>
      </c>
      <c r="J67" s="5"/>
      <c r="K67" s="5"/>
      <c r="L67" s="5"/>
      <c r="M67" s="5"/>
      <c r="N67" s="5">
        <f t="shared" si="19"/>
        <v>11309</v>
      </c>
      <c r="O67" s="5">
        <f t="shared" si="20"/>
        <v>0</v>
      </c>
    </row>
    <row r="68" spans="1:17" x14ac:dyDescent="0.2">
      <c r="A68" s="2" t="s">
        <v>12</v>
      </c>
      <c r="B68" s="5">
        <v>74647</v>
      </c>
      <c r="C68" s="5"/>
      <c r="D68" s="5">
        <v>74647</v>
      </c>
      <c r="E68" s="5"/>
      <c r="F68" s="5"/>
      <c r="G68" s="5"/>
      <c r="H68" s="5">
        <f t="shared" si="18"/>
        <v>0</v>
      </c>
      <c r="I68" s="5"/>
      <c r="J68" s="5"/>
      <c r="K68" s="5"/>
      <c r="L68" s="5"/>
      <c r="M68" s="5"/>
      <c r="N68" s="5">
        <f t="shared" si="19"/>
        <v>0</v>
      </c>
      <c r="O68" s="5">
        <f t="shared" si="20"/>
        <v>0</v>
      </c>
    </row>
    <row r="69" spans="1:17" x14ac:dyDescent="0.2">
      <c r="A69" s="7" t="s">
        <v>37</v>
      </c>
      <c r="B69" s="2"/>
      <c r="C69" s="2"/>
      <c r="D69" s="2"/>
      <c r="E69" s="2"/>
      <c r="F69" s="2"/>
      <c r="G69" s="2"/>
      <c r="H69" s="8">
        <f>H64+H65-H66+H67+H68</f>
        <v>614530</v>
      </c>
      <c r="I69" s="2"/>
      <c r="J69" s="2"/>
      <c r="K69" s="2"/>
      <c r="L69" s="2"/>
      <c r="M69" s="2"/>
      <c r="N69" s="8">
        <f>N64+N65-N66+N67+N68</f>
        <v>614530</v>
      </c>
      <c r="O69" s="17">
        <f t="shared" si="20"/>
        <v>0</v>
      </c>
      <c r="P69" s="18"/>
      <c r="Q69" s="18"/>
    </row>
    <row r="71" spans="1:17" ht="27" customHeight="1" x14ac:dyDescent="0.2">
      <c r="A71" s="19" t="s">
        <v>21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3"/>
      <c r="N71" s="3"/>
    </row>
    <row r="72" spans="1:17" x14ac:dyDescent="0.2">
      <c r="A72" s="1"/>
      <c r="B72" s="20" t="s">
        <v>6</v>
      </c>
      <c r="C72" s="21"/>
      <c r="D72" s="21"/>
      <c r="E72" s="21"/>
      <c r="F72" s="21"/>
      <c r="G72" s="21"/>
      <c r="H72" s="22"/>
      <c r="I72" s="20" t="s">
        <v>7</v>
      </c>
      <c r="J72" s="21"/>
      <c r="K72" s="21"/>
      <c r="L72" s="21"/>
      <c r="M72" s="21"/>
      <c r="N72" s="22"/>
      <c r="O72" s="6" t="s">
        <v>34</v>
      </c>
    </row>
    <row r="73" spans="1:17" x14ac:dyDescent="0.2">
      <c r="A73" s="1" t="s">
        <v>0</v>
      </c>
      <c r="B73" s="4" t="s">
        <v>1</v>
      </c>
      <c r="C73" s="4" t="s">
        <v>2</v>
      </c>
      <c r="D73" s="4" t="s">
        <v>3</v>
      </c>
      <c r="E73" s="4" t="s">
        <v>4</v>
      </c>
      <c r="F73" s="4" t="s">
        <v>5</v>
      </c>
      <c r="G73" s="4" t="s">
        <v>40</v>
      </c>
      <c r="H73" s="4" t="s">
        <v>13</v>
      </c>
      <c r="I73" s="4" t="s">
        <v>41</v>
      </c>
      <c r="J73" s="4"/>
      <c r="K73" s="4" t="s">
        <v>44</v>
      </c>
      <c r="L73" s="4" t="s">
        <v>45</v>
      </c>
      <c r="M73" s="4" t="s">
        <v>42</v>
      </c>
      <c r="N73" s="4" t="s">
        <v>13</v>
      </c>
      <c r="O73" s="6" t="s">
        <v>35</v>
      </c>
    </row>
    <row r="74" spans="1:17" x14ac:dyDescent="0.2">
      <c r="A74" s="2" t="s">
        <v>8</v>
      </c>
      <c r="B74" s="5">
        <v>91910</v>
      </c>
      <c r="C74" s="5">
        <v>0</v>
      </c>
      <c r="D74" s="5">
        <v>0</v>
      </c>
      <c r="E74" s="5">
        <v>10</v>
      </c>
      <c r="F74" s="5">
        <v>0</v>
      </c>
      <c r="G74" s="5"/>
      <c r="H74" s="5">
        <f>B74+C74-D74+E74-F74-G74</f>
        <v>91920</v>
      </c>
      <c r="I74" s="5">
        <v>86500</v>
      </c>
      <c r="J74" s="5"/>
      <c r="K74" s="5">
        <v>6380</v>
      </c>
      <c r="L74" s="5">
        <v>960</v>
      </c>
      <c r="M74" s="5"/>
      <c r="N74" s="5">
        <f>I74+K74-L74-M74</f>
        <v>91920</v>
      </c>
      <c r="O74" s="5">
        <f>H74-N74</f>
        <v>0</v>
      </c>
    </row>
    <row r="75" spans="1:17" x14ac:dyDescent="0.2">
      <c r="A75" s="2" t="s">
        <v>9</v>
      </c>
      <c r="B75" s="5">
        <v>220048</v>
      </c>
      <c r="C75" s="5"/>
      <c r="D75" s="5"/>
      <c r="E75" s="5"/>
      <c r="F75" s="5"/>
      <c r="G75" s="5">
        <v>937</v>
      </c>
      <c r="H75" s="5">
        <f t="shared" ref="H75:H78" si="21">B75+C75-D75+E75-F75-G75</f>
        <v>219111</v>
      </c>
      <c r="I75" s="5">
        <v>235111</v>
      </c>
      <c r="J75" s="5"/>
      <c r="K75" s="5"/>
      <c r="L75" s="5"/>
      <c r="M75" s="5">
        <v>16000</v>
      </c>
      <c r="N75" s="5">
        <f t="shared" ref="N75:N78" si="22">I75+K75-L75-M75</f>
        <v>219111</v>
      </c>
      <c r="O75" s="5">
        <f t="shared" ref="O75:O79" si="23">H75-N75</f>
        <v>0</v>
      </c>
    </row>
    <row r="76" spans="1:17" x14ac:dyDescent="0.2">
      <c r="A76" s="2" t="s">
        <v>10</v>
      </c>
      <c r="B76" s="5">
        <v>65442</v>
      </c>
      <c r="C76" s="5"/>
      <c r="D76" s="5"/>
      <c r="E76" s="5"/>
      <c r="F76" s="5"/>
      <c r="G76" s="5"/>
      <c r="H76" s="5">
        <f t="shared" si="21"/>
        <v>65442</v>
      </c>
      <c r="I76" s="5">
        <v>65442</v>
      </c>
      <c r="J76" s="5"/>
      <c r="K76" s="5"/>
      <c r="L76" s="5"/>
      <c r="M76" s="5"/>
      <c r="N76" s="5">
        <f t="shared" si="22"/>
        <v>65442</v>
      </c>
      <c r="O76" s="5">
        <f t="shared" si="23"/>
        <v>0</v>
      </c>
    </row>
    <row r="77" spans="1:17" x14ac:dyDescent="0.2">
      <c r="A77" s="2" t="s">
        <v>11</v>
      </c>
      <c r="B77" s="5">
        <v>937</v>
      </c>
      <c r="C77" s="5"/>
      <c r="D77" s="5">
        <v>937</v>
      </c>
      <c r="E77" s="5"/>
      <c r="F77" s="5"/>
      <c r="G77" s="5"/>
      <c r="H77" s="5">
        <f t="shared" si="21"/>
        <v>0</v>
      </c>
      <c r="I77" s="5"/>
      <c r="J77" s="5"/>
      <c r="K77" s="5"/>
      <c r="L77" s="5"/>
      <c r="M77" s="5"/>
      <c r="N77" s="5">
        <f t="shared" si="22"/>
        <v>0</v>
      </c>
      <c r="O77" s="5">
        <f t="shared" si="23"/>
        <v>0</v>
      </c>
    </row>
    <row r="78" spans="1:17" x14ac:dyDescent="0.2">
      <c r="A78" s="2" t="s">
        <v>12</v>
      </c>
      <c r="B78" s="5"/>
      <c r="C78" s="5"/>
      <c r="D78" s="5"/>
      <c r="E78" s="5"/>
      <c r="F78" s="5"/>
      <c r="G78" s="5"/>
      <c r="H78" s="5">
        <f t="shared" si="21"/>
        <v>0</v>
      </c>
      <c r="I78" s="5"/>
      <c r="J78" s="5"/>
      <c r="K78" s="5"/>
      <c r="L78" s="5"/>
      <c r="M78" s="5"/>
      <c r="N78" s="5">
        <f t="shared" si="22"/>
        <v>0</v>
      </c>
      <c r="O78" s="5">
        <f t="shared" si="23"/>
        <v>0</v>
      </c>
    </row>
    <row r="79" spans="1:17" x14ac:dyDescent="0.2">
      <c r="A79" s="7" t="s">
        <v>37</v>
      </c>
      <c r="B79" s="2"/>
      <c r="C79" s="2"/>
      <c r="D79" s="2"/>
      <c r="E79" s="2"/>
      <c r="F79" s="2"/>
      <c r="G79" s="2"/>
      <c r="H79" s="8">
        <f>H74+H75-H76+H77+H78</f>
        <v>245589</v>
      </c>
      <c r="I79" s="2"/>
      <c r="J79" s="2"/>
      <c r="K79" s="2"/>
      <c r="L79" s="2"/>
      <c r="M79" s="2"/>
      <c r="N79" s="8">
        <f>N74+N75-N76+N77+N78</f>
        <v>245589</v>
      </c>
      <c r="O79" s="5">
        <f t="shared" si="23"/>
        <v>0</v>
      </c>
    </row>
    <row r="81" spans="1:15" ht="27" customHeight="1" x14ac:dyDescent="0.2">
      <c r="A81" s="19" t="s">
        <v>22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3"/>
      <c r="N81" s="3"/>
    </row>
    <row r="82" spans="1:15" x14ac:dyDescent="0.2">
      <c r="A82" s="1"/>
      <c r="B82" s="20" t="s">
        <v>6</v>
      </c>
      <c r="C82" s="21"/>
      <c r="D82" s="21"/>
      <c r="E82" s="21"/>
      <c r="F82" s="21"/>
      <c r="G82" s="21"/>
      <c r="H82" s="22"/>
      <c r="I82" s="20" t="s">
        <v>7</v>
      </c>
      <c r="J82" s="21"/>
      <c r="K82" s="21"/>
      <c r="L82" s="21"/>
      <c r="M82" s="21"/>
      <c r="N82" s="22"/>
      <c r="O82" s="6" t="s">
        <v>34</v>
      </c>
    </row>
    <row r="83" spans="1:15" x14ac:dyDescent="0.2">
      <c r="A83" s="1" t="s">
        <v>0</v>
      </c>
      <c r="B83" s="4" t="s">
        <v>1</v>
      </c>
      <c r="C83" s="4" t="s">
        <v>2</v>
      </c>
      <c r="D83" s="4" t="s">
        <v>3</v>
      </c>
      <c r="E83" s="4" t="s">
        <v>4</v>
      </c>
      <c r="F83" s="4" t="s">
        <v>5</v>
      </c>
      <c r="G83" s="4" t="s">
        <v>40</v>
      </c>
      <c r="H83" s="4" t="s">
        <v>13</v>
      </c>
      <c r="I83" s="4" t="s">
        <v>41</v>
      </c>
      <c r="J83" s="4" t="s">
        <v>49</v>
      </c>
      <c r="K83" s="4" t="s">
        <v>44</v>
      </c>
      <c r="L83" s="4" t="s">
        <v>45</v>
      </c>
      <c r="M83" s="4" t="s">
        <v>42</v>
      </c>
      <c r="N83" s="4" t="s">
        <v>13</v>
      </c>
      <c r="O83" s="6" t="s">
        <v>35</v>
      </c>
    </row>
    <row r="84" spans="1:15" x14ac:dyDescent="0.2">
      <c r="A84" s="2" t="s">
        <v>8</v>
      </c>
      <c r="B84" s="5">
        <v>41380</v>
      </c>
      <c r="C84" s="5">
        <v>0</v>
      </c>
      <c r="D84" s="5">
        <v>0</v>
      </c>
      <c r="E84" s="5">
        <v>0</v>
      </c>
      <c r="F84" s="5">
        <v>0</v>
      </c>
      <c r="G84" s="5"/>
      <c r="H84" s="5">
        <f>B84+C84-D84+E84-F84-G84</f>
        <v>41380</v>
      </c>
      <c r="I84" s="5">
        <v>41200</v>
      </c>
      <c r="J84" s="5"/>
      <c r="K84" s="5">
        <v>6510</v>
      </c>
      <c r="L84" s="5">
        <v>6330</v>
      </c>
      <c r="M84" s="5"/>
      <c r="N84" s="5">
        <f>I84+K84-L84-M84</f>
        <v>41380</v>
      </c>
      <c r="O84" s="5">
        <f>H84-N84</f>
        <v>0</v>
      </c>
    </row>
    <row r="85" spans="1:15" x14ac:dyDescent="0.2">
      <c r="A85" s="2" t="s">
        <v>9</v>
      </c>
      <c r="B85" s="5">
        <v>225990</v>
      </c>
      <c r="C85" s="5"/>
      <c r="D85" s="5"/>
      <c r="E85" s="5"/>
      <c r="F85" s="5"/>
      <c r="G85" s="5"/>
      <c r="H85" s="5">
        <f t="shared" ref="H85:H88" si="24">B85+C85-D85+E85-F85-G85</f>
        <v>225990</v>
      </c>
      <c r="I85" s="5">
        <v>231890</v>
      </c>
      <c r="J85" s="5"/>
      <c r="K85" s="5"/>
      <c r="L85" s="5"/>
      <c r="M85" s="5">
        <v>5900</v>
      </c>
      <c r="N85" s="5">
        <f t="shared" ref="N85:N88" si="25">I85+K85-L85-M85</f>
        <v>225990</v>
      </c>
      <c r="O85" s="5">
        <f t="shared" ref="O85:O89" si="26">H85-N85</f>
        <v>0</v>
      </c>
    </row>
    <row r="86" spans="1:15" x14ac:dyDescent="0.2">
      <c r="A86" s="2" t="s">
        <v>10</v>
      </c>
      <c r="B86" s="5">
        <v>13295</v>
      </c>
      <c r="C86" s="5"/>
      <c r="D86" s="5"/>
      <c r="E86" s="5"/>
      <c r="F86" s="5"/>
      <c r="G86" s="5"/>
      <c r="H86" s="5">
        <f t="shared" si="24"/>
        <v>13295</v>
      </c>
      <c r="I86" s="5">
        <v>13295</v>
      </c>
      <c r="J86" s="5"/>
      <c r="K86" s="5"/>
      <c r="L86" s="5"/>
      <c r="M86" s="5"/>
      <c r="N86" s="5">
        <f t="shared" si="25"/>
        <v>13295</v>
      </c>
      <c r="O86" s="5">
        <f t="shared" si="26"/>
        <v>0</v>
      </c>
    </row>
    <row r="87" spans="1:15" x14ac:dyDescent="0.2">
      <c r="A87" s="2" t="s">
        <v>11</v>
      </c>
      <c r="B87" s="5"/>
      <c r="C87" s="5"/>
      <c r="D87" s="5"/>
      <c r="E87" s="5"/>
      <c r="F87" s="5"/>
      <c r="G87" s="5"/>
      <c r="H87" s="5">
        <f t="shared" si="24"/>
        <v>0</v>
      </c>
      <c r="I87" s="5"/>
      <c r="J87" s="5"/>
      <c r="K87" s="5"/>
      <c r="L87" s="5"/>
      <c r="M87" s="5"/>
      <c r="N87" s="5">
        <f t="shared" si="25"/>
        <v>0</v>
      </c>
      <c r="O87" s="5">
        <f t="shared" si="26"/>
        <v>0</v>
      </c>
    </row>
    <row r="88" spans="1:15" x14ac:dyDescent="0.2">
      <c r="A88" s="2" t="s">
        <v>12</v>
      </c>
      <c r="B88" s="5"/>
      <c r="C88" s="5"/>
      <c r="D88" s="5"/>
      <c r="E88" s="5"/>
      <c r="F88" s="5"/>
      <c r="G88" s="5"/>
      <c r="H88" s="5">
        <f t="shared" si="24"/>
        <v>0</v>
      </c>
      <c r="I88" s="5"/>
      <c r="J88" s="5"/>
      <c r="K88" s="5"/>
      <c r="L88" s="5"/>
      <c r="M88" s="5"/>
      <c r="N88" s="5">
        <f t="shared" si="25"/>
        <v>0</v>
      </c>
      <c r="O88" s="5">
        <f t="shared" si="26"/>
        <v>0</v>
      </c>
    </row>
    <row r="89" spans="1:15" x14ac:dyDescent="0.2">
      <c r="A89" s="7" t="s">
        <v>37</v>
      </c>
      <c r="B89" s="2"/>
      <c r="C89" s="2"/>
      <c r="D89" s="2"/>
      <c r="E89" s="2"/>
      <c r="F89" s="2"/>
      <c r="G89" s="2"/>
      <c r="H89" s="8">
        <f>H84+H85-H86+H87+H88</f>
        <v>254075</v>
      </c>
      <c r="I89" s="2"/>
      <c r="J89" s="2"/>
      <c r="K89" s="2"/>
      <c r="L89" s="2"/>
      <c r="M89" s="2"/>
      <c r="N89" s="8">
        <f>N84+N85-N86+N87+N88</f>
        <v>254075</v>
      </c>
      <c r="O89" s="5">
        <f t="shared" si="26"/>
        <v>0</v>
      </c>
    </row>
    <row r="91" spans="1:15" ht="27" customHeight="1" x14ac:dyDescent="0.2">
      <c r="A91" s="19" t="s">
        <v>23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3"/>
      <c r="N91" s="3"/>
    </row>
    <row r="92" spans="1:15" x14ac:dyDescent="0.2">
      <c r="A92" s="1"/>
      <c r="B92" s="20" t="s">
        <v>6</v>
      </c>
      <c r="C92" s="21"/>
      <c r="D92" s="21"/>
      <c r="E92" s="21"/>
      <c r="F92" s="21"/>
      <c r="G92" s="21"/>
      <c r="H92" s="22"/>
      <c r="I92" s="20" t="s">
        <v>7</v>
      </c>
      <c r="J92" s="21"/>
      <c r="K92" s="21"/>
      <c r="L92" s="21"/>
      <c r="M92" s="21"/>
      <c r="N92" s="22"/>
      <c r="O92" s="6" t="s">
        <v>34</v>
      </c>
    </row>
    <row r="93" spans="1:15" x14ac:dyDescent="0.2">
      <c r="A93" s="1" t="s">
        <v>0</v>
      </c>
      <c r="B93" s="4" t="s">
        <v>1</v>
      </c>
      <c r="C93" s="4" t="s">
        <v>2</v>
      </c>
      <c r="D93" s="4" t="s">
        <v>3</v>
      </c>
      <c r="E93" s="4" t="s">
        <v>4</v>
      </c>
      <c r="F93" s="4" t="s">
        <v>5</v>
      </c>
      <c r="G93" s="4" t="s">
        <v>40</v>
      </c>
      <c r="H93" s="4" t="s">
        <v>13</v>
      </c>
      <c r="I93" s="4" t="s">
        <v>41</v>
      </c>
      <c r="J93" s="4" t="s">
        <v>49</v>
      </c>
      <c r="K93" s="4" t="s">
        <v>44</v>
      </c>
      <c r="L93" s="4" t="s">
        <v>48</v>
      </c>
      <c r="M93" s="4" t="s">
        <v>42</v>
      </c>
      <c r="N93" s="4" t="s">
        <v>13</v>
      </c>
      <c r="O93" s="6" t="s">
        <v>35</v>
      </c>
    </row>
    <row r="94" spans="1:15" x14ac:dyDescent="0.2">
      <c r="A94" s="2" t="s">
        <v>8</v>
      </c>
      <c r="B94" s="5">
        <v>368740</v>
      </c>
      <c r="C94" s="5">
        <v>500</v>
      </c>
      <c r="D94" s="5">
        <v>0</v>
      </c>
      <c r="E94" s="5">
        <v>20</v>
      </c>
      <c r="F94" s="5">
        <v>100</v>
      </c>
      <c r="G94" s="5"/>
      <c r="H94" s="5">
        <f>B94+C94-D94+E94-F94-G94</f>
        <v>369160</v>
      </c>
      <c r="I94" s="5">
        <v>355680</v>
      </c>
      <c r="J94" s="5"/>
      <c r="K94" s="5">
        <v>20040</v>
      </c>
      <c r="L94" s="5">
        <v>6560</v>
      </c>
      <c r="M94" s="5"/>
      <c r="N94" s="5">
        <f>I94+K94-L94-M94</f>
        <v>369160</v>
      </c>
      <c r="O94" s="5">
        <f>H94-N94</f>
        <v>0</v>
      </c>
    </row>
    <row r="95" spans="1:15" x14ac:dyDescent="0.2">
      <c r="A95" s="2" t="s">
        <v>9</v>
      </c>
      <c r="B95" s="5">
        <v>782137</v>
      </c>
      <c r="C95" s="5"/>
      <c r="D95" s="5"/>
      <c r="E95" s="5"/>
      <c r="F95" s="5"/>
      <c r="G95" s="5">
        <v>10206</v>
      </c>
      <c r="H95" s="5">
        <f t="shared" ref="H95:H98" si="27">B95+C95-D95+E95-F95-G95</f>
        <v>771931</v>
      </c>
      <c r="I95" s="5">
        <v>1163931</v>
      </c>
      <c r="J95" s="5"/>
      <c r="K95" s="5"/>
      <c r="L95" s="5"/>
      <c r="M95" s="5">
        <v>392000</v>
      </c>
      <c r="N95" s="5">
        <f t="shared" ref="N95:N98" si="28">I95+K95-L95-M95</f>
        <v>771931</v>
      </c>
      <c r="O95" s="5">
        <f t="shared" ref="O95:O99" si="29">H95-N95</f>
        <v>0</v>
      </c>
    </row>
    <row r="96" spans="1:15" x14ac:dyDescent="0.2">
      <c r="A96" s="2" t="s">
        <v>10</v>
      </c>
      <c r="B96" s="5">
        <v>115941</v>
      </c>
      <c r="C96" s="5"/>
      <c r="D96" s="5"/>
      <c r="E96" s="5"/>
      <c r="F96" s="5"/>
      <c r="G96" s="5"/>
      <c r="H96" s="5">
        <f t="shared" si="27"/>
        <v>115941</v>
      </c>
      <c r="I96" s="5">
        <v>115941</v>
      </c>
      <c r="J96" s="5"/>
      <c r="K96" s="5"/>
      <c r="L96" s="5"/>
      <c r="M96" s="5"/>
      <c r="N96" s="5">
        <f t="shared" si="28"/>
        <v>115941</v>
      </c>
      <c r="O96" s="5">
        <f t="shared" si="29"/>
        <v>0</v>
      </c>
    </row>
    <row r="97" spans="1:15" x14ac:dyDescent="0.2">
      <c r="A97" s="2" t="s">
        <v>11</v>
      </c>
      <c r="B97" s="5">
        <v>10206</v>
      </c>
      <c r="C97" s="5">
        <v>4980</v>
      </c>
      <c r="D97" s="5"/>
      <c r="E97" s="5"/>
      <c r="F97" s="5"/>
      <c r="G97" s="5"/>
      <c r="H97" s="5">
        <f t="shared" si="27"/>
        <v>15186</v>
      </c>
      <c r="I97" s="5">
        <v>15186</v>
      </c>
      <c r="J97" s="5"/>
      <c r="K97" s="10"/>
      <c r="L97" s="5"/>
      <c r="M97" s="5"/>
      <c r="N97" s="5">
        <f t="shared" si="28"/>
        <v>15186</v>
      </c>
      <c r="O97" s="5">
        <f t="shared" si="29"/>
        <v>0</v>
      </c>
    </row>
    <row r="98" spans="1:15" x14ac:dyDescent="0.2">
      <c r="A98" s="2" t="s">
        <v>12</v>
      </c>
      <c r="B98" s="5"/>
      <c r="C98" s="5"/>
      <c r="D98" s="5"/>
      <c r="E98" s="5"/>
      <c r="F98" s="5"/>
      <c r="G98" s="5"/>
      <c r="H98" s="5">
        <f t="shared" si="27"/>
        <v>0</v>
      </c>
      <c r="I98" s="5"/>
      <c r="J98" s="5"/>
      <c r="K98" s="5"/>
      <c r="L98" s="5"/>
      <c r="M98" s="5"/>
      <c r="N98" s="5">
        <f t="shared" si="28"/>
        <v>0</v>
      </c>
      <c r="O98" s="5">
        <f t="shared" si="29"/>
        <v>0</v>
      </c>
    </row>
    <row r="99" spans="1:15" x14ac:dyDescent="0.2">
      <c r="A99" s="7" t="s">
        <v>36</v>
      </c>
      <c r="B99" s="2"/>
      <c r="C99" s="2"/>
      <c r="D99" s="2"/>
      <c r="E99" s="2"/>
      <c r="F99" s="2"/>
      <c r="G99" s="2"/>
      <c r="H99" s="8">
        <f>H94+H95-H96+H97+H98</f>
        <v>1040336</v>
      </c>
      <c r="I99" s="2"/>
      <c r="J99" s="2"/>
      <c r="K99" s="2"/>
      <c r="L99" s="2"/>
      <c r="M99" s="2"/>
      <c r="N99" s="8">
        <f>N94+N95-N96+N97+N98</f>
        <v>1040336</v>
      </c>
      <c r="O99" s="5">
        <f t="shared" si="29"/>
        <v>0</v>
      </c>
    </row>
    <row r="100" spans="1:15" x14ac:dyDescent="0.2">
      <c r="I100" s="11"/>
      <c r="J100" s="11"/>
    </row>
    <row r="101" spans="1:15" ht="27" customHeight="1" x14ac:dyDescent="0.2">
      <c r="A101" s="19" t="s">
        <v>24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3"/>
      <c r="N101" s="3"/>
    </row>
    <row r="102" spans="1:15" x14ac:dyDescent="0.2">
      <c r="A102" s="1"/>
      <c r="B102" s="20" t="s">
        <v>6</v>
      </c>
      <c r="C102" s="21"/>
      <c r="D102" s="21"/>
      <c r="E102" s="21"/>
      <c r="F102" s="21"/>
      <c r="G102" s="21"/>
      <c r="H102" s="22"/>
      <c r="I102" s="20" t="s">
        <v>7</v>
      </c>
      <c r="J102" s="21"/>
      <c r="K102" s="21"/>
      <c r="L102" s="21"/>
      <c r="M102" s="21"/>
      <c r="N102" s="22"/>
      <c r="O102" s="6" t="s">
        <v>34</v>
      </c>
    </row>
    <row r="103" spans="1:15" x14ac:dyDescent="0.2">
      <c r="A103" s="1" t="s">
        <v>0</v>
      </c>
      <c r="B103" s="4" t="s">
        <v>1</v>
      </c>
      <c r="C103" s="4" t="s">
        <v>2</v>
      </c>
      <c r="D103" s="4" t="s">
        <v>3</v>
      </c>
      <c r="E103" s="4" t="s">
        <v>4</v>
      </c>
      <c r="F103" s="4" t="s">
        <v>5</v>
      </c>
      <c r="G103" s="4" t="s">
        <v>40</v>
      </c>
      <c r="H103" s="4" t="s">
        <v>13</v>
      </c>
      <c r="I103" s="4" t="s">
        <v>41</v>
      </c>
      <c r="J103" s="4"/>
      <c r="K103" s="4" t="s">
        <v>44</v>
      </c>
      <c r="L103" s="4" t="s">
        <v>45</v>
      </c>
      <c r="M103" s="4" t="s">
        <v>42</v>
      </c>
      <c r="N103" s="4" t="s">
        <v>13</v>
      </c>
      <c r="O103" s="6" t="s">
        <v>35</v>
      </c>
    </row>
    <row r="104" spans="1:15" x14ac:dyDescent="0.2">
      <c r="A104" s="2" t="s">
        <v>8</v>
      </c>
      <c r="B104" s="5">
        <v>242810</v>
      </c>
      <c r="C104" s="5">
        <v>0</v>
      </c>
      <c r="D104" s="5">
        <v>500</v>
      </c>
      <c r="E104" s="5">
        <v>265</v>
      </c>
      <c r="F104" s="5">
        <v>350</v>
      </c>
      <c r="G104" s="5"/>
      <c r="H104" s="5">
        <f>B104+C104-D104+E104-F104-G104</f>
        <v>242225</v>
      </c>
      <c r="I104" s="5">
        <v>262265</v>
      </c>
      <c r="J104" s="5"/>
      <c r="K104" s="5">
        <v>0</v>
      </c>
      <c r="L104" s="5">
        <v>20040</v>
      </c>
      <c r="M104" s="5"/>
      <c r="N104" s="5">
        <f>I104+K104-L104-M104</f>
        <v>242225</v>
      </c>
      <c r="O104" s="5">
        <f>H104-N104</f>
        <v>0</v>
      </c>
    </row>
    <row r="105" spans="1:15" x14ac:dyDescent="0.2">
      <c r="A105" s="2" t="s">
        <v>9</v>
      </c>
      <c r="B105" s="5">
        <v>829799</v>
      </c>
      <c r="C105" s="5"/>
      <c r="D105" s="5"/>
      <c r="E105" s="5"/>
      <c r="F105" s="5"/>
      <c r="G105" s="5">
        <v>13948</v>
      </c>
      <c r="H105" s="5">
        <f t="shared" ref="H105:H108" si="30">B105+C105-D105+E105-F105-G105</f>
        <v>815851</v>
      </c>
      <c r="I105" s="5">
        <v>1001851</v>
      </c>
      <c r="J105" s="5"/>
      <c r="K105" s="5"/>
      <c r="L105" s="5"/>
      <c r="M105" s="5">
        <v>186000</v>
      </c>
      <c r="N105" s="5">
        <f t="shared" ref="N105:N108" si="31">I105+K105-L105-M105</f>
        <v>815851</v>
      </c>
      <c r="O105" s="5">
        <f t="shared" ref="O105:O109" si="32">H105-N105</f>
        <v>0</v>
      </c>
    </row>
    <row r="106" spans="1:15" x14ac:dyDescent="0.2">
      <c r="A106" s="2" t="s">
        <v>10</v>
      </c>
      <c r="B106" s="5">
        <v>111308</v>
      </c>
      <c r="C106" s="5"/>
      <c r="D106" s="5"/>
      <c r="E106" s="5"/>
      <c r="F106" s="5"/>
      <c r="G106" s="5"/>
      <c r="H106" s="5">
        <f t="shared" si="30"/>
        <v>111308</v>
      </c>
      <c r="I106" s="5">
        <v>111308</v>
      </c>
      <c r="J106" s="5"/>
      <c r="K106" s="5"/>
      <c r="L106" s="5"/>
      <c r="M106" s="5"/>
      <c r="N106" s="5">
        <f t="shared" si="31"/>
        <v>111308</v>
      </c>
      <c r="O106" s="5">
        <f t="shared" si="32"/>
        <v>0</v>
      </c>
    </row>
    <row r="107" spans="1:15" x14ac:dyDescent="0.2">
      <c r="A107" s="2" t="s">
        <v>11</v>
      </c>
      <c r="B107" s="5">
        <v>13948</v>
      </c>
      <c r="C107" s="5">
        <v>3862</v>
      </c>
      <c r="D107" s="5">
        <v>116</v>
      </c>
      <c r="E107" s="5"/>
      <c r="F107" s="5"/>
      <c r="G107" s="5"/>
      <c r="H107" s="5">
        <f t="shared" si="30"/>
        <v>17694</v>
      </c>
      <c r="I107" s="5">
        <v>17694</v>
      </c>
      <c r="J107" s="5"/>
      <c r="K107" s="5"/>
      <c r="L107" s="5"/>
      <c r="M107" s="5"/>
      <c r="N107" s="5">
        <f t="shared" si="31"/>
        <v>17694</v>
      </c>
      <c r="O107" s="5">
        <f t="shared" si="32"/>
        <v>0</v>
      </c>
    </row>
    <row r="108" spans="1:15" x14ac:dyDescent="0.2">
      <c r="A108" s="2" t="s">
        <v>12</v>
      </c>
      <c r="B108" s="5"/>
      <c r="C108" s="5"/>
      <c r="D108" s="5"/>
      <c r="E108" s="5"/>
      <c r="F108" s="5"/>
      <c r="G108" s="5"/>
      <c r="H108" s="5">
        <f t="shared" si="30"/>
        <v>0</v>
      </c>
      <c r="I108" s="5"/>
      <c r="J108" s="5"/>
      <c r="K108" s="5"/>
      <c r="L108" s="5"/>
      <c r="M108" s="5"/>
      <c r="N108" s="5">
        <f t="shared" si="31"/>
        <v>0</v>
      </c>
      <c r="O108" s="5">
        <f t="shared" si="32"/>
        <v>0</v>
      </c>
    </row>
    <row r="109" spans="1:15" x14ac:dyDescent="0.2">
      <c r="A109" s="7" t="s">
        <v>37</v>
      </c>
      <c r="B109" s="2"/>
      <c r="C109" s="2"/>
      <c r="D109" s="2"/>
      <c r="E109" s="2"/>
      <c r="F109" s="2"/>
      <c r="G109" s="2"/>
      <c r="H109" s="8">
        <f>H104+H105-H106+H107+H108</f>
        <v>964462</v>
      </c>
      <c r="I109" s="2"/>
      <c r="J109" s="2"/>
      <c r="K109" s="2"/>
      <c r="L109" s="2"/>
      <c r="M109" s="2"/>
      <c r="N109" s="8">
        <f>N104+N105-N106+N107+N108</f>
        <v>964462</v>
      </c>
      <c r="O109" s="5">
        <f t="shared" si="32"/>
        <v>0</v>
      </c>
    </row>
    <row r="111" spans="1:15" ht="27" customHeight="1" x14ac:dyDescent="0.2">
      <c r="A111" s="19" t="s">
        <v>25</v>
      </c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3"/>
      <c r="N111" s="3"/>
    </row>
    <row r="112" spans="1:15" x14ac:dyDescent="0.2">
      <c r="A112" s="1"/>
      <c r="B112" s="20" t="s">
        <v>6</v>
      </c>
      <c r="C112" s="21"/>
      <c r="D112" s="21"/>
      <c r="E112" s="21"/>
      <c r="F112" s="21"/>
      <c r="G112" s="21"/>
      <c r="H112" s="22"/>
      <c r="I112" s="20" t="s">
        <v>7</v>
      </c>
      <c r="J112" s="21"/>
      <c r="K112" s="21"/>
      <c r="L112" s="21"/>
      <c r="M112" s="21"/>
      <c r="N112" s="22"/>
      <c r="O112" s="6" t="s">
        <v>34</v>
      </c>
    </row>
    <row r="113" spans="1:15" x14ac:dyDescent="0.2">
      <c r="A113" s="1" t="s">
        <v>0</v>
      </c>
      <c r="B113" s="4" t="s">
        <v>1</v>
      </c>
      <c r="C113" s="4" t="s">
        <v>2</v>
      </c>
      <c r="D113" s="4" t="s">
        <v>3</v>
      </c>
      <c r="E113" s="4" t="s">
        <v>4</v>
      </c>
      <c r="F113" s="4" t="s">
        <v>5</v>
      </c>
      <c r="G113" s="4" t="s">
        <v>40</v>
      </c>
      <c r="H113" s="4" t="s">
        <v>13</v>
      </c>
      <c r="I113" s="4" t="s">
        <v>41</v>
      </c>
      <c r="J113" s="4" t="s">
        <v>49</v>
      </c>
      <c r="K113" s="4" t="s">
        <v>44</v>
      </c>
      <c r="L113" s="4" t="s">
        <v>45</v>
      </c>
      <c r="M113" s="4" t="s">
        <v>42</v>
      </c>
      <c r="N113" s="4" t="s">
        <v>13</v>
      </c>
      <c r="O113" s="6" t="s">
        <v>35</v>
      </c>
    </row>
    <row r="114" spans="1:15" x14ac:dyDescent="0.2">
      <c r="A114" s="2" t="s">
        <v>8</v>
      </c>
      <c r="B114" s="5">
        <v>215480</v>
      </c>
      <c r="C114" s="5">
        <v>100</v>
      </c>
      <c r="D114" s="5">
        <v>0</v>
      </c>
      <c r="E114" s="5">
        <v>0</v>
      </c>
      <c r="F114" s="5">
        <v>0</v>
      </c>
      <c r="G114" s="5"/>
      <c r="H114" s="5">
        <f>B114+C114-D114+E114-F114-G114</f>
        <v>215580</v>
      </c>
      <c r="I114" s="5">
        <v>212810</v>
      </c>
      <c r="J114" s="5"/>
      <c r="K114" s="5">
        <v>2770</v>
      </c>
      <c r="L114" s="5">
        <v>0</v>
      </c>
      <c r="M114" s="5"/>
      <c r="N114" s="5">
        <f>I114+K114-L114-M114</f>
        <v>215580</v>
      </c>
      <c r="O114" s="5">
        <f>H114-N114</f>
        <v>0</v>
      </c>
    </row>
    <row r="115" spans="1:15" x14ac:dyDescent="0.2">
      <c r="A115" s="2" t="s">
        <v>9</v>
      </c>
      <c r="B115" s="5">
        <v>659151</v>
      </c>
      <c r="C115" s="5"/>
      <c r="D115" s="5"/>
      <c r="E115" s="5"/>
      <c r="F115" s="5"/>
      <c r="G115" s="5">
        <v>18446</v>
      </c>
      <c r="H115" s="5">
        <f t="shared" ref="H115:H118" si="33">B115+C115-D115+E115-F115-G115</f>
        <v>640705</v>
      </c>
      <c r="I115" s="5">
        <v>1031905</v>
      </c>
      <c r="J115" s="5"/>
      <c r="K115" s="5">
        <v>800</v>
      </c>
      <c r="L115" s="5"/>
      <c r="M115" s="5">
        <v>392000</v>
      </c>
      <c r="N115" s="5">
        <f t="shared" ref="N115:N118" si="34">I115+K115-L115-M115</f>
        <v>640705</v>
      </c>
      <c r="O115" s="5">
        <f t="shared" ref="O115:O119" si="35">H115-N115</f>
        <v>0</v>
      </c>
    </row>
    <row r="116" spans="1:15" x14ac:dyDescent="0.2">
      <c r="A116" s="2" t="s">
        <v>10</v>
      </c>
      <c r="B116" s="5">
        <v>128364</v>
      </c>
      <c r="C116" s="5"/>
      <c r="D116" s="5"/>
      <c r="E116" s="5"/>
      <c r="F116" s="5"/>
      <c r="G116" s="5"/>
      <c r="H116" s="5">
        <f t="shared" si="33"/>
        <v>128364</v>
      </c>
      <c r="I116" s="5">
        <v>128364</v>
      </c>
      <c r="J116" s="5"/>
      <c r="K116" s="5"/>
      <c r="L116" s="5"/>
      <c r="M116" s="5"/>
      <c r="N116" s="5">
        <f t="shared" si="34"/>
        <v>128364</v>
      </c>
      <c r="O116" s="5">
        <f t="shared" si="35"/>
        <v>0</v>
      </c>
    </row>
    <row r="117" spans="1:15" x14ac:dyDescent="0.2">
      <c r="A117" s="2" t="s">
        <v>11</v>
      </c>
      <c r="B117" s="5">
        <v>18446</v>
      </c>
      <c r="C117" s="5">
        <v>700</v>
      </c>
      <c r="D117" s="5"/>
      <c r="E117" s="5"/>
      <c r="F117" s="5"/>
      <c r="G117" s="5"/>
      <c r="H117" s="5">
        <f t="shared" si="33"/>
        <v>19146</v>
      </c>
      <c r="I117" s="5">
        <v>19146</v>
      </c>
      <c r="J117" s="5"/>
      <c r="K117" s="5"/>
      <c r="L117" s="5"/>
      <c r="M117" s="5"/>
      <c r="N117" s="5">
        <f t="shared" si="34"/>
        <v>19146</v>
      </c>
      <c r="O117" s="5">
        <f t="shared" si="35"/>
        <v>0</v>
      </c>
    </row>
    <row r="118" spans="1:15" x14ac:dyDescent="0.2">
      <c r="A118" s="2" t="s">
        <v>12</v>
      </c>
      <c r="B118" s="5"/>
      <c r="C118" s="5"/>
      <c r="D118" s="5"/>
      <c r="E118" s="5"/>
      <c r="F118" s="5"/>
      <c r="G118" s="5"/>
      <c r="H118" s="5">
        <f t="shared" si="33"/>
        <v>0</v>
      </c>
      <c r="I118" s="5"/>
      <c r="J118" s="5"/>
      <c r="K118" s="5"/>
      <c r="L118" s="5"/>
      <c r="M118" s="5"/>
      <c r="N118" s="5">
        <f t="shared" si="34"/>
        <v>0</v>
      </c>
      <c r="O118" s="5">
        <f t="shared" si="35"/>
        <v>0</v>
      </c>
    </row>
    <row r="119" spans="1:15" x14ac:dyDescent="0.2">
      <c r="A119" s="7" t="s">
        <v>38</v>
      </c>
      <c r="B119" s="2"/>
      <c r="C119" s="2"/>
      <c r="D119" s="2"/>
      <c r="E119" s="2"/>
      <c r="F119" s="2"/>
      <c r="G119" s="2"/>
      <c r="H119" s="8">
        <f>H114+H115-H116+H117+H118</f>
        <v>747067</v>
      </c>
      <c r="I119" s="2"/>
      <c r="J119" s="2"/>
      <c r="K119" s="2"/>
      <c r="L119" s="2"/>
      <c r="M119" s="2"/>
      <c r="N119" s="8">
        <f>N114+N115-N116+N117+N118</f>
        <v>747067</v>
      </c>
      <c r="O119" s="5">
        <f t="shared" si="35"/>
        <v>0</v>
      </c>
    </row>
    <row r="121" spans="1:15" ht="27" customHeight="1" x14ac:dyDescent="0.2">
      <c r="A121" s="19" t="s">
        <v>26</v>
      </c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3"/>
      <c r="N121" s="3"/>
    </row>
    <row r="122" spans="1:15" x14ac:dyDescent="0.2">
      <c r="A122" s="1"/>
      <c r="B122" s="20" t="s">
        <v>6</v>
      </c>
      <c r="C122" s="21"/>
      <c r="D122" s="21"/>
      <c r="E122" s="21"/>
      <c r="F122" s="21"/>
      <c r="G122" s="21"/>
      <c r="H122" s="22"/>
      <c r="I122" s="20" t="s">
        <v>7</v>
      </c>
      <c r="J122" s="21"/>
      <c r="K122" s="21"/>
      <c r="L122" s="21"/>
      <c r="M122" s="21"/>
      <c r="N122" s="22"/>
      <c r="O122" s="6" t="s">
        <v>34</v>
      </c>
    </row>
    <row r="123" spans="1:15" x14ac:dyDescent="0.2">
      <c r="A123" s="1" t="s">
        <v>0</v>
      </c>
      <c r="B123" s="4" t="s">
        <v>1</v>
      </c>
      <c r="C123" s="4" t="s">
        <v>2</v>
      </c>
      <c r="D123" s="4" t="s">
        <v>3</v>
      </c>
      <c r="E123" s="4" t="s">
        <v>4</v>
      </c>
      <c r="F123" s="4" t="s">
        <v>5</v>
      </c>
      <c r="G123" s="4" t="s">
        <v>40</v>
      </c>
      <c r="H123" s="4" t="s">
        <v>13</v>
      </c>
      <c r="I123" s="4" t="s">
        <v>41</v>
      </c>
      <c r="J123" s="4" t="s">
        <v>49</v>
      </c>
      <c r="K123" s="4" t="s">
        <v>44</v>
      </c>
      <c r="L123" s="4" t="s">
        <v>45</v>
      </c>
      <c r="M123" s="4" t="s">
        <v>42</v>
      </c>
      <c r="N123" s="4" t="s">
        <v>13</v>
      </c>
      <c r="O123" s="6" t="s">
        <v>35</v>
      </c>
    </row>
    <row r="124" spans="1:15" x14ac:dyDescent="0.2">
      <c r="A124" s="2" t="s">
        <v>8</v>
      </c>
      <c r="B124" s="5">
        <v>251760</v>
      </c>
      <c r="C124" s="5">
        <v>1300</v>
      </c>
      <c r="D124" s="5">
        <v>0</v>
      </c>
      <c r="E124" s="5">
        <v>0</v>
      </c>
      <c r="F124" s="5">
        <v>0</v>
      </c>
      <c r="G124" s="5"/>
      <c r="H124" s="5">
        <f>B124+C124-D124+E124-F124-G124</f>
        <v>253060</v>
      </c>
      <c r="I124" s="5">
        <v>251520</v>
      </c>
      <c r="J124" s="5"/>
      <c r="K124" s="5">
        <v>4310</v>
      </c>
      <c r="L124" s="5">
        <v>2770</v>
      </c>
      <c r="M124" s="5"/>
      <c r="N124" s="5">
        <f>I124+K124-L124-M124</f>
        <v>253060</v>
      </c>
      <c r="O124" s="5">
        <f>H124-N124</f>
        <v>0</v>
      </c>
    </row>
    <row r="125" spans="1:15" x14ac:dyDescent="0.2">
      <c r="A125" s="2" t="s">
        <v>9</v>
      </c>
      <c r="B125" s="5">
        <v>787774.5</v>
      </c>
      <c r="C125" s="5"/>
      <c r="D125" s="5"/>
      <c r="E125" s="5"/>
      <c r="F125" s="5"/>
      <c r="G125" s="5">
        <v>30961.5</v>
      </c>
      <c r="H125" s="5">
        <f t="shared" ref="H125:H128" si="36">B125+C125-D125+E125-F125-G125</f>
        <v>756813</v>
      </c>
      <c r="I125" s="5">
        <v>1171653.01</v>
      </c>
      <c r="J125" s="5"/>
      <c r="K125" s="5">
        <v>60</v>
      </c>
      <c r="L125" s="5">
        <v>800</v>
      </c>
      <c r="M125" s="5">
        <v>414100</v>
      </c>
      <c r="N125" s="5">
        <f t="shared" ref="N125:N128" si="37">I125+K125-L125-M125</f>
        <v>756813.01</v>
      </c>
      <c r="O125" s="5">
        <f t="shared" ref="O125:O129" si="38">H125-N125</f>
        <v>-1.0000000009313226E-2</v>
      </c>
    </row>
    <row r="126" spans="1:15" x14ac:dyDescent="0.2">
      <c r="A126" s="2" t="s">
        <v>10</v>
      </c>
      <c r="B126" s="5">
        <v>142763.46</v>
      </c>
      <c r="C126" s="5"/>
      <c r="D126" s="5"/>
      <c r="E126" s="5"/>
      <c r="F126" s="5"/>
      <c r="G126" s="5"/>
      <c r="H126" s="5">
        <f t="shared" si="36"/>
        <v>142763.46</v>
      </c>
      <c r="I126" s="5">
        <v>142763.46</v>
      </c>
      <c r="J126" s="5"/>
      <c r="K126" s="5"/>
      <c r="L126" s="5"/>
      <c r="M126" s="5"/>
      <c r="N126" s="5">
        <f t="shared" si="37"/>
        <v>142763.46</v>
      </c>
      <c r="O126" s="5">
        <f t="shared" si="38"/>
        <v>0</v>
      </c>
    </row>
    <row r="127" spans="1:15" x14ac:dyDescent="0.2">
      <c r="A127" s="2" t="s">
        <v>11</v>
      </c>
      <c r="B127" s="5">
        <v>30961.5</v>
      </c>
      <c r="C127" s="5"/>
      <c r="D127" s="5">
        <v>10530</v>
      </c>
      <c r="E127" s="5">
        <v>357</v>
      </c>
      <c r="F127" s="5"/>
      <c r="G127" s="5"/>
      <c r="H127" s="5">
        <f t="shared" si="36"/>
        <v>20788.5</v>
      </c>
      <c r="I127" s="5">
        <v>20788.5</v>
      </c>
      <c r="J127" s="5"/>
      <c r="K127" s="5"/>
      <c r="L127" s="5"/>
      <c r="M127" s="5"/>
      <c r="N127" s="5">
        <f t="shared" si="37"/>
        <v>20788.5</v>
      </c>
      <c r="O127" s="5">
        <f t="shared" si="38"/>
        <v>0</v>
      </c>
    </row>
    <row r="128" spans="1:15" x14ac:dyDescent="0.2">
      <c r="A128" s="2" t="s">
        <v>12</v>
      </c>
      <c r="B128" s="5"/>
      <c r="C128" s="5"/>
      <c r="D128" s="5"/>
      <c r="E128" s="5"/>
      <c r="F128" s="5"/>
      <c r="G128" s="5"/>
      <c r="H128" s="5">
        <f t="shared" si="36"/>
        <v>0</v>
      </c>
      <c r="I128" s="5"/>
      <c r="J128" s="5"/>
      <c r="K128" s="5"/>
      <c r="L128" s="5"/>
      <c r="M128" s="5"/>
      <c r="N128" s="5">
        <f t="shared" si="37"/>
        <v>0</v>
      </c>
      <c r="O128" s="5">
        <f t="shared" si="38"/>
        <v>0</v>
      </c>
    </row>
    <row r="129" spans="1:17" x14ac:dyDescent="0.2">
      <c r="A129" s="7" t="s">
        <v>36</v>
      </c>
      <c r="B129" s="2"/>
      <c r="C129" s="2"/>
      <c r="D129" s="2"/>
      <c r="E129" s="2"/>
      <c r="F129" s="2"/>
      <c r="G129" s="2"/>
      <c r="H129" s="8">
        <f>H124+H125-H126+H127+H128</f>
        <v>887898.04</v>
      </c>
      <c r="I129" s="2"/>
      <c r="J129" s="2"/>
      <c r="K129" s="2"/>
      <c r="L129" s="2"/>
      <c r="M129" s="2"/>
      <c r="N129" s="8">
        <f>N124+N125-N126+N127+N128</f>
        <v>887898.05</v>
      </c>
      <c r="O129" s="14">
        <f t="shared" si="38"/>
        <v>-1.0000000009313226E-2</v>
      </c>
      <c r="P129" s="15"/>
      <c r="Q129" s="15" t="s">
        <v>43</v>
      </c>
    </row>
    <row r="131" spans="1:17" ht="27" customHeight="1" x14ac:dyDescent="0.2">
      <c r="A131" s="19" t="s">
        <v>27</v>
      </c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3"/>
      <c r="N131" s="3"/>
    </row>
    <row r="132" spans="1:17" x14ac:dyDescent="0.2">
      <c r="A132" s="1"/>
      <c r="B132" s="20" t="s">
        <v>6</v>
      </c>
      <c r="C132" s="21"/>
      <c r="D132" s="21"/>
      <c r="E132" s="21"/>
      <c r="F132" s="21"/>
      <c r="G132" s="21"/>
      <c r="H132" s="22"/>
      <c r="I132" s="20" t="s">
        <v>7</v>
      </c>
      <c r="J132" s="21"/>
      <c r="K132" s="21"/>
      <c r="L132" s="21"/>
      <c r="M132" s="21"/>
      <c r="N132" s="22"/>
      <c r="O132" s="6" t="s">
        <v>34</v>
      </c>
    </row>
    <row r="133" spans="1:17" x14ac:dyDescent="0.2">
      <c r="A133" s="1" t="s">
        <v>0</v>
      </c>
      <c r="B133" s="4" t="s">
        <v>1</v>
      </c>
      <c r="C133" s="4" t="s">
        <v>2</v>
      </c>
      <c r="D133" s="4" t="s">
        <v>3</v>
      </c>
      <c r="E133" s="4" t="s">
        <v>4</v>
      </c>
      <c r="F133" s="4" t="s">
        <v>5</v>
      </c>
      <c r="G133" s="4" t="s">
        <v>40</v>
      </c>
      <c r="H133" s="4" t="s">
        <v>13</v>
      </c>
      <c r="I133" s="4" t="s">
        <v>41</v>
      </c>
      <c r="J133" s="4" t="s">
        <v>49</v>
      </c>
      <c r="K133" s="4" t="s">
        <v>44</v>
      </c>
      <c r="L133" s="4" t="s">
        <v>45</v>
      </c>
      <c r="M133" s="4" t="s">
        <v>42</v>
      </c>
      <c r="N133" s="4" t="s">
        <v>13</v>
      </c>
      <c r="O133" s="6" t="s">
        <v>35</v>
      </c>
    </row>
    <row r="134" spans="1:17" x14ac:dyDescent="0.2">
      <c r="A134" s="2" t="s">
        <v>8</v>
      </c>
      <c r="B134" s="5">
        <v>217030</v>
      </c>
      <c r="C134" s="5">
        <v>110</v>
      </c>
      <c r="D134" s="5">
        <v>0</v>
      </c>
      <c r="E134" s="5">
        <v>20</v>
      </c>
      <c r="F134" s="5">
        <v>20</v>
      </c>
      <c r="G134" s="5"/>
      <c r="H134" s="5">
        <f>B134+C134-D134+E134-F134-G134</f>
        <v>217140</v>
      </c>
      <c r="I134" s="5">
        <v>211900</v>
      </c>
      <c r="J134" s="5"/>
      <c r="K134" s="5">
        <v>9550</v>
      </c>
      <c r="L134" s="5">
        <v>4310</v>
      </c>
      <c r="M134" s="5"/>
      <c r="N134" s="5">
        <f>I134+K134-L134-M134</f>
        <v>217140</v>
      </c>
      <c r="O134" s="5">
        <f>H134-N134</f>
        <v>0</v>
      </c>
    </row>
    <row r="135" spans="1:17" x14ac:dyDescent="0.2">
      <c r="A135" s="2" t="s">
        <v>9</v>
      </c>
      <c r="B135" s="5">
        <v>638902.5</v>
      </c>
      <c r="C135" s="5"/>
      <c r="D135" s="5"/>
      <c r="E135" s="5"/>
      <c r="F135" s="5"/>
      <c r="G135" s="5">
        <v>46184.5</v>
      </c>
      <c r="H135" s="5">
        <f t="shared" ref="H135:H138" si="39">B135+C135-D135+E135-F135-G135</f>
        <v>592718</v>
      </c>
      <c r="I135" s="5">
        <v>819508</v>
      </c>
      <c r="J135" s="16">
        <v>201000</v>
      </c>
      <c r="K135" s="5">
        <v>30270</v>
      </c>
      <c r="L135" s="5">
        <v>60</v>
      </c>
      <c r="M135" s="14">
        <v>451000</v>
      </c>
      <c r="N135" s="14">
        <f>I135+J135+K135-L135-M135</f>
        <v>599718</v>
      </c>
      <c r="O135" s="14">
        <f t="shared" ref="O135:O139" si="40">H135-N135</f>
        <v>-7000</v>
      </c>
    </row>
    <row r="136" spans="1:17" x14ac:dyDescent="0.2">
      <c r="A136" s="2" t="s">
        <v>10</v>
      </c>
      <c r="B136" s="5">
        <v>151737.68</v>
      </c>
      <c r="C136" s="5"/>
      <c r="D136" s="5"/>
      <c r="E136" s="5"/>
      <c r="F136" s="5"/>
      <c r="G136" s="5"/>
      <c r="H136" s="5">
        <f t="shared" si="39"/>
        <v>151737.68</v>
      </c>
      <c r="I136" s="5">
        <v>151737.68</v>
      </c>
      <c r="J136" s="5"/>
      <c r="K136" s="5"/>
      <c r="L136" s="5"/>
      <c r="M136" s="5"/>
      <c r="N136" s="5">
        <f t="shared" ref="N135:N138" si="41">I136+K136-L136-M136</f>
        <v>151737.68</v>
      </c>
      <c r="O136" s="5">
        <f t="shared" si="40"/>
        <v>0</v>
      </c>
    </row>
    <row r="137" spans="1:17" x14ac:dyDescent="0.2">
      <c r="A137" s="2" t="s">
        <v>11</v>
      </c>
      <c r="B137" s="5">
        <v>46184.5</v>
      </c>
      <c r="C137" s="5"/>
      <c r="D137" s="5">
        <v>23603</v>
      </c>
      <c r="E137" s="5"/>
      <c r="F137" s="5"/>
      <c r="G137" s="5"/>
      <c r="H137" s="5">
        <f t="shared" si="39"/>
        <v>22581.5</v>
      </c>
      <c r="I137" s="5">
        <v>22581.5</v>
      </c>
      <c r="J137" s="5"/>
      <c r="K137" s="5"/>
      <c r="L137" s="5"/>
      <c r="M137" s="5"/>
      <c r="N137" s="5">
        <f t="shared" si="41"/>
        <v>22581.5</v>
      </c>
      <c r="O137" s="5">
        <f t="shared" si="40"/>
        <v>0</v>
      </c>
    </row>
    <row r="138" spans="1:17" x14ac:dyDescent="0.2">
      <c r="A138" s="2" t="s">
        <v>12</v>
      </c>
      <c r="B138" s="5"/>
      <c r="C138" s="5"/>
      <c r="D138" s="5"/>
      <c r="E138" s="5"/>
      <c r="F138" s="5"/>
      <c r="G138" s="5"/>
      <c r="H138" s="5">
        <f t="shared" si="39"/>
        <v>0</v>
      </c>
      <c r="I138" s="5"/>
      <c r="J138" s="5"/>
      <c r="K138" s="5"/>
      <c r="L138" s="5"/>
      <c r="M138" s="5"/>
      <c r="N138" s="5">
        <f t="shared" si="41"/>
        <v>0</v>
      </c>
      <c r="O138" s="5">
        <f t="shared" si="40"/>
        <v>0</v>
      </c>
    </row>
    <row r="139" spans="1:17" x14ac:dyDescent="0.2">
      <c r="A139" s="7" t="s">
        <v>36</v>
      </c>
      <c r="B139" s="2"/>
      <c r="C139" s="2"/>
      <c r="D139" s="2"/>
      <c r="E139" s="2"/>
      <c r="F139" s="2"/>
      <c r="G139" s="2"/>
      <c r="H139" s="8">
        <f>H134+H135-H136+H137+H138</f>
        <v>680701.82000000007</v>
      </c>
      <c r="I139" s="2"/>
      <c r="J139" s="2"/>
      <c r="K139" s="2"/>
      <c r="L139" s="2"/>
      <c r="M139" s="2"/>
      <c r="N139" s="8">
        <f>N134+N135-N136+N137+N138</f>
        <v>687701.82000000007</v>
      </c>
      <c r="O139" s="5">
        <f t="shared" si="40"/>
        <v>-7000</v>
      </c>
    </row>
    <row r="141" spans="1:17" ht="27" customHeight="1" x14ac:dyDescent="0.2">
      <c r="A141" s="19" t="s">
        <v>28</v>
      </c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3"/>
      <c r="N141" s="3"/>
    </row>
    <row r="142" spans="1:17" x14ac:dyDescent="0.2">
      <c r="A142" s="1"/>
      <c r="B142" s="20" t="s">
        <v>6</v>
      </c>
      <c r="C142" s="21"/>
      <c r="D142" s="21"/>
      <c r="E142" s="21"/>
      <c r="F142" s="21"/>
      <c r="G142" s="21"/>
      <c r="H142" s="22"/>
      <c r="I142" s="20" t="s">
        <v>7</v>
      </c>
      <c r="J142" s="21"/>
      <c r="K142" s="21"/>
      <c r="L142" s="21"/>
      <c r="M142" s="21"/>
      <c r="N142" s="22"/>
      <c r="O142" s="6" t="s">
        <v>34</v>
      </c>
    </row>
    <row r="143" spans="1:17" x14ac:dyDescent="0.2">
      <c r="A143" s="1" t="s">
        <v>0</v>
      </c>
      <c r="B143" s="4" t="s">
        <v>1</v>
      </c>
      <c r="C143" s="4" t="s">
        <v>2</v>
      </c>
      <c r="D143" s="4" t="s">
        <v>3</v>
      </c>
      <c r="E143" s="4" t="s">
        <v>4</v>
      </c>
      <c r="F143" s="4" t="s">
        <v>5</v>
      </c>
      <c r="G143" s="4" t="s">
        <v>40</v>
      </c>
      <c r="H143" s="4" t="s">
        <v>13</v>
      </c>
      <c r="I143" s="4" t="s">
        <v>41</v>
      </c>
      <c r="J143" s="4" t="s">
        <v>49</v>
      </c>
      <c r="K143" s="4" t="s">
        <v>46</v>
      </c>
      <c r="L143" s="4" t="s">
        <v>45</v>
      </c>
      <c r="M143" s="4" t="s">
        <v>42</v>
      </c>
      <c r="N143" s="4" t="s">
        <v>13</v>
      </c>
      <c r="O143" s="6" t="s">
        <v>35</v>
      </c>
    </row>
    <row r="144" spans="1:17" x14ac:dyDescent="0.2">
      <c r="A144" s="2" t="s">
        <v>8</v>
      </c>
      <c r="B144" s="5">
        <v>101500</v>
      </c>
      <c r="C144" s="5">
        <v>0</v>
      </c>
      <c r="D144" s="5">
        <v>0</v>
      </c>
      <c r="E144" s="5">
        <v>0</v>
      </c>
      <c r="F144" s="5">
        <v>0</v>
      </c>
      <c r="G144" s="5"/>
      <c r="H144" s="5">
        <f>B144+C144-D144+E144-F144-G144</f>
        <v>101500</v>
      </c>
      <c r="I144" s="5">
        <v>107590</v>
      </c>
      <c r="J144" s="5"/>
      <c r="K144" s="5">
        <v>3460</v>
      </c>
      <c r="L144" s="5">
        <v>9550</v>
      </c>
      <c r="M144" s="5"/>
      <c r="N144" s="5">
        <f>I144+K144-L144-M144</f>
        <v>101500</v>
      </c>
      <c r="O144" s="5">
        <f>H144-N144</f>
        <v>0</v>
      </c>
    </row>
    <row r="145" spans="1:15" x14ac:dyDescent="0.2">
      <c r="A145" s="2" t="s">
        <v>9</v>
      </c>
      <c r="B145" s="5">
        <v>246735</v>
      </c>
      <c r="C145" s="5">
        <v>200</v>
      </c>
      <c r="D145" s="5"/>
      <c r="E145" s="5"/>
      <c r="F145" s="5"/>
      <c r="G145" s="5"/>
      <c r="H145" s="5">
        <f t="shared" ref="H145:H148" si="42">B145+C145-D145+E145-F145-G145</f>
        <v>246935</v>
      </c>
      <c r="I145" s="5">
        <v>328958</v>
      </c>
      <c r="J145" s="5"/>
      <c r="K145" s="5">
        <v>2247</v>
      </c>
      <c r="L145" s="5">
        <v>30270</v>
      </c>
      <c r="M145" s="14">
        <v>59000</v>
      </c>
      <c r="N145" s="14">
        <f t="shared" ref="N145:N148" si="43">I145+K145-L145-M145</f>
        <v>241935</v>
      </c>
      <c r="O145" s="14">
        <f t="shared" ref="O145:O149" si="44">H145-N145</f>
        <v>5000</v>
      </c>
    </row>
    <row r="146" spans="1:15" x14ac:dyDescent="0.2">
      <c r="A146" s="2" t="s">
        <v>10</v>
      </c>
      <c r="B146" s="5">
        <v>65057.04</v>
      </c>
      <c r="C146" s="5"/>
      <c r="D146" s="5"/>
      <c r="E146" s="5"/>
      <c r="F146" s="5"/>
      <c r="G146" s="5"/>
      <c r="H146" s="5">
        <f t="shared" si="42"/>
        <v>65057.04</v>
      </c>
      <c r="I146" s="5">
        <v>65057.04</v>
      </c>
      <c r="J146" s="5"/>
      <c r="K146" s="5"/>
      <c r="L146" s="5"/>
      <c r="M146" s="5"/>
      <c r="N146" s="5">
        <f t="shared" si="43"/>
        <v>65057.04</v>
      </c>
      <c r="O146" s="5">
        <f t="shared" si="44"/>
        <v>0</v>
      </c>
    </row>
    <row r="147" spans="1:15" x14ac:dyDescent="0.2">
      <c r="A147" s="2" t="s">
        <v>11</v>
      </c>
      <c r="B147" s="5"/>
      <c r="C147" s="5"/>
      <c r="D147" s="5"/>
      <c r="E147" s="5"/>
      <c r="F147" s="5"/>
      <c r="G147" s="5"/>
      <c r="H147" s="5">
        <f t="shared" si="42"/>
        <v>0</v>
      </c>
      <c r="I147" s="5"/>
      <c r="J147" s="5"/>
      <c r="K147" s="5"/>
      <c r="L147" s="5"/>
      <c r="M147" s="5"/>
      <c r="N147" s="5">
        <f t="shared" si="43"/>
        <v>0</v>
      </c>
      <c r="O147" s="5">
        <f t="shared" si="44"/>
        <v>0</v>
      </c>
    </row>
    <row r="148" spans="1:15" x14ac:dyDescent="0.2">
      <c r="A148" s="2" t="s">
        <v>12</v>
      </c>
      <c r="B148" s="5"/>
      <c r="C148" s="5"/>
      <c r="D148" s="5"/>
      <c r="E148" s="5"/>
      <c r="F148" s="5"/>
      <c r="G148" s="5"/>
      <c r="H148" s="5">
        <f t="shared" si="42"/>
        <v>0</v>
      </c>
      <c r="I148" s="5"/>
      <c r="J148" s="5"/>
      <c r="K148" s="5"/>
      <c r="L148" s="5"/>
      <c r="M148" s="5"/>
      <c r="N148" s="5">
        <f t="shared" si="43"/>
        <v>0</v>
      </c>
      <c r="O148" s="5">
        <f t="shared" si="44"/>
        <v>0</v>
      </c>
    </row>
    <row r="149" spans="1:15" x14ac:dyDescent="0.2">
      <c r="A149" s="7" t="s">
        <v>37</v>
      </c>
      <c r="B149" s="2"/>
      <c r="C149" s="2"/>
      <c r="D149" s="2"/>
      <c r="E149" s="2"/>
      <c r="F149" s="2"/>
      <c r="G149" s="2"/>
      <c r="H149" s="8">
        <f>H144+H145-H146+H147+H148</f>
        <v>283377.96000000002</v>
      </c>
      <c r="I149" s="2"/>
      <c r="J149" s="2"/>
      <c r="K149" s="2"/>
      <c r="L149" s="2"/>
      <c r="M149" s="2"/>
      <c r="N149" s="8">
        <f>N144+N145-N146+N147+N148</f>
        <v>278377.96000000002</v>
      </c>
      <c r="O149" s="5">
        <f t="shared" si="44"/>
        <v>5000</v>
      </c>
    </row>
    <row r="151" spans="1:15" ht="27" customHeight="1" x14ac:dyDescent="0.2">
      <c r="A151" s="19" t="s">
        <v>29</v>
      </c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3"/>
      <c r="N151" s="3"/>
    </row>
    <row r="152" spans="1:15" x14ac:dyDescent="0.2">
      <c r="A152" s="1"/>
      <c r="B152" s="20" t="s">
        <v>6</v>
      </c>
      <c r="C152" s="21"/>
      <c r="D152" s="21"/>
      <c r="E152" s="21"/>
      <c r="F152" s="21"/>
      <c r="G152" s="21"/>
      <c r="H152" s="22"/>
      <c r="I152" s="20" t="s">
        <v>7</v>
      </c>
      <c r="J152" s="21"/>
      <c r="K152" s="21"/>
      <c r="L152" s="21"/>
      <c r="M152" s="21"/>
      <c r="N152" s="22"/>
      <c r="O152" s="6" t="s">
        <v>34</v>
      </c>
    </row>
    <row r="153" spans="1:15" x14ac:dyDescent="0.2">
      <c r="A153" s="1" t="s">
        <v>0</v>
      </c>
      <c r="B153" s="4" t="s">
        <v>1</v>
      </c>
      <c r="C153" s="4" t="s">
        <v>2</v>
      </c>
      <c r="D153" s="4" t="s">
        <v>3</v>
      </c>
      <c r="E153" s="4" t="s">
        <v>4</v>
      </c>
      <c r="F153" s="4" t="s">
        <v>5</v>
      </c>
      <c r="G153" s="4" t="s">
        <v>40</v>
      </c>
      <c r="H153" s="4" t="s">
        <v>13</v>
      </c>
      <c r="I153" s="4" t="s">
        <v>41</v>
      </c>
      <c r="J153" s="4" t="s">
        <v>49</v>
      </c>
      <c r="K153" s="4" t="s">
        <v>44</v>
      </c>
      <c r="L153" s="4" t="s">
        <v>45</v>
      </c>
      <c r="M153" s="4" t="s">
        <v>42</v>
      </c>
      <c r="N153" s="4" t="s">
        <v>13</v>
      </c>
      <c r="O153" s="6" t="s">
        <v>35</v>
      </c>
    </row>
    <row r="154" spans="1:15" x14ac:dyDescent="0.2">
      <c r="A154" s="2" t="s">
        <v>8</v>
      </c>
      <c r="B154" s="5">
        <v>50600</v>
      </c>
      <c r="C154" s="5">
        <v>0</v>
      </c>
      <c r="D154" s="5">
        <v>1510</v>
      </c>
      <c r="E154" s="5">
        <v>-7680</v>
      </c>
      <c r="F154" s="5">
        <v>0</v>
      </c>
      <c r="G154" s="5"/>
      <c r="H154" s="5">
        <f>B154+C154-D154+E154-F154-G154</f>
        <v>41410</v>
      </c>
      <c r="I154" s="5">
        <v>36860</v>
      </c>
      <c r="J154" s="5"/>
      <c r="K154" s="5">
        <v>8010</v>
      </c>
      <c r="L154" s="5">
        <v>3460</v>
      </c>
      <c r="M154" s="5"/>
      <c r="N154" s="5">
        <f>I154+K154-L154-M154</f>
        <v>41410</v>
      </c>
      <c r="O154" s="5">
        <f>H154-N154</f>
        <v>0</v>
      </c>
    </row>
    <row r="155" spans="1:15" x14ac:dyDescent="0.2">
      <c r="A155" s="2" t="s">
        <v>9</v>
      </c>
      <c r="B155" s="5">
        <v>348753</v>
      </c>
      <c r="C155" s="5"/>
      <c r="D155" s="5"/>
      <c r="E155" s="5"/>
      <c r="F155" s="5"/>
      <c r="G155" s="5"/>
      <c r="H155" s="5">
        <f t="shared" ref="H155:H158" si="45">B155+C155-D155+E155-F155-G155</f>
        <v>348753</v>
      </c>
      <c r="I155" s="5">
        <v>455200</v>
      </c>
      <c r="J155" s="5"/>
      <c r="K155" s="5">
        <v>1100</v>
      </c>
      <c r="L155" s="5">
        <v>2247</v>
      </c>
      <c r="M155" s="14">
        <v>107300</v>
      </c>
      <c r="N155" s="14">
        <f t="shared" ref="N155:N158" si="46">I155+K155-L155-M155</f>
        <v>346753</v>
      </c>
      <c r="O155" s="14">
        <f t="shared" ref="O155:O159" si="47">H155-N155</f>
        <v>2000</v>
      </c>
    </row>
    <row r="156" spans="1:15" x14ac:dyDescent="0.2">
      <c r="A156" s="2" t="s">
        <v>10</v>
      </c>
      <c r="B156" s="5">
        <v>46314.18</v>
      </c>
      <c r="C156" s="5"/>
      <c r="D156" s="5"/>
      <c r="E156" s="5"/>
      <c r="F156" s="5"/>
      <c r="G156" s="5"/>
      <c r="H156" s="5">
        <f t="shared" si="45"/>
        <v>46314.18</v>
      </c>
      <c r="I156" s="5">
        <v>46314.18</v>
      </c>
      <c r="J156" s="5"/>
      <c r="K156" s="5"/>
      <c r="L156" s="5"/>
      <c r="M156" s="5"/>
      <c r="N156" s="5">
        <f t="shared" si="46"/>
        <v>46314.18</v>
      </c>
      <c r="O156" s="5">
        <f t="shared" si="47"/>
        <v>0</v>
      </c>
    </row>
    <row r="157" spans="1:15" x14ac:dyDescent="0.2">
      <c r="A157" s="2" t="s">
        <v>11</v>
      </c>
      <c r="B157" s="5"/>
      <c r="C157" s="5"/>
      <c r="D157" s="5"/>
      <c r="E157" s="5"/>
      <c r="F157" s="5"/>
      <c r="G157" s="5"/>
      <c r="H157" s="5">
        <f t="shared" si="45"/>
        <v>0</v>
      </c>
      <c r="I157" s="5"/>
      <c r="J157" s="5"/>
      <c r="K157" s="5"/>
      <c r="L157" s="5"/>
      <c r="M157" s="5"/>
      <c r="N157" s="5">
        <f t="shared" si="46"/>
        <v>0</v>
      </c>
      <c r="O157" s="5">
        <f t="shared" si="47"/>
        <v>0</v>
      </c>
    </row>
    <row r="158" spans="1:15" x14ac:dyDescent="0.2">
      <c r="A158" s="2" t="s">
        <v>12</v>
      </c>
      <c r="B158" s="5"/>
      <c r="C158" s="5"/>
      <c r="D158" s="5"/>
      <c r="E158" s="5"/>
      <c r="F158" s="5"/>
      <c r="G158" s="5"/>
      <c r="H158" s="5">
        <f t="shared" si="45"/>
        <v>0</v>
      </c>
      <c r="I158" s="5"/>
      <c r="J158" s="5"/>
      <c r="K158" s="5"/>
      <c r="L158" s="5"/>
      <c r="M158" s="5"/>
      <c r="N158" s="5">
        <f t="shared" si="46"/>
        <v>0</v>
      </c>
      <c r="O158" s="5">
        <f t="shared" si="47"/>
        <v>0</v>
      </c>
    </row>
    <row r="159" spans="1:15" x14ac:dyDescent="0.2">
      <c r="A159" s="7" t="s">
        <v>37</v>
      </c>
      <c r="B159" s="2"/>
      <c r="C159" s="2"/>
      <c r="D159" s="2"/>
      <c r="E159" s="2"/>
      <c r="F159" s="2"/>
      <c r="G159" s="2"/>
      <c r="H159" s="8">
        <f>H154+H155-H156+H157+H158</f>
        <v>343848.82</v>
      </c>
      <c r="I159" s="2"/>
      <c r="J159" s="2"/>
      <c r="K159" s="2"/>
      <c r="L159" s="2"/>
      <c r="M159" s="2"/>
      <c r="N159" s="8">
        <f>N154+N155-N156+N157+N158</f>
        <v>341848.82</v>
      </c>
      <c r="O159" s="5">
        <f t="shared" si="47"/>
        <v>2000</v>
      </c>
    </row>
    <row r="161" spans="1:15" ht="27" customHeight="1" x14ac:dyDescent="0.2">
      <c r="A161" s="19" t="s">
        <v>30</v>
      </c>
      <c r="B161" s="19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3"/>
      <c r="N161" s="3"/>
    </row>
    <row r="162" spans="1:15" x14ac:dyDescent="0.2">
      <c r="A162" s="1"/>
      <c r="B162" s="20" t="s">
        <v>6</v>
      </c>
      <c r="C162" s="21"/>
      <c r="D162" s="21"/>
      <c r="E162" s="21"/>
      <c r="F162" s="21"/>
      <c r="G162" s="21"/>
      <c r="H162" s="22"/>
      <c r="I162" s="20" t="s">
        <v>7</v>
      </c>
      <c r="J162" s="21"/>
      <c r="K162" s="21"/>
      <c r="L162" s="21"/>
      <c r="M162" s="21"/>
      <c r="N162" s="22"/>
      <c r="O162" s="6" t="s">
        <v>34</v>
      </c>
    </row>
    <row r="163" spans="1:15" x14ac:dyDescent="0.2">
      <c r="A163" s="1" t="s">
        <v>0</v>
      </c>
      <c r="B163" s="4" t="s">
        <v>1</v>
      </c>
      <c r="C163" s="4" t="s">
        <v>2</v>
      </c>
      <c r="D163" s="4" t="s">
        <v>3</v>
      </c>
      <c r="E163" s="4" t="s">
        <v>4</v>
      </c>
      <c r="F163" s="4" t="s">
        <v>5</v>
      </c>
      <c r="G163" s="4" t="s">
        <v>40</v>
      </c>
      <c r="H163" s="4" t="s">
        <v>13</v>
      </c>
      <c r="I163" s="4" t="s">
        <v>41</v>
      </c>
      <c r="J163" s="4" t="s">
        <v>49</v>
      </c>
      <c r="K163" s="4" t="s">
        <v>44</v>
      </c>
      <c r="L163" s="4" t="s">
        <v>45</v>
      </c>
      <c r="M163" s="4" t="s">
        <v>42</v>
      </c>
      <c r="N163" s="4" t="s">
        <v>13</v>
      </c>
      <c r="O163" s="6" t="s">
        <v>35</v>
      </c>
    </row>
    <row r="164" spans="1:15" x14ac:dyDescent="0.2">
      <c r="A164" s="2" t="s">
        <v>8</v>
      </c>
      <c r="B164" s="5">
        <v>374730</v>
      </c>
      <c r="C164" s="5">
        <v>0</v>
      </c>
      <c r="D164" s="5">
        <v>0</v>
      </c>
      <c r="E164" s="5">
        <v>7690</v>
      </c>
      <c r="F164" s="5">
        <v>0</v>
      </c>
      <c r="G164" s="5"/>
      <c r="H164" s="5">
        <f>B164+C164-D164+E164-F164-G164</f>
        <v>382420</v>
      </c>
      <c r="I164" s="5">
        <v>381690</v>
      </c>
      <c r="J164" s="5"/>
      <c r="K164" s="5">
        <v>8740</v>
      </c>
      <c r="L164" s="5">
        <v>8010</v>
      </c>
      <c r="M164" s="5"/>
      <c r="N164" s="5">
        <f>I164+K164-L164-M164</f>
        <v>382420</v>
      </c>
      <c r="O164" s="5">
        <f>H164-N164</f>
        <v>0</v>
      </c>
    </row>
    <row r="165" spans="1:15" x14ac:dyDescent="0.2">
      <c r="A165" s="2" t="s">
        <v>9</v>
      </c>
      <c r="B165" s="5">
        <v>877704.73</v>
      </c>
      <c r="C165" s="5">
        <v>100</v>
      </c>
      <c r="D165" s="5"/>
      <c r="E165" s="5"/>
      <c r="F165" s="5"/>
      <c r="G165" s="5">
        <v>32163.73</v>
      </c>
      <c r="H165" s="5">
        <f t="shared" ref="H165:H168" si="48">B165+C165-D165+E165-F165-G165</f>
        <v>845641</v>
      </c>
      <c r="I165" s="16">
        <v>1554741</v>
      </c>
      <c r="J165" s="5"/>
      <c r="K165" s="5"/>
      <c r="L165" s="5">
        <v>1100</v>
      </c>
      <c r="M165" s="5">
        <v>708000</v>
      </c>
      <c r="N165" s="5">
        <f t="shared" ref="N165:N168" si="49">I165+K165-L165-M165</f>
        <v>845641</v>
      </c>
      <c r="O165" s="5">
        <f t="shared" ref="O165:O169" si="50">H165-N165</f>
        <v>0</v>
      </c>
    </row>
    <row r="166" spans="1:15" x14ac:dyDescent="0.2">
      <c r="A166" s="2" t="s">
        <v>10</v>
      </c>
      <c r="B166" s="5">
        <v>242782.22</v>
      </c>
      <c r="C166" s="5"/>
      <c r="D166" s="5"/>
      <c r="E166" s="5"/>
      <c r="F166" s="5"/>
      <c r="G166" s="5"/>
      <c r="H166" s="5">
        <f t="shared" si="48"/>
        <v>242782.22</v>
      </c>
      <c r="I166" s="5">
        <v>242782.22</v>
      </c>
      <c r="J166" s="5"/>
      <c r="K166" s="5"/>
      <c r="L166" s="5"/>
      <c r="M166" s="5"/>
      <c r="N166" s="5">
        <f t="shared" si="49"/>
        <v>242782.22</v>
      </c>
      <c r="O166" s="5">
        <f t="shared" si="50"/>
        <v>0</v>
      </c>
    </row>
    <row r="167" spans="1:15" x14ac:dyDescent="0.2">
      <c r="A167" s="2" t="s">
        <v>11</v>
      </c>
      <c r="B167" s="5">
        <v>32163.73</v>
      </c>
      <c r="C167" s="5">
        <v>30936.239999999998</v>
      </c>
      <c r="D167" s="5"/>
      <c r="E167" s="5"/>
      <c r="F167" s="5"/>
      <c r="G167" s="5"/>
      <c r="H167" s="5">
        <f t="shared" si="48"/>
        <v>63099.97</v>
      </c>
      <c r="I167" s="5">
        <v>63099.97</v>
      </c>
      <c r="J167" s="5"/>
      <c r="K167" s="5"/>
      <c r="L167" s="5"/>
      <c r="M167" s="5"/>
      <c r="N167" s="5">
        <f t="shared" si="49"/>
        <v>63099.97</v>
      </c>
      <c r="O167" s="5">
        <f t="shared" si="50"/>
        <v>0</v>
      </c>
    </row>
    <row r="168" spans="1:15" x14ac:dyDescent="0.2">
      <c r="A168" s="2" t="s">
        <v>12</v>
      </c>
      <c r="B168" s="5"/>
      <c r="C168" s="5"/>
      <c r="D168" s="5"/>
      <c r="E168" s="5"/>
      <c r="F168" s="5"/>
      <c r="G168" s="5"/>
      <c r="H168" s="5">
        <f t="shared" si="48"/>
        <v>0</v>
      </c>
      <c r="I168" s="5"/>
      <c r="J168" s="5"/>
      <c r="K168" s="5"/>
      <c r="L168" s="5"/>
      <c r="M168" s="5"/>
      <c r="N168" s="5">
        <f t="shared" si="49"/>
        <v>0</v>
      </c>
      <c r="O168" s="5">
        <f t="shared" si="50"/>
        <v>0</v>
      </c>
    </row>
    <row r="169" spans="1:15" x14ac:dyDescent="0.2">
      <c r="A169" s="7" t="s">
        <v>36</v>
      </c>
      <c r="B169" s="2"/>
      <c r="C169" s="2"/>
      <c r="D169" s="2"/>
      <c r="E169" s="2"/>
      <c r="F169" s="2"/>
      <c r="G169" s="2"/>
      <c r="H169" s="8">
        <f>H164+H165-H166+H167+H168</f>
        <v>1048378.75</v>
      </c>
      <c r="I169" s="2"/>
      <c r="J169" s="2"/>
      <c r="K169" s="2"/>
      <c r="L169" s="2"/>
      <c r="M169" s="2"/>
      <c r="N169" s="8">
        <f>N164+N165-N166+N167+N168</f>
        <v>1048378.75</v>
      </c>
      <c r="O169" s="5">
        <f t="shared" si="50"/>
        <v>0</v>
      </c>
    </row>
    <row r="170" spans="1:15" x14ac:dyDescent="0.2">
      <c r="I170" s="12"/>
      <c r="J170" s="23"/>
      <c r="K170" s="9"/>
      <c r="L170" s="9"/>
      <c r="M170" s="9"/>
    </row>
    <row r="171" spans="1:15" ht="27" customHeight="1" x14ac:dyDescent="0.2">
      <c r="A171" s="19" t="s">
        <v>31</v>
      </c>
      <c r="B171" s="19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3"/>
      <c r="N171" s="3"/>
    </row>
    <row r="172" spans="1:15" x14ac:dyDescent="0.2">
      <c r="A172" s="1"/>
      <c r="B172" s="20" t="s">
        <v>6</v>
      </c>
      <c r="C172" s="21"/>
      <c r="D172" s="21"/>
      <c r="E172" s="21"/>
      <c r="F172" s="21"/>
      <c r="G172" s="21"/>
      <c r="H172" s="22"/>
      <c r="I172" s="20" t="s">
        <v>7</v>
      </c>
      <c r="J172" s="21"/>
      <c r="K172" s="21"/>
      <c r="L172" s="21"/>
      <c r="M172" s="21"/>
      <c r="N172" s="22"/>
      <c r="O172" s="6" t="s">
        <v>34</v>
      </c>
    </row>
    <row r="173" spans="1:15" x14ac:dyDescent="0.2">
      <c r="A173" s="1" t="s">
        <v>0</v>
      </c>
      <c r="B173" s="4" t="s">
        <v>1</v>
      </c>
      <c r="C173" s="4" t="s">
        <v>2</v>
      </c>
      <c r="D173" s="4" t="s">
        <v>3</v>
      </c>
      <c r="E173" s="4" t="s">
        <v>4</v>
      </c>
      <c r="F173" s="4" t="s">
        <v>5</v>
      </c>
      <c r="G173" s="4" t="s">
        <v>40</v>
      </c>
      <c r="H173" s="4" t="s">
        <v>13</v>
      </c>
      <c r="I173" s="4" t="s">
        <v>41</v>
      </c>
      <c r="J173" s="4" t="s">
        <v>49</v>
      </c>
      <c r="K173" s="4" t="s">
        <v>44</v>
      </c>
      <c r="L173" s="4" t="s">
        <v>45</v>
      </c>
      <c r="M173" s="4" t="s">
        <v>42</v>
      </c>
      <c r="N173" s="4" t="s">
        <v>13</v>
      </c>
      <c r="O173" s="6" t="s">
        <v>35</v>
      </c>
    </row>
    <row r="174" spans="1:15" x14ac:dyDescent="0.2">
      <c r="A174" s="2" t="s">
        <v>8</v>
      </c>
      <c r="B174" s="5">
        <v>349700</v>
      </c>
      <c r="C174" s="5">
        <v>0</v>
      </c>
      <c r="D174" s="5">
        <v>0</v>
      </c>
      <c r="E174" s="5">
        <v>0</v>
      </c>
      <c r="F174" s="5">
        <v>0</v>
      </c>
      <c r="G174" s="5"/>
      <c r="H174" s="5">
        <f>B174+C174-D174+E174-F174-G174</f>
        <v>349700</v>
      </c>
      <c r="I174" s="5">
        <v>333970</v>
      </c>
      <c r="J174" s="5"/>
      <c r="K174" s="5">
        <v>24470</v>
      </c>
      <c r="L174" s="5">
        <v>8740</v>
      </c>
      <c r="M174" s="5"/>
      <c r="N174" s="5">
        <f>I174+K174-L174-M174</f>
        <v>349700</v>
      </c>
      <c r="O174" s="5">
        <f>H174-N174</f>
        <v>0</v>
      </c>
    </row>
    <row r="175" spans="1:15" x14ac:dyDescent="0.2">
      <c r="A175" s="2" t="s">
        <v>9</v>
      </c>
      <c r="B175" s="5">
        <v>771319.02</v>
      </c>
      <c r="C175" s="5"/>
      <c r="D175" s="5"/>
      <c r="E175" s="5"/>
      <c r="F175" s="5"/>
      <c r="G175" s="5">
        <v>31042.02</v>
      </c>
      <c r="H175" s="5">
        <f t="shared" ref="H175:H178" si="51">B175+C175-D175+E175-F175-G175</f>
        <v>740277</v>
      </c>
      <c r="I175" s="5">
        <v>738277</v>
      </c>
      <c r="J175" s="16">
        <v>627400</v>
      </c>
      <c r="K175" s="5">
        <v>2000</v>
      </c>
      <c r="L175" s="5"/>
      <c r="M175" s="5">
        <v>627400</v>
      </c>
      <c r="N175" s="5">
        <f>I175+J175+K175-L175-M175</f>
        <v>740277</v>
      </c>
      <c r="O175" s="5">
        <f t="shared" ref="O175:O179" si="52">H175-N175</f>
        <v>0</v>
      </c>
    </row>
    <row r="176" spans="1:15" x14ac:dyDescent="0.2">
      <c r="A176" s="2" t="s">
        <v>10</v>
      </c>
      <c r="B176" s="5">
        <v>163618.29</v>
      </c>
      <c r="C176" s="5"/>
      <c r="D176" s="5"/>
      <c r="E176" s="5"/>
      <c r="F176" s="5"/>
      <c r="G176" s="5"/>
      <c r="H176" s="5">
        <f t="shared" si="51"/>
        <v>163618.29</v>
      </c>
      <c r="I176" s="5">
        <v>163618.29</v>
      </c>
      <c r="J176" s="5"/>
      <c r="K176" s="5"/>
      <c r="L176" s="5"/>
      <c r="M176" s="5"/>
      <c r="N176" s="5">
        <f t="shared" ref="N175:N178" si="53">I176+K176-L176-M176</f>
        <v>163618.29</v>
      </c>
      <c r="O176" s="5">
        <f t="shared" si="52"/>
        <v>0</v>
      </c>
    </row>
    <row r="177" spans="1:15" x14ac:dyDescent="0.2">
      <c r="A177" s="2" t="s">
        <v>11</v>
      </c>
      <c r="B177" s="5">
        <v>31042.02</v>
      </c>
      <c r="C177" s="5">
        <v>7429.9</v>
      </c>
      <c r="D177" s="5">
        <v>15850</v>
      </c>
      <c r="E177" s="5"/>
      <c r="F177" s="5"/>
      <c r="G177" s="5"/>
      <c r="H177" s="5">
        <f t="shared" si="51"/>
        <v>22621.919999999998</v>
      </c>
      <c r="I177" s="5">
        <v>22621.920000000002</v>
      </c>
      <c r="J177" s="5"/>
      <c r="K177" s="5"/>
      <c r="L177" s="5"/>
      <c r="M177" s="5"/>
      <c r="N177" s="5">
        <f t="shared" si="53"/>
        <v>22621.920000000002</v>
      </c>
      <c r="O177" s="5">
        <f t="shared" si="52"/>
        <v>0</v>
      </c>
    </row>
    <row r="178" spans="1:15" x14ac:dyDescent="0.2">
      <c r="A178" s="2" t="s">
        <v>12</v>
      </c>
      <c r="B178" s="5"/>
      <c r="C178" s="5"/>
      <c r="D178" s="5"/>
      <c r="E178" s="5"/>
      <c r="F178" s="5"/>
      <c r="G178" s="5"/>
      <c r="H178" s="5">
        <f t="shared" si="51"/>
        <v>0</v>
      </c>
      <c r="I178" s="5"/>
      <c r="J178" s="5"/>
      <c r="K178" s="5"/>
      <c r="L178" s="5"/>
      <c r="M178" s="5"/>
      <c r="N178" s="5">
        <f t="shared" si="53"/>
        <v>0</v>
      </c>
      <c r="O178" s="5">
        <f t="shared" si="52"/>
        <v>0</v>
      </c>
    </row>
    <row r="179" spans="1:15" x14ac:dyDescent="0.2">
      <c r="A179" s="7" t="s">
        <v>36</v>
      </c>
      <c r="B179" s="2"/>
      <c r="C179" s="2"/>
      <c r="D179" s="2"/>
      <c r="E179" s="2"/>
      <c r="F179" s="2"/>
      <c r="G179" s="2"/>
      <c r="H179" s="8">
        <f>H174+H175-H176+H177+H178</f>
        <v>948980.63</v>
      </c>
      <c r="I179" s="2"/>
      <c r="J179" s="2"/>
      <c r="K179" s="2"/>
      <c r="L179" s="2"/>
      <c r="M179" s="2"/>
      <c r="N179" s="8">
        <f>N174+N175-N176+N177+N178</f>
        <v>948980.63</v>
      </c>
      <c r="O179" s="5">
        <f t="shared" si="52"/>
        <v>0</v>
      </c>
    </row>
    <row r="180" spans="1:15" x14ac:dyDescent="0.2">
      <c r="I180" s="12"/>
      <c r="J180" s="23"/>
      <c r="K180" s="9"/>
      <c r="L180" s="9"/>
      <c r="M180" s="9"/>
    </row>
    <row r="181" spans="1:15" ht="27" customHeight="1" x14ac:dyDescent="0.2">
      <c r="A181" s="19" t="s">
        <v>32</v>
      </c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3"/>
      <c r="N181" s="3"/>
    </row>
    <row r="182" spans="1:15" x14ac:dyDescent="0.2">
      <c r="A182" s="1"/>
      <c r="B182" s="20" t="s">
        <v>6</v>
      </c>
      <c r="C182" s="21"/>
      <c r="D182" s="21"/>
      <c r="E182" s="21"/>
      <c r="F182" s="21"/>
      <c r="G182" s="21"/>
      <c r="H182" s="22"/>
      <c r="I182" s="20" t="s">
        <v>7</v>
      </c>
      <c r="J182" s="21"/>
      <c r="K182" s="21"/>
      <c r="L182" s="21"/>
      <c r="M182" s="21"/>
      <c r="N182" s="22"/>
      <c r="O182" s="6" t="s">
        <v>34</v>
      </c>
    </row>
    <row r="183" spans="1:15" x14ac:dyDescent="0.2">
      <c r="A183" s="1" t="s">
        <v>0</v>
      </c>
      <c r="B183" s="4" t="s">
        <v>1</v>
      </c>
      <c r="C183" s="4" t="s">
        <v>2</v>
      </c>
      <c r="D183" s="4" t="s">
        <v>3</v>
      </c>
      <c r="E183" s="4" t="s">
        <v>4</v>
      </c>
      <c r="F183" s="4" t="s">
        <v>5</v>
      </c>
      <c r="G183" s="4" t="s">
        <v>40</v>
      </c>
      <c r="H183" s="4" t="s">
        <v>13</v>
      </c>
      <c r="I183" s="4" t="s">
        <v>41</v>
      </c>
      <c r="J183" s="4" t="s">
        <v>49</v>
      </c>
      <c r="K183" s="4" t="s">
        <v>46</v>
      </c>
      <c r="L183" s="4" t="s">
        <v>47</v>
      </c>
      <c r="M183" s="4" t="s">
        <v>42</v>
      </c>
      <c r="N183" s="4" t="s">
        <v>13</v>
      </c>
      <c r="O183" s="6" t="s">
        <v>35</v>
      </c>
    </row>
    <row r="184" spans="1:15" x14ac:dyDescent="0.2">
      <c r="A184" s="2" t="s">
        <v>8</v>
      </c>
      <c r="B184" s="5">
        <v>280530</v>
      </c>
      <c r="C184" s="5">
        <v>0</v>
      </c>
      <c r="D184" s="5">
        <v>0</v>
      </c>
      <c r="E184" s="5">
        <v>0</v>
      </c>
      <c r="F184" s="5">
        <v>0</v>
      </c>
      <c r="G184" s="5"/>
      <c r="H184" s="5">
        <f>B184+C184-D184+E184-F184-G184</f>
        <v>280530</v>
      </c>
      <c r="I184" s="5">
        <v>301920</v>
      </c>
      <c r="J184" s="5"/>
      <c r="K184" s="5">
        <v>3080</v>
      </c>
      <c r="L184" s="5">
        <v>24470</v>
      </c>
      <c r="M184" s="5"/>
      <c r="N184" s="5">
        <f>I184+K184-L184-M184</f>
        <v>280530</v>
      </c>
      <c r="O184" s="5">
        <v>0</v>
      </c>
    </row>
    <row r="185" spans="1:15" x14ac:dyDescent="0.2">
      <c r="A185" s="2" t="s">
        <v>9</v>
      </c>
      <c r="B185" s="5">
        <v>740317.57</v>
      </c>
      <c r="C185" s="5"/>
      <c r="D185" s="5"/>
      <c r="E185" s="5"/>
      <c r="F185" s="5"/>
      <c r="G185" s="5">
        <v>29773.57</v>
      </c>
      <c r="H185" s="5">
        <f t="shared" ref="H185:H188" si="54">B185+C185-D185+E185-F185-G185</f>
        <v>710544</v>
      </c>
      <c r="I185" s="5">
        <v>709944</v>
      </c>
      <c r="J185" s="16">
        <v>490000</v>
      </c>
      <c r="K185" s="5">
        <v>7600</v>
      </c>
      <c r="L185" s="5">
        <v>2000</v>
      </c>
      <c r="M185" s="5">
        <v>495000</v>
      </c>
      <c r="N185" s="5">
        <f>I185+J185+K185-L185-M185</f>
        <v>710544</v>
      </c>
      <c r="O185" s="5">
        <f t="shared" ref="O185:O189" si="55">H185-N185</f>
        <v>0</v>
      </c>
    </row>
    <row r="186" spans="1:15" x14ac:dyDescent="0.2">
      <c r="A186" s="2" t="s">
        <v>10</v>
      </c>
      <c r="B186" s="5">
        <v>257716.72</v>
      </c>
      <c r="C186" s="5"/>
      <c r="D186" s="5"/>
      <c r="E186" s="5"/>
      <c r="F186" s="5"/>
      <c r="G186" s="5"/>
      <c r="H186" s="5">
        <f t="shared" si="54"/>
        <v>257716.72</v>
      </c>
      <c r="I186" s="5">
        <v>257716.72</v>
      </c>
      <c r="J186" s="5"/>
      <c r="K186" s="5"/>
      <c r="L186" s="5"/>
      <c r="M186" s="5"/>
      <c r="N186" s="5">
        <f t="shared" ref="N185:N188" si="56">I186+K186-L186-M186</f>
        <v>257716.72</v>
      </c>
      <c r="O186" s="5">
        <f t="shared" si="55"/>
        <v>0</v>
      </c>
    </row>
    <row r="187" spans="1:15" x14ac:dyDescent="0.2">
      <c r="A187" s="2" t="s">
        <v>11</v>
      </c>
      <c r="B187" s="5">
        <v>29773.57</v>
      </c>
      <c r="C187" s="5">
        <v>174.48</v>
      </c>
      <c r="D187" s="5"/>
      <c r="E187" s="5"/>
      <c r="F187" s="5"/>
      <c r="G187" s="5"/>
      <c r="H187" s="5">
        <f t="shared" si="54"/>
        <v>29948.05</v>
      </c>
      <c r="I187" s="5">
        <v>29948.05</v>
      </c>
      <c r="J187" s="5"/>
      <c r="K187" s="5"/>
      <c r="L187" s="5"/>
      <c r="M187" s="5"/>
      <c r="N187" s="5">
        <f t="shared" si="56"/>
        <v>29948.05</v>
      </c>
      <c r="O187" s="5">
        <f t="shared" si="55"/>
        <v>0</v>
      </c>
    </row>
    <row r="188" spans="1:15" x14ac:dyDescent="0.2">
      <c r="A188" s="2" t="s">
        <v>12</v>
      </c>
      <c r="B188" s="5"/>
      <c r="C188" s="5"/>
      <c r="D188" s="5"/>
      <c r="E188" s="5"/>
      <c r="F188" s="5"/>
      <c r="G188" s="5"/>
      <c r="H188" s="5">
        <f t="shared" si="54"/>
        <v>0</v>
      </c>
      <c r="I188" s="5"/>
      <c r="J188" s="5"/>
      <c r="K188" s="5"/>
      <c r="L188" s="5"/>
      <c r="M188" s="5"/>
      <c r="N188" s="5">
        <f t="shared" si="56"/>
        <v>0</v>
      </c>
      <c r="O188" s="5">
        <f t="shared" si="55"/>
        <v>0</v>
      </c>
    </row>
    <row r="189" spans="1:15" x14ac:dyDescent="0.2">
      <c r="A189" s="7" t="s">
        <v>36</v>
      </c>
      <c r="B189" s="2"/>
      <c r="C189" s="2"/>
      <c r="D189" s="2"/>
      <c r="E189" s="2"/>
      <c r="F189" s="2"/>
      <c r="G189" s="2"/>
      <c r="H189" s="8">
        <f>H184+H185-H186+H187+H188</f>
        <v>763305.33000000007</v>
      </c>
      <c r="I189" s="2"/>
      <c r="J189" s="2"/>
      <c r="K189" s="2"/>
      <c r="L189" s="2"/>
      <c r="M189" s="2"/>
      <c r="N189" s="8">
        <f>N184+N185-N186+N187+N188</f>
        <v>763305.33000000007</v>
      </c>
      <c r="O189" s="5">
        <f t="shared" si="55"/>
        <v>0</v>
      </c>
    </row>
    <row r="191" spans="1:15" ht="27" customHeight="1" x14ac:dyDescent="0.2">
      <c r="A191" s="19" t="s">
        <v>33</v>
      </c>
      <c r="B191" s="19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3"/>
      <c r="N191" s="3"/>
    </row>
    <row r="192" spans="1:15" x14ac:dyDescent="0.2">
      <c r="A192" s="1"/>
      <c r="B192" s="20" t="s">
        <v>6</v>
      </c>
      <c r="C192" s="21"/>
      <c r="D192" s="21"/>
      <c r="E192" s="21"/>
      <c r="F192" s="21"/>
      <c r="G192" s="21"/>
      <c r="H192" s="22"/>
      <c r="I192" s="20" t="s">
        <v>7</v>
      </c>
      <c r="J192" s="21"/>
      <c r="K192" s="21"/>
      <c r="L192" s="21"/>
      <c r="M192" s="21"/>
      <c r="N192" s="22"/>
      <c r="O192" s="6" t="s">
        <v>34</v>
      </c>
    </row>
    <row r="193" spans="1:15" x14ac:dyDescent="0.2">
      <c r="A193" s="1" t="s">
        <v>0</v>
      </c>
      <c r="B193" s="4" t="s">
        <v>1</v>
      </c>
      <c r="C193" s="4" t="s">
        <v>2</v>
      </c>
      <c r="D193" s="4" t="s">
        <v>3</v>
      </c>
      <c r="E193" s="4" t="s">
        <v>4</v>
      </c>
      <c r="F193" s="4" t="s">
        <v>5</v>
      </c>
      <c r="G193" s="4" t="s">
        <v>40</v>
      </c>
      <c r="H193" s="4" t="s">
        <v>13</v>
      </c>
      <c r="I193" s="4" t="s">
        <v>41</v>
      </c>
      <c r="J193" s="4" t="s">
        <v>49</v>
      </c>
      <c r="K193" s="4" t="s">
        <v>44</v>
      </c>
      <c r="L193" s="4" t="s">
        <v>45</v>
      </c>
      <c r="M193" s="4" t="s">
        <v>42</v>
      </c>
      <c r="N193" s="4" t="s">
        <v>13</v>
      </c>
      <c r="O193" s="6" t="s">
        <v>35</v>
      </c>
    </row>
    <row r="194" spans="1:15" x14ac:dyDescent="0.2">
      <c r="A194" s="2" t="s">
        <v>8</v>
      </c>
      <c r="B194" s="5">
        <v>238160</v>
      </c>
      <c r="C194" s="5">
        <v>100</v>
      </c>
      <c r="D194" s="5">
        <v>910</v>
      </c>
      <c r="E194" s="5">
        <v>0</v>
      </c>
      <c r="F194" s="5">
        <v>20</v>
      </c>
      <c r="G194" s="5"/>
      <c r="H194" s="5">
        <f>B194+C194-D194+E194-F194-G194</f>
        <v>237330</v>
      </c>
      <c r="I194" s="5">
        <v>238900</v>
      </c>
      <c r="J194" s="5"/>
      <c r="K194" s="5">
        <v>1510</v>
      </c>
      <c r="L194" s="5">
        <v>3080</v>
      </c>
      <c r="M194" s="5"/>
      <c r="N194" s="5">
        <f>I194+K194-L194-M194</f>
        <v>237330</v>
      </c>
      <c r="O194" s="5">
        <f>H194-N194</f>
        <v>0</v>
      </c>
    </row>
    <row r="195" spans="1:15" x14ac:dyDescent="0.2">
      <c r="A195" s="2" t="s">
        <v>9</v>
      </c>
      <c r="B195" s="5">
        <v>687519.95</v>
      </c>
      <c r="C195" s="5"/>
      <c r="D195" s="5"/>
      <c r="E195" s="5"/>
      <c r="F195" s="5"/>
      <c r="G195" s="5">
        <v>46829.95</v>
      </c>
      <c r="H195" s="5">
        <f t="shared" ref="H195:H198" si="57">B195+C195-D195+E195-F195-G195</f>
        <v>640690</v>
      </c>
      <c r="I195" s="5">
        <v>633170</v>
      </c>
      <c r="J195" s="16">
        <v>468300</v>
      </c>
      <c r="K195" s="5">
        <v>10120</v>
      </c>
      <c r="L195" s="5">
        <v>7600</v>
      </c>
      <c r="M195" s="5">
        <v>463300</v>
      </c>
      <c r="N195" s="5">
        <f>I195+J195+K195-L195-M195</f>
        <v>640690</v>
      </c>
      <c r="O195" s="5">
        <f t="shared" ref="O195:O199" si="58">H195-N195</f>
        <v>0</v>
      </c>
    </row>
    <row r="196" spans="1:15" x14ac:dyDescent="0.2">
      <c r="A196" s="2" t="s">
        <v>10</v>
      </c>
      <c r="B196" s="5">
        <v>177327.85</v>
      </c>
      <c r="C196" s="5"/>
      <c r="D196" s="5"/>
      <c r="E196" s="5"/>
      <c r="F196" s="5"/>
      <c r="G196" s="5"/>
      <c r="H196" s="5">
        <f t="shared" si="57"/>
        <v>177327.85</v>
      </c>
      <c r="I196" s="5">
        <v>177327.85</v>
      </c>
      <c r="J196" s="5"/>
      <c r="K196" s="5"/>
      <c r="L196" s="5"/>
      <c r="M196" s="5"/>
      <c r="N196" s="5">
        <f t="shared" ref="N195:N198" si="59">I196+K196-L196-M196</f>
        <v>177327.85</v>
      </c>
      <c r="O196" s="5">
        <f t="shared" si="58"/>
        <v>0</v>
      </c>
    </row>
    <row r="197" spans="1:15" x14ac:dyDescent="0.2">
      <c r="A197" s="2" t="s">
        <v>11</v>
      </c>
      <c r="B197" s="5">
        <v>46829.95</v>
      </c>
      <c r="C197" s="5">
        <v>10233</v>
      </c>
      <c r="D197" s="5">
        <v>150</v>
      </c>
      <c r="E197" s="5"/>
      <c r="F197" s="5"/>
      <c r="G197" s="5"/>
      <c r="H197" s="5">
        <f t="shared" si="57"/>
        <v>56912.95</v>
      </c>
      <c r="I197" s="5">
        <v>56912.95</v>
      </c>
      <c r="J197" s="5"/>
      <c r="K197" s="5"/>
      <c r="L197" s="5"/>
      <c r="M197" s="5"/>
      <c r="N197" s="5">
        <f t="shared" si="59"/>
        <v>56912.95</v>
      </c>
      <c r="O197" s="5">
        <f t="shared" si="58"/>
        <v>0</v>
      </c>
    </row>
    <row r="198" spans="1:15" x14ac:dyDescent="0.2">
      <c r="A198" s="2" t="s">
        <v>12</v>
      </c>
      <c r="B198" s="5"/>
      <c r="C198" s="5"/>
      <c r="D198" s="5"/>
      <c r="E198" s="5"/>
      <c r="F198" s="5"/>
      <c r="G198" s="5"/>
      <c r="H198" s="5">
        <f t="shared" si="57"/>
        <v>0</v>
      </c>
      <c r="I198" s="5"/>
      <c r="J198" s="5"/>
      <c r="K198" s="5"/>
      <c r="L198" s="5"/>
      <c r="M198" s="5"/>
      <c r="N198" s="5">
        <f t="shared" si="59"/>
        <v>0</v>
      </c>
      <c r="O198" s="5">
        <f t="shared" si="58"/>
        <v>0</v>
      </c>
    </row>
    <row r="199" spans="1:15" x14ac:dyDescent="0.2">
      <c r="A199" s="7" t="s">
        <v>36</v>
      </c>
      <c r="B199" s="2"/>
      <c r="C199" s="2"/>
      <c r="D199" s="2"/>
      <c r="E199" s="2"/>
      <c r="F199" s="2"/>
      <c r="G199" s="2"/>
      <c r="H199" s="8">
        <f>H194+H195-H196+H197+H198</f>
        <v>757605.1</v>
      </c>
      <c r="I199" s="2"/>
      <c r="J199" s="2"/>
      <c r="K199" s="2"/>
      <c r="L199" s="2"/>
      <c r="M199" s="2"/>
      <c r="N199" s="8">
        <f>N194+N195-N196+N197+N198</f>
        <v>757605.1</v>
      </c>
      <c r="O199" s="5">
        <f t="shared" si="58"/>
        <v>0</v>
      </c>
    </row>
    <row r="201" spans="1:15" x14ac:dyDescent="0.2">
      <c r="K201" s="9"/>
      <c r="L201" s="9"/>
      <c r="M201" s="9"/>
    </row>
  </sheetData>
  <mergeCells count="60">
    <mergeCell ref="A1:L1"/>
    <mergeCell ref="B2:H2"/>
    <mergeCell ref="I2:N2"/>
    <mergeCell ref="A11:L11"/>
    <mergeCell ref="B12:H12"/>
    <mergeCell ref="I12:N12"/>
    <mergeCell ref="A21:L21"/>
    <mergeCell ref="B22:H22"/>
    <mergeCell ref="I22:N22"/>
    <mergeCell ref="A31:L31"/>
    <mergeCell ref="B32:H32"/>
    <mergeCell ref="I32:N32"/>
    <mergeCell ref="A41:L41"/>
    <mergeCell ref="B42:H42"/>
    <mergeCell ref="I42:N42"/>
    <mergeCell ref="A51:L51"/>
    <mergeCell ref="B52:H52"/>
    <mergeCell ref="I52:N52"/>
    <mergeCell ref="A61:L61"/>
    <mergeCell ref="B62:H62"/>
    <mergeCell ref="I62:N62"/>
    <mergeCell ref="A71:L71"/>
    <mergeCell ref="B72:H72"/>
    <mergeCell ref="I72:N72"/>
    <mergeCell ref="A81:L81"/>
    <mergeCell ref="B82:H82"/>
    <mergeCell ref="I82:N82"/>
    <mergeCell ref="A91:L91"/>
    <mergeCell ref="B92:H92"/>
    <mergeCell ref="I92:N92"/>
    <mergeCell ref="A101:L101"/>
    <mergeCell ref="B102:H102"/>
    <mergeCell ref="I102:N102"/>
    <mergeCell ref="A111:L111"/>
    <mergeCell ref="B112:H112"/>
    <mergeCell ref="I112:N112"/>
    <mergeCell ref="A121:L121"/>
    <mergeCell ref="B122:H122"/>
    <mergeCell ref="I122:N122"/>
    <mergeCell ref="A131:L131"/>
    <mergeCell ref="B132:H132"/>
    <mergeCell ref="I132:N132"/>
    <mergeCell ref="A141:L141"/>
    <mergeCell ref="B142:H142"/>
    <mergeCell ref="I142:N142"/>
    <mergeCell ref="A151:L151"/>
    <mergeCell ref="B152:H152"/>
    <mergeCell ref="I152:N152"/>
    <mergeCell ref="A161:L161"/>
    <mergeCell ref="B162:H162"/>
    <mergeCell ref="I162:N162"/>
    <mergeCell ref="A191:L191"/>
    <mergeCell ref="B192:H192"/>
    <mergeCell ref="I192:N192"/>
    <mergeCell ref="A171:L171"/>
    <mergeCell ref="B172:H172"/>
    <mergeCell ref="I172:N172"/>
    <mergeCell ref="A181:L181"/>
    <mergeCell ref="B182:H182"/>
    <mergeCell ref="I182:N18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对账调节表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2017-07-27T09:47:10Z</dcterms:modified>
</cp:coreProperties>
</file>