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招行现金" sheetId="8" r:id="rId1"/>
    <sheet name="招行转账" sheetId="9" r:id="rId2"/>
    <sheet name="招行退款" sheetId="10" r:id="rId3"/>
    <sheet name="招行退汇" sheetId="11" r:id="rId4"/>
    <sheet name="招行未受理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9" l="1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L20" i="9"/>
  <c r="N18" i="9" l="1"/>
  <c r="L21" i="9" l="1"/>
  <c r="L22" i="9"/>
  <c r="L23" i="9"/>
  <c r="L24" i="9"/>
  <c r="L25" i="9"/>
  <c r="L26" i="9"/>
  <c r="L27" i="9"/>
  <c r="L28" i="9"/>
  <c r="L29" i="9"/>
  <c r="L30" i="9"/>
  <c r="L31" i="9"/>
  <c r="L32" i="9"/>
  <c r="L3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3" i="9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" i="11"/>
  <c r="C35" i="12" l="1"/>
  <c r="C34" i="12" l="1"/>
  <c r="D34" i="12"/>
  <c r="E34" i="12"/>
  <c r="F34" i="12"/>
  <c r="B34" i="12"/>
  <c r="C34" i="11"/>
  <c r="D34" i="11"/>
  <c r="E34" i="11"/>
  <c r="B34" i="11"/>
  <c r="F34" i="11" s="1"/>
  <c r="C34" i="10"/>
  <c r="D34" i="10"/>
  <c r="E34" i="10"/>
  <c r="B34" i="10"/>
  <c r="C34" i="9"/>
  <c r="C35" i="9" s="1"/>
  <c r="D34" i="9"/>
  <c r="E34" i="9"/>
  <c r="F34" i="9"/>
  <c r="F35" i="9" s="1"/>
  <c r="F36" i="9" s="1"/>
  <c r="F37" i="9" s="1"/>
  <c r="G34" i="9"/>
  <c r="I34" i="9"/>
  <c r="I35" i="9" s="1"/>
  <c r="J34" i="9"/>
  <c r="K34" i="9"/>
  <c r="K35" i="9" s="1"/>
  <c r="B34" i="9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" i="12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" i="10"/>
  <c r="C35" i="11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" i="9"/>
  <c r="M34" i="9" l="1"/>
  <c r="H35" i="8" l="1"/>
  <c r="I34" i="8"/>
  <c r="E35" i="8"/>
  <c r="C35" i="8"/>
  <c r="C34" i="8"/>
  <c r="D34" i="8"/>
  <c r="E34" i="8"/>
  <c r="F34" i="8"/>
  <c r="G34" i="8"/>
  <c r="H34" i="8"/>
  <c r="J34" i="8"/>
  <c r="B34" i="8"/>
  <c r="J23" i="8"/>
  <c r="J24" i="8"/>
  <c r="J25" i="8"/>
  <c r="J26" i="8"/>
  <c r="J27" i="8"/>
  <c r="J28" i="8"/>
  <c r="J29" i="8"/>
  <c r="J30" i="8"/>
  <c r="J31" i="8"/>
  <c r="J32" i="8"/>
  <c r="J33" i="8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3" i="8"/>
</calcChain>
</file>

<file path=xl/sharedStrings.xml><?xml version="1.0" encoding="utf-8"?>
<sst xmlns="http://schemas.openxmlformats.org/spreadsheetml/2006/main" count="46" uniqueCount="35">
  <si>
    <t>HIS预存</t>
    <phoneticPr fontId="1" type="noConversion"/>
  </si>
  <si>
    <t>HIS预存</t>
    <phoneticPr fontId="1" type="noConversion"/>
  </si>
  <si>
    <t>应入未入</t>
    <phoneticPr fontId="1" type="noConversion"/>
  </si>
  <si>
    <t>应入未入</t>
    <phoneticPr fontId="1" type="noConversion"/>
  </si>
  <si>
    <t>未入处理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</si>
  <si>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</si>
  <si>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</si>
  <si>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</si>
  <si>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</si>
  <si>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</si>
  <si>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</si>
  <si>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应入未入</t>
    <phoneticPr fontId="1" type="noConversion"/>
  </si>
  <si>
    <t>未入处理</t>
    <phoneticPr fontId="1" type="noConversion"/>
  </si>
  <si>
    <t>HIS现金</t>
    <phoneticPr fontId="1" type="noConversion"/>
  </si>
  <si>
    <t>银行入账</t>
    <phoneticPr fontId="1" type="noConversion"/>
  </si>
  <si>
    <t>对账</t>
    <phoneticPr fontId="1" type="noConversion"/>
  </si>
  <si>
    <t>总计</t>
    <phoneticPr fontId="1" type="noConversion"/>
  </si>
  <si>
    <t>HIS预存</t>
    <phoneticPr fontId="1" type="noConversion"/>
  </si>
  <si>
    <t>解冻</t>
    <phoneticPr fontId="1" type="noConversion"/>
  </si>
  <si>
    <t>银行入账（+-）</t>
  </si>
  <si>
    <t>银行入账（住院）</t>
    <phoneticPr fontId="1" type="noConversion"/>
  </si>
  <si>
    <t>在途</t>
    <phoneticPr fontId="1" type="noConversion"/>
  </si>
  <si>
    <t>在途处理</t>
    <phoneticPr fontId="1" type="noConversion"/>
  </si>
  <si>
    <t>住院业务</t>
    <phoneticPr fontId="1" type="noConversion"/>
  </si>
  <si>
    <t>对账</t>
    <phoneticPr fontId="1" type="noConversion"/>
  </si>
  <si>
    <t>未受理</t>
    <phoneticPr fontId="1" type="noConversion"/>
  </si>
  <si>
    <t>HIS预存</t>
    <phoneticPr fontId="1" type="noConversion"/>
  </si>
  <si>
    <t>未入处理</t>
    <phoneticPr fontId="1" type="noConversion"/>
  </si>
  <si>
    <t>银行入账</t>
    <phoneticPr fontId="1" type="noConversion"/>
  </si>
  <si>
    <t>HIS预存</t>
    <phoneticPr fontId="1" type="noConversion"/>
  </si>
  <si>
    <t>对账</t>
    <phoneticPr fontId="1" type="noConversion"/>
  </si>
  <si>
    <t>测试交易</t>
    <phoneticPr fontId="1" type="noConversion"/>
  </si>
  <si>
    <t>汇总</t>
    <phoneticPr fontId="1" type="noConversion"/>
  </si>
  <si>
    <t>汇总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</si>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</sst>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58" fontId="0" fillId="0" borderId="0" xfId="0" applyNumberFormat="1"/>
    <xf numFmtId="176" fontId="0" fillId="0" borderId="0" xfId="0" applyNumberFormat="1"/>
    <xf numFmtId="176" fontId="0" fillId="3" borderId="1" xfId="0" applyNumberFormat="1" applyFill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0" borderId="1" xfId="0" applyBorder="1"/>
    <xf numFmtId="58" fontId="0" fillId="0" borderId="1" xfId="0" applyNumberFormat="1" applyBorder="1"/>
    <xf numFmtId="176" fontId="0" fillId="0" borderId="1" xfId="0" applyNumberFormat="1" applyBorder="1"/>
    <xf numFmtId="58" fontId="0" fillId="3" borderId="1" xfId="0" applyNumberFormat="1" applyFill="1" applyBorder="1"/>
    <xf numFmtId="176" fontId="0" fillId="3" borderId="1" xfId="0" applyNumberFormat="1" applyFill="1" applyBorder="1"/>
    <xf numFmtId="0" fontId="0" fillId="3" borderId="0" xfId="0" applyFill="1"/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Border="1"/>
    <xf numFmtId="176" fontId="0" fillId="2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right" vertical="center"/>
    </xf>
    <xf numFmtId="177" fontId="0" fillId="0" borderId="0" xfId="0" applyNumberFormat="1"/>
    <xf numFmtId="176" fontId="0" fillId="0" borderId="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D10" sqref="A1:J35"/>
    </sheetView>
  </sheetViews>
  <sheetFormatPr defaultRowHeight="14.25" x14ac:dyDescent="0.2"/>
  <cols>
    <col min="2" max="2" width="13.5" bestFit="1" customWidth="1"/>
    <col min="3" max="4" width="9.75" bestFit="1" customWidth="1"/>
    <col min="5" max="5" width="10.25" bestFit="1" customWidth="1"/>
    <col min="6" max="6" width="9.75" bestFit="1" customWidth="1"/>
    <col min="7" max="7" width="13.5" bestFit="1" customWidth="1"/>
    <col min="8" max="9" width="11.875" bestFit="1" customWidth="1"/>
    <col min="10" max="10" width="9.125" bestFit="1" customWidth="1"/>
  </cols>
  <sheetData>
    <row r="1" spans="1:11" x14ac:dyDescent="0.2">
      <c r="A1" s="7"/>
      <c r="B1" s="20" t="s">
        <v>13</v>
      </c>
      <c r="C1" s="20"/>
      <c r="D1" s="20"/>
      <c r="E1" s="20"/>
      <c r="F1" s="20"/>
      <c r="G1" s="20" t="s">
        <v>14</v>
      </c>
      <c r="H1" s="20"/>
      <c r="I1" s="20"/>
      <c r="J1" s="7"/>
    </row>
    <row r="2" spans="1:11" x14ac:dyDescent="0.2">
      <c r="A2" s="7"/>
      <c r="B2" s="1" t="s">
        <v>1</v>
      </c>
      <c r="C2" s="1" t="s">
        <v>3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15</v>
      </c>
    </row>
    <row r="3" spans="1:11" x14ac:dyDescent="0.2">
      <c r="A3" s="8">
        <v>42917</v>
      </c>
      <c r="B3" s="13">
        <v>99390</v>
      </c>
      <c r="C3" s="13">
        <v>0</v>
      </c>
      <c r="D3" s="13">
        <v>100</v>
      </c>
      <c r="E3" s="13">
        <v>0</v>
      </c>
      <c r="F3" s="13"/>
      <c r="G3" s="13">
        <v>99590</v>
      </c>
      <c r="H3" s="13">
        <v>2420</v>
      </c>
      <c r="I3" s="13">
        <v>2720</v>
      </c>
      <c r="J3" s="13">
        <f t="shared" ref="J3:J22" si="0">B3+C3-D3+E3-F3-(G3+H3-I3)</f>
        <v>0</v>
      </c>
      <c r="K3" s="6"/>
    </row>
    <row r="4" spans="1:11" x14ac:dyDescent="0.2">
      <c r="A4" s="8">
        <v>42918</v>
      </c>
      <c r="B4" s="13">
        <v>53470</v>
      </c>
      <c r="C4" s="13">
        <v>0</v>
      </c>
      <c r="D4" s="13">
        <v>0</v>
      </c>
      <c r="E4" s="13">
        <v>20</v>
      </c>
      <c r="F4" s="13">
        <v>20</v>
      </c>
      <c r="G4" s="13">
        <v>46990</v>
      </c>
      <c r="H4" s="13">
        <v>8900</v>
      </c>
      <c r="I4" s="13">
        <v>2420</v>
      </c>
      <c r="J4" s="13">
        <f t="shared" si="0"/>
        <v>0</v>
      </c>
    </row>
    <row r="5" spans="1:11" x14ac:dyDescent="0.2">
      <c r="A5" s="8">
        <v>42919</v>
      </c>
      <c r="B5" s="13">
        <v>287270</v>
      </c>
      <c r="C5" s="13">
        <v>0</v>
      </c>
      <c r="D5" s="13">
        <v>0</v>
      </c>
      <c r="E5" s="13">
        <v>100</v>
      </c>
      <c r="F5" s="13">
        <v>100</v>
      </c>
      <c r="G5" s="13">
        <v>289490</v>
      </c>
      <c r="H5" s="13">
        <v>6680</v>
      </c>
      <c r="I5" s="13">
        <v>8900</v>
      </c>
      <c r="J5" s="13">
        <f t="shared" si="0"/>
        <v>0</v>
      </c>
    </row>
    <row r="6" spans="1:11" x14ac:dyDescent="0.2">
      <c r="A6" s="8">
        <v>42920</v>
      </c>
      <c r="B6" s="13">
        <v>236010</v>
      </c>
      <c r="C6" s="13">
        <v>100</v>
      </c>
      <c r="D6" s="13">
        <v>0</v>
      </c>
      <c r="E6" s="13">
        <v>0</v>
      </c>
      <c r="F6" s="13">
        <v>0</v>
      </c>
      <c r="G6" s="13">
        <v>229140</v>
      </c>
      <c r="H6" s="13">
        <v>13650</v>
      </c>
      <c r="I6" s="13">
        <v>6680</v>
      </c>
      <c r="J6" s="13">
        <f t="shared" si="0"/>
        <v>0</v>
      </c>
    </row>
    <row r="7" spans="1:11" x14ac:dyDescent="0.2">
      <c r="A7" s="8">
        <v>42921</v>
      </c>
      <c r="B7" s="13">
        <v>217190</v>
      </c>
      <c r="C7" s="13">
        <v>0</v>
      </c>
      <c r="D7" s="13">
        <v>0</v>
      </c>
      <c r="E7" s="13">
        <v>100</v>
      </c>
      <c r="F7" s="13">
        <v>100</v>
      </c>
      <c r="G7" s="13">
        <v>225170</v>
      </c>
      <c r="H7" s="13">
        <v>5670</v>
      </c>
      <c r="I7" s="13">
        <v>13650</v>
      </c>
      <c r="J7" s="13">
        <f t="shared" si="0"/>
        <v>0</v>
      </c>
    </row>
    <row r="8" spans="1:11" x14ac:dyDescent="0.2">
      <c r="A8" s="8">
        <v>42922</v>
      </c>
      <c r="B8" s="13">
        <v>206680</v>
      </c>
      <c r="C8" s="13">
        <v>50</v>
      </c>
      <c r="D8" s="13">
        <v>0</v>
      </c>
      <c r="E8" s="13">
        <v>-10</v>
      </c>
      <c r="F8" s="13">
        <v>0</v>
      </c>
      <c r="G8" s="13">
        <v>209680</v>
      </c>
      <c r="H8" s="13">
        <v>2710</v>
      </c>
      <c r="I8" s="13">
        <v>5670</v>
      </c>
      <c r="J8" s="13">
        <f t="shared" si="0"/>
        <v>0</v>
      </c>
    </row>
    <row r="9" spans="1:11" x14ac:dyDescent="0.2">
      <c r="A9" s="8">
        <v>42923</v>
      </c>
      <c r="B9" s="13">
        <v>173580</v>
      </c>
      <c r="C9" s="13">
        <v>0</v>
      </c>
      <c r="D9" s="13">
        <v>350</v>
      </c>
      <c r="E9" s="13">
        <v>20</v>
      </c>
      <c r="F9" s="13">
        <v>10</v>
      </c>
      <c r="G9" s="13">
        <v>174990</v>
      </c>
      <c r="H9" s="13">
        <v>960</v>
      </c>
      <c r="I9" s="13">
        <v>2710</v>
      </c>
      <c r="J9" s="13">
        <f t="shared" si="0"/>
        <v>0</v>
      </c>
    </row>
    <row r="10" spans="1:11" x14ac:dyDescent="0.2">
      <c r="A10" s="8">
        <v>42924</v>
      </c>
      <c r="B10" s="13">
        <v>91910</v>
      </c>
      <c r="C10" s="13">
        <v>0</v>
      </c>
      <c r="D10" s="13">
        <v>0</v>
      </c>
      <c r="E10" s="13">
        <v>10</v>
      </c>
      <c r="F10" s="13">
        <v>0</v>
      </c>
      <c r="G10" s="13">
        <v>86500</v>
      </c>
      <c r="H10" s="13">
        <v>6380</v>
      </c>
      <c r="I10" s="13">
        <v>960</v>
      </c>
      <c r="J10" s="13">
        <f t="shared" si="0"/>
        <v>0</v>
      </c>
    </row>
    <row r="11" spans="1:11" x14ac:dyDescent="0.2">
      <c r="A11" s="8">
        <v>42925</v>
      </c>
      <c r="B11" s="13">
        <v>41380</v>
      </c>
      <c r="C11" s="13">
        <v>0</v>
      </c>
      <c r="D11" s="13">
        <v>0</v>
      </c>
      <c r="E11" s="13">
        <v>0</v>
      </c>
      <c r="F11" s="13">
        <v>0</v>
      </c>
      <c r="G11" s="13">
        <v>41200</v>
      </c>
      <c r="H11" s="13">
        <v>6510</v>
      </c>
      <c r="I11" s="13">
        <v>6330</v>
      </c>
      <c r="J11" s="13">
        <f t="shared" si="0"/>
        <v>0</v>
      </c>
    </row>
    <row r="12" spans="1:11" x14ac:dyDescent="0.2">
      <c r="A12" s="8">
        <v>42926</v>
      </c>
      <c r="B12" s="13">
        <v>368740</v>
      </c>
      <c r="C12" s="13">
        <v>500</v>
      </c>
      <c r="D12" s="13">
        <v>0</v>
      </c>
      <c r="E12" s="13">
        <v>20</v>
      </c>
      <c r="F12" s="13">
        <v>100</v>
      </c>
      <c r="G12" s="13">
        <v>355680</v>
      </c>
      <c r="H12" s="13">
        <v>20040</v>
      </c>
      <c r="I12" s="13">
        <v>6560</v>
      </c>
      <c r="J12" s="13">
        <f t="shared" si="0"/>
        <v>0</v>
      </c>
    </row>
    <row r="13" spans="1:11" x14ac:dyDescent="0.2">
      <c r="A13" s="8">
        <v>42927</v>
      </c>
      <c r="B13" s="13">
        <v>242810</v>
      </c>
      <c r="C13" s="13">
        <v>0</v>
      </c>
      <c r="D13" s="13">
        <v>500</v>
      </c>
      <c r="E13" s="13">
        <v>265</v>
      </c>
      <c r="F13" s="13">
        <v>350</v>
      </c>
      <c r="G13" s="13">
        <v>262265</v>
      </c>
      <c r="H13" s="13">
        <v>0</v>
      </c>
      <c r="I13" s="13">
        <v>20040</v>
      </c>
      <c r="J13" s="13">
        <f t="shared" si="0"/>
        <v>0</v>
      </c>
    </row>
    <row r="14" spans="1:11" x14ac:dyDescent="0.2">
      <c r="A14" s="8">
        <v>42928</v>
      </c>
      <c r="B14" s="13">
        <v>215480</v>
      </c>
      <c r="C14" s="13">
        <v>100</v>
      </c>
      <c r="D14" s="13">
        <v>0</v>
      </c>
      <c r="E14" s="13">
        <v>0</v>
      </c>
      <c r="F14" s="13">
        <v>0</v>
      </c>
      <c r="G14" s="13">
        <v>212810</v>
      </c>
      <c r="H14" s="13">
        <v>2770</v>
      </c>
      <c r="I14" s="13">
        <v>0</v>
      </c>
      <c r="J14" s="13">
        <f t="shared" si="0"/>
        <v>0</v>
      </c>
    </row>
    <row r="15" spans="1:11" x14ac:dyDescent="0.2">
      <c r="A15" s="8">
        <v>42929</v>
      </c>
      <c r="B15" s="13">
        <v>251760</v>
      </c>
      <c r="C15" s="13">
        <v>1300</v>
      </c>
      <c r="D15" s="13">
        <v>0</v>
      </c>
      <c r="E15" s="13">
        <v>0</v>
      </c>
      <c r="F15" s="13">
        <v>0</v>
      </c>
      <c r="G15" s="13">
        <v>251520</v>
      </c>
      <c r="H15" s="13">
        <v>4310</v>
      </c>
      <c r="I15" s="13">
        <v>2770</v>
      </c>
      <c r="J15" s="13">
        <f t="shared" si="0"/>
        <v>0</v>
      </c>
    </row>
    <row r="16" spans="1:11" x14ac:dyDescent="0.2">
      <c r="A16" s="8">
        <v>42930</v>
      </c>
      <c r="B16" s="13">
        <v>217030</v>
      </c>
      <c r="C16" s="13">
        <v>110</v>
      </c>
      <c r="D16" s="13">
        <v>0</v>
      </c>
      <c r="E16" s="13">
        <v>20</v>
      </c>
      <c r="F16" s="13">
        <v>20</v>
      </c>
      <c r="G16" s="13">
        <v>211900</v>
      </c>
      <c r="H16" s="13">
        <v>9550</v>
      </c>
      <c r="I16" s="13">
        <v>4310</v>
      </c>
      <c r="J16" s="13">
        <f t="shared" si="0"/>
        <v>0</v>
      </c>
    </row>
    <row r="17" spans="1:10" x14ac:dyDescent="0.2">
      <c r="A17" s="8">
        <v>42931</v>
      </c>
      <c r="B17" s="13">
        <v>101500</v>
      </c>
      <c r="C17" s="13">
        <v>0</v>
      </c>
      <c r="D17" s="13">
        <v>0</v>
      </c>
      <c r="E17" s="13">
        <v>0</v>
      </c>
      <c r="F17" s="13">
        <v>0</v>
      </c>
      <c r="G17" s="13">
        <v>107590</v>
      </c>
      <c r="H17" s="13">
        <v>3460</v>
      </c>
      <c r="I17" s="13">
        <v>9550</v>
      </c>
      <c r="J17" s="13">
        <f t="shared" si="0"/>
        <v>0</v>
      </c>
    </row>
    <row r="18" spans="1:10" x14ac:dyDescent="0.2">
      <c r="A18" s="8">
        <v>42932</v>
      </c>
      <c r="B18" s="13">
        <v>50600</v>
      </c>
      <c r="C18" s="13">
        <v>0</v>
      </c>
      <c r="D18" s="13">
        <v>1510</v>
      </c>
      <c r="E18" s="13">
        <v>-7680</v>
      </c>
      <c r="F18" s="13">
        <v>0</v>
      </c>
      <c r="G18" s="13">
        <v>36860</v>
      </c>
      <c r="H18" s="13">
        <v>8010</v>
      </c>
      <c r="I18" s="13">
        <v>3460</v>
      </c>
      <c r="J18" s="13">
        <f t="shared" si="0"/>
        <v>0</v>
      </c>
    </row>
    <row r="19" spans="1:10" x14ac:dyDescent="0.2">
      <c r="A19" s="8">
        <v>42933</v>
      </c>
      <c r="B19" s="13">
        <v>374730</v>
      </c>
      <c r="C19" s="13">
        <v>0</v>
      </c>
      <c r="D19" s="13">
        <v>0</v>
      </c>
      <c r="E19" s="13">
        <v>7690</v>
      </c>
      <c r="F19" s="13">
        <v>0</v>
      </c>
      <c r="G19" s="13">
        <v>381690</v>
      </c>
      <c r="H19" s="13">
        <v>8740</v>
      </c>
      <c r="I19" s="13">
        <v>8010</v>
      </c>
      <c r="J19" s="13">
        <f t="shared" si="0"/>
        <v>0</v>
      </c>
    </row>
    <row r="20" spans="1:10" x14ac:dyDescent="0.2">
      <c r="A20" s="8">
        <v>42934</v>
      </c>
      <c r="B20" s="13">
        <v>349700</v>
      </c>
      <c r="C20" s="13">
        <v>0</v>
      </c>
      <c r="D20" s="13">
        <v>0</v>
      </c>
      <c r="E20" s="13">
        <v>0</v>
      </c>
      <c r="F20" s="13">
        <v>0</v>
      </c>
      <c r="G20" s="13">
        <v>333970</v>
      </c>
      <c r="H20" s="13">
        <v>24470</v>
      </c>
      <c r="I20" s="13">
        <v>8740</v>
      </c>
      <c r="J20" s="13">
        <f t="shared" si="0"/>
        <v>0</v>
      </c>
    </row>
    <row r="21" spans="1:10" x14ac:dyDescent="0.2">
      <c r="A21" s="8">
        <v>42935</v>
      </c>
      <c r="B21" s="13">
        <v>280530</v>
      </c>
      <c r="C21" s="13">
        <v>0</v>
      </c>
      <c r="D21" s="13">
        <v>0</v>
      </c>
      <c r="E21" s="13">
        <v>0</v>
      </c>
      <c r="F21" s="13">
        <v>0</v>
      </c>
      <c r="G21" s="13">
        <v>301920</v>
      </c>
      <c r="H21" s="13">
        <v>3080</v>
      </c>
      <c r="I21" s="13">
        <v>24470</v>
      </c>
      <c r="J21" s="13">
        <f t="shared" si="0"/>
        <v>0</v>
      </c>
    </row>
    <row r="22" spans="1:10" x14ac:dyDescent="0.2">
      <c r="A22" s="8">
        <v>42936</v>
      </c>
      <c r="B22" s="13">
        <v>238160</v>
      </c>
      <c r="C22" s="13">
        <v>100</v>
      </c>
      <c r="D22" s="13">
        <v>910</v>
      </c>
      <c r="E22" s="13">
        <v>0</v>
      </c>
      <c r="F22" s="13">
        <v>20</v>
      </c>
      <c r="G22" s="13">
        <v>238900</v>
      </c>
      <c r="H22" s="13">
        <v>1510</v>
      </c>
      <c r="I22" s="13">
        <v>3080</v>
      </c>
      <c r="J22" s="13">
        <f t="shared" si="0"/>
        <v>0</v>
      </c>
    </row>
    <row r="23" spans="1:10" x14ac:dyDescent="0.2">
      <c r="A23" s="8">
        <v>42937</v>
      </c>
      <c r="B23" s="13">
        <v>247280</v>
      </c>
      <c r="C23" s="13">
        <v>100</v>
      </c>
      <c r="D23" s="13">
        <v>200</v>
      </c>
      <c r="E23" s="13">
        <v>10</v>
      </c>
      <c r="F23" s="13"/>
      <c r="G23" s="13">
        <v>235910</v>
      </c>
      <c r="H23" s="13">
        <v>12790</v>
      </c>
      <c r="I23" s="13">
        <v>1510</v>
      </c>
      <c r="J23" s="13">
        <f t="shared" ref="J23:J33" si="1">B23+C23-D23+E23-F23-(G23+H23-I23)</f>
        <v>0</v>
      </c>
    </row>
    <row r="24" spans="1:10" x14ac:dyDescent="0.2">
      <c r="A24" s="8">
        <v>42938</v>
      </c>
      <c r="B24" s="13">
        <v>90590</v>
      </c>
      <c r="C24" s="13"/>
      <c r="D24" s="13"/>
      <c r="E24" s="13"/>
      <c r="F24" s="13"/>
      <c r="G24" s="13">
        <v>97570</v>
      </c>
      <c r="H24" s="13">
        <v>5810</v>
      </c>
      <c r="I24" s="13">
        <v>12790</v>
      </c>
      <c r="J24" s="13">
        <f t="shared" si="1"/>
        <v>0</v>
      </c>
    </row>
    <row r="25" spans="1:10" x14ac:dyDescent="0.2">
      <c r="A25" s="8">
        <v>42939</v>
      </c>
      <c r="B25" s="13">
        <v>48350</v>
      </c>
      <c r="C25" s="13"/>
      <c r="D25" s="13"/>
      <c r="E25" s="13"/>
      <c r="F25" s="13"/>
      <c r="G25" s="13">
        <v>48730</v>
      </c>
      <c r="H25" s="13">
        <v>5430</v>
      </c>
      <c r="I25" s="13">
        <v>5810</v>
      </c>
      <c r="J25" s="13">
        <f t="shared" si="1"/>
        <v>0</v>
      </c>
    </row>
    <row r="26" spans="1:10" x14ac:dyDescent="0.2">
      <c r="A26" s="8">
        <v>42940</v>
      </c>
      <c r="B26" s="13">
        <v>420890</v>
      </c>
      <c r="C26" s="13">
        <v>100</v>
      </c>
      <c r="D26" s="13">
        <v>100</v>
      </c>
      <c r="E26" s="13"/>
      <c r="F26" s="13">
        <v>200</v>
      </c>
      <c r="G26" s="13">
        <v>419350</v>
      </c>
      <c r="H26" s="13">
        <v>6770</v>
      </c>
      <c r="I26" s="13">
        <v>5430</v>
      </c>
      <c r="J26" s="13">
        <f t="shared" si="1"/>
        <v>0</v>
      </c>
    </row>
    <row r="27" spans="1:10" x14ac:dyDescent="0.2">
      <c r="A27" s="8">
        <v>42941</v>
      </c>
      <c r="B27" s="13">
        <v>334360</v>
      </c>
      <c r="C27" s="13"/>
      <c r="D27" s="13">
        <v>100</v>
      </c>
      <c r="E27" s="13"/>
      <c r="F27" s="13">
        <v>100</v>
      </c>
      <c r="G27" s="13">
        <v>336890</v>
      </c>
      <c r="H27" s="14">
        <v>4040</v>
      </c>
      <c r="I27" s="13">
        <v>6770</v>
      </c>
      <c r="J27" s="13">
        <f t="shared" si="1"/>
        <v>0</v>
      </c>
    </row>
    <row r="28" spans="1:10" x14ac:dyDescent="0.2">
      <c r="A28" s="8">
        <v>42942</v>
      </c>
      <c r="B28" s="13">
        <v>266150</v>
      </c>
      <c r="C28" s="13">
        <v>100</v>
      </c>
      <c r="D28" s="13"/>
      <c r="E28" s="13">
        <v>160</v>
      </c>
      <c r="F28" s="13">
        <v>60</v>
      </c>
      <c r="G28" s="13">
        <v>262890</v>
      </c>
      <c r="H28" s="13">
        <v>7500</v>
      </c>
      <c r="I28" s="13">
        <v>4040</v>
      </c>
      <c r="J28" s="13">
        <f t="shared" si="1"/>
        <v>0</v>
      </c>
    </row>
    <row r="29" spans="1:10" x14ac:dyDescent="0.2">
      <c r="A29" s="8">
        <v>42943</v>
      </c>
      <c r="B29" s="13">
        <v>268230</v>
      </c>
      <c r="C29" s="13"/>
      <c r="D29" s="13"/>
      <c r="E29" s="13"/>
      <c r="F29" s="13">
        <v>100</v>
      </c>
      <c r="G29" s="13">
        <v>268450</v>
      </c>
      <c r="H29" s="13">
        <v>7180</v>
      </c>
      <c r="I29" s="13">
        <v>7500</v>
      </c>
      <c r="J29" s="13">
        <f t="shared" si="1"/>
        <v>0</v>
      </c>
    </row>
    <row r="30" spans="1:10" x14ac:dyDescent="0.2">
      <c r="A30" s="8">
        <v>42944</v>
      </c>
      <c r="B30" s="13">
        <v>249490</v>
      </c>
      <c r="C30" s="13">
        <v>100</v>
      </c>
      <c r="D30" s="13">
        <v>100</v>
      </c>
      <c r="E30" s="13">
        <v>400</v>
      </c>
      <c r="F30" s="13">
        <v>300</v>
      </c>
      <c r="G30" s="13">
        <v>245610</v>
      </c>
      <c r="H30" s="13">
        <v>11160</v>
      </c>
      <c r="I30" s="13">
        <v>7180</v>
      </c>
      <c r="J30" s="13">
        <f t="shared" si="1"/>
        <v>0</v>
      </c>
    </row>
    <row r="31" spans="1:10" x14ac:dyDescent="0.2">
      <c r="A31" s="8">
        <v>42945</v>
      </c>
      <c r="B31" s="13">
        <v>112620</v>
      </c>
      <c r="C31" s="13"/>
      <c r="D31" s="13"/>
      <c r="E31" s="13">
        <v>100</v>
      </c>
      <c r="F31" s="13"/>
      <c r="G31" s="13">
        <v>117140</v>
      </c>
      <c r="H31" s="13">
        <v>6740</v>
      </c>
      <c r="I31" s="13">
        <v>11160</v>
      </c>
      <c r="J31" s="13">
        <f t="shared" si="1"/>
        <v>0</v>
      </c>
    </row>
    <row r="32" spans="1:10" x14ac:dyDescent="0.2">
      <c r="A32" s="8">
        <v>42946</v>
      </c>
      <c r="B32" s="13">
        <v>32220</v>
      </c>
      <c r="C32" s="13"/>
      <c r="D32" s="13"/>
      <c r="E32" s="13">
        <v>-20</v>
      </c>
      <c r="F32" s="13">
        <v>100</v>
      </c>
      <c r="G32" s="13">
        <v>35740</v>
      </c>
      <c r="H32" s="13">
        <v>3100</v>
      </c>
      <c r="I32" s="13">
        <v>6740</v>
      </c>
      <c r="J32" s="13">
        <f t="shared" si="1"/>
        <v>0</v>
      </c>
    </row>
    <row r="33" spans="1:10" x14ac:dyDescent="0.2">
      <c r="A33" s="8">
        <v>42947</v>
      </c>
      <c r="B33" s="13">
        <v>394770</v>
      </c>
      <c r="C33" s="13">
        <v>100</v>
      </c>
      <c r="D33" s="13"/>
      <c r="E33" s="13">
        <v>405</v>
      </c>
      <c r="F33" s="13">
        <v>90</v>
      </c>
      <c r="G33" s="13">
        <v>394135</v>
      </c>
      <c r="H33" s="13">
        <v>4150</v>
      </c>
      <c r="I33" s="13">
        <v>3100</v>
      </c>
      <c r="J33" s="13">
        <f t="shared" si="1"/>
        <v>0</v>
      </c>
    </row>
    <row r="34" spans="1:10" x14ac:dyDescent="0.2">
      <c r="A34" s="7" t="s">
        <v>16</v>
      </c>
      <c r="B34" s="14">
        <f>SUM(B3:B33)</f>
        <v>6562870</v>
      </c>
      <c r="C34" s="14">
        <f t="shared" ref="C34:J34" si="2">SUM(C3:C33)</f>
        <v>2760</v>
      </c>
      <c r="D34" s="14">
        <f t="shared" si="2"/>
        <v>3870</v>
      </c>
      <c r="E34" s="14">
        <f t="shared" si="2"/>
        <v>1610</v>
      </c>
      <c r="F34" s="14">
        <f t="shared" si="2"/>
        <v>1670</v>
      </c>
      <c r="G34" s="14">
        <f t="shared" si="2"/>
        <v>6560270</v>
      </c>
      <c r="H34" s="14">
        <f t="shared" si="2"/>
        <v>214490</v>
      </c>
      <c r="I34" s="14">
        <f t="shared" si="2"/>
        <v>213060</v>
      </c>
      <c r="J34" s="14">
        <f t="shared" si="2"/>
        <v>0</v>
      </c>
    </row>
    <row r="35" spans="1:10" x14ac:dyDescent="0.2">
      <c r="A35" s="7"/>
      <c r="B35" s="14"/>
      <c r="C35" s="21">
        <f>C34-D34</f>
        <v>-1110</v>
      </c>
      <c r="D35" s="21"/>
      <c r="E35" s="21">
        <f>E34-F34</f>
        <v>-60</v>
      </c>
      <c r="F35" s="21"/>
      <c r="G35" s="14"/>
      <c r="H35" s="21">
        <f>H34-I34</f>
        <v>1430</v>
      </c>
      <c r="I35" s="21"/>
      <c r="J35" s="14"/>
    </row>
  </sheetData>
  <mergeCells count="5">
    <mergeCell ref="B1:F1"/>
    <mergeCell ref="G1:I1"/>
    <mergeCell ref="C35:D35"/>
    <mergeCell ref="E35:F35"/>
    <mergeCell ref="H35:I3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70" zoomScaleNormal="70" workbookViewId="0">
      <selection activeCell="F18" sqref="A1:N37"/>
    </sheetView>
  </sheetViews>
  <sheetFormatPr defaultRowHeight="14.25" x14ac:dyDescent="0.2"/>
  <cols>
    <col min="2" max="2" width="12.75" style="4" bestFit="1" customWidth="1"/>
    <col min="3" max="4" width="9.125" style="4" bestFit="1" customWidth="1"/>
    <col min="5" max="5" width="10.5" style="4" bestFit="1" customWidth="1"/>
    <col min="6" max="6" width="15.625" style="4" bestFit="1" customWidth="1"/>
    <col min="7" max="8" width="14.25" style="4" customWidth="1"/>
    <col min="9" max="10" width="9.375" style="4" bestFit="1" customWidth="1"/>
    <col min="11" max="12" width="11.75" style="4" customWidth="1"/>
    <col min="13" max="13" width="9.375" style="4" bestFit="1" customWidth="1"/>
  </cols>
  <sheetData>
    <row r="1" spans="1:14" x14ac:dyDescent="0.2">
      <c r="A1" s="7"/>
      <c r="B1" s="22" t="s">
        <v>0</v>
      </c>
      <c r="C1" s="22"/>
      <c r="D1" s="22"/>
      <c r="E1" s="22"/>
      <c r="F1" s="22" t="s">
        <v>8</v>
      </c>
      <c r="G1" s="22"/>
      <c r="H1" s="22"/>
      <c r="I1" s="22"/>
      <c r="J1" s="22"/>
      <c r="K1" s="22"/>
      <c r="L1" s="18"/>
      <c r="M1" s="9"/>
    </row>
    <row r="2" spans="1:14" x14ac:dyDescent="0.2">
      <c r="A2" s="7"/>
      <c r="B2" s="15" t="s">
        <v>17</v>
      </c>
      <c r="C2" s="15" t="s">
        <v>11</v>
      </c>
      <c r="D2" s="15" t="s">
        <v>4</v>
      </c>
      <c r="E2" s="15" t="s">
        <v>18</v>
      </c>
      <c r="F2" s="15" t="s">
        <v>19</v>
      </c>
      <c r="G2" s="15" t="s">
        <v>20</v>
      </c>
      <c r="H2" s="15"/>
      <c r="I2" s="15" t="s">
        <v>21</v>
      </c>
      <c r="J2" s="15" t="s">
        <v>22</v>
      </c>
      <c r="K2" s="15" t="s">
        <v>23</v>
      </c>
      <c r="L2" s="15"/>
      <c r="M2" s="15" t="s">
        <v>24</v>
      </c>
    </row>
    <row r="3" spans="1:14" x14ac:dyDescent="0.2">
      <c r="A3" s="8">
        <v>42917</v>
      </c>
      <c r="B3" s="13">
        <v>247517</v>
      </c>
      <c r="C3" s="13"/>
      <c r="D3" s="13"/>
      <c r="E3" s="13">
        <v>11959</v>
      </c>
      <c r="F3" s="13">
        <v>236458</v>
      </c>
      <c r="G3" s="13"/>
      <c r="H3" s="13">
        <f>F3+G3</f>
        <v>236458</v>
      </c>
      <c r="I3" s="13"/>
      <c r="J3" s="13">
        <v>900</v>
      </c>
      <c r="K3" s="13"/>
      <c r="L3" s="13"/>
      <c r="M3" s="13">
        <f>B3+C3-D3-E3-(F3+G3+I3-J3-K3)</f>
        <v>0</v>
      </c>
    </row>
    <row r="4" spans="1:14" x14ac:dyDescent="0.2">
      <c r="A4" s="8">
        <v>42918</v>
      </c>
      <c r="B4" s="13">
        <v>341835</v>
      </c>
      <c r="C4" s="13"/>
      <c r="D4" s="13"/>
      <c r="E4" s="13"/>
      <c r="F4" s="13">
        <v>340235</v>
      </c>
      <c r="G4" s="13"/>
      <c r="H4" s="13">
        <f t="shared" ref="H4:H33" si="0">F4+G4</f>
        <v>340235</v>
      </c>
      <c r="I4" s="13">
        <v>1600</v>
      </c>
      <c r="J4" s="13"/>
      <c r="K4" s="13"/>
      <c r="L4" s="13"/>
      <c r="M4" s="13">
        <f t="shared" ref="M4:M33" si="1">B4+C4-D4-E4-(F4+G4+I4-J4-K4)</f>
        <v>0</v>
      </c>
    </row>
    <row r="5" spans="1:14" x14ac:dyDescent="0.2">
      <c r="A5" s="8">
        <v>42919</v>
      </c>
      <c r="B5" s="13">
        <v>736283</v>
      </c>
      <c r="C5" s="13"/>
      <c r="D5" s="13"/>
      <c r="E5" s="13">
        <v>18844</v>
      </c>
      <c r="F5" s="13">
        <v>754039</v>
      </c>
      <c r="G5" s="13"/>
      <c r="H5" s="13">
        <f t="shared" si="0"/>
        <v>754039</v>
      </c>
      <c r="I5" s="13"/>
      <c r="J5" s="13">
        <v>1600</v>
      </c>
      <c r="K5" s="13">
        <v>35000</v>
      </c>
      <c r="L5" s="13"/>
      <c r="M5" s="13">
        <f t="shared" si="1"/>
        <v>0</v>
      </c>
    </row>
    <row r="6" spans="1:14" x14ac:dyDescent="0.2">
      <c r="A6" s="8">
        <v>42920</v>
      </c>
      <c r="B6" s="13">
        <v>620350</v>
      </c>
      <c r="C6" s="13"/>
      <c r="D6" s="13"/>
      <c r="E6" s="13">
        <v>23369</v>
      </c>
      <c r="F6" s="13">
        <v>617831</v>
      </c>
      <c r="G6" s="13"/>
      <c r="H6" s="13">
        <f t="shared" si="0"/>
        <v>617831</v>
      </c>
      <c r="I6" s="13">
        <v>10150</v>
      </c>
      <c r="J6" s="13"/>
      <c r="K6" s="13">
        <v>31000</v>
      </c>
      <c r="L6" s="13"/>
      <c r="M6" s="13">
        <f t="shared" si="1"/>
        <v>0</v>
      </c>
    </row>
    <row r="7" spans="1:14" x14ac:dyDescent="0.2">
      <c r="A7" s="8">
        <v>42921</v>
      </c>
      <c r="B7" s="13">
        <v>560209</v>
      </c>
      <c r="C7" s="13"/>
      <c r="D7" s="13"/>
      <c r="E7" s="13">
        <v>16180</v>
      </c>
      <c r="F7" s="13">
        <v>559079</v>
      </c>
      <c r="G7" s="13"/>
      <c r="H7" s="13">
        <f t="shared" si="0"/>
        <v>559079</v>
      </c>
      <c r="I7" s="13">
        <v>100</v>
      </c>
      <c r="J7" s="13">
        <v>10150</v>
      </c>
      <c r="K7" s="13">
        <v>5000</v>
      </c>
      <c r="L7" s="13"/>
      <c r="M7" s="13">
        <f t="shared" si="1"/>
        <v>0</v>
      </c>
    </row>
    <row r="8" spans="1:14" x14ac:dyDescent="0.2">
      <c r="A8" s="8">
        <v>42922</v>
      </c>
      <c r="B8" s="13">
        <v>504175</v>
      </c>
      <c r="C8" s="13"/>
      <c r="D8" s="13"/>
      <c r="E8" s="13">
        <v>33412</v>
      </c>
      <c r="F8" s="13">
        <v>516363</v>
      </c>
      <c r="G8" s="13"/>
      <c r="H8" s="13">
        <f t="shared" si="0"/>
        <v>516363</v>
      </c>
      <c r="I8" s="13"/>
      <c r="J8" s="13">
        <v>100</v>
      </c>
      <c r="K8" s="13">
        <v>45500</v>
      </c>
      <c r="L8" s="13"/>
      <c r="M8" s="13">
        <f t="shared" si="1"/>
        <v>0</v>
      </c>
    </row>
    <row r="9" spans="1:14" x14ac:dyDescent="0.2">
      <c r="A9" s="8">
        <v>42923</v>
      </c>
      <c r="B9" s="13">
        <v>590110</v>
      </c>
      <c r="C9" s="13">
        <v>20</v>
      </c>
      <c r="D9" s="13"/>
      <c r="E9" s="13">
        <v>89175</v>
      </c>
      <c r="F9" s="13">
        <v>698955</v>
      </c>
      <c r="G9" s="13"/>
      <c r="H9" s="13">
        <f t="shared" si="0"/>
        <v>698955</v>
      </c>
      <c r="I9" s="13"/>
      <c r="J9" s="13"/>
      <c r="K9" s="13">
        <v>198000</v>
      </c>
      <c r="L9" s="13"/>
      <c r="M9" s="13">
        <f t="shared" si="1"/>
        <v>0</v>
      </c>
    </row>
    <row r="10" spans="1:14" x14ac:dyDescent="0.2">
      <c r="A10" s="8">
        <v>42924</v>
      </c>
      <c r="B10" s="13">
        <v>220048</v>
      </c>
      <c r="C10" s="13"/>
      <c r="D10" s="13"/>
      <c r="E10" s="13">
        <v>937</v>
      </c>
      <c r="F10" s="13">
        <v>235111</v>
      </c>
      <c r="G10" s="13"/>
      <c r="H10" s="13">
        <f t="shared" si="0"/>
        <v>235111</v>
      </c>
      <c r="I10" s="13"/>
      <c r="J10" s="13"/>
      <c r="K10" s="13">
        <v>16000</v>
      </c>
      <c r="L10" s="13"/>
      <c r="M10" s="13">
        <f t="shared" si="1"/>
        <v>0</v>
      </c>
    </row>
    <row r="11" spans="1:14" x14ac:dyDescent="0.2">
      <c r="A11" s="8">
        <v>42925</v>
      </c>
      <c r="B11" s="13">
        <v>225990</v>
      </c>
      <c r="C11" s="13"/>
      <c r="D11" s="13"/>
      <c r="E11" s="13"/>
      <c r="F11" s="13">
        <v>231890</v>
      </c>
      <c r="G11" s="13"/>
      <c r="H11" s="13">
        <f t="shared" si="0"/>
        <v>231890</v>
      </c>
      <c r="I11" s="13"/>
      <c r="J11" s="13"/>
      <c r="K11" s="13">
        <v>5900</v>
      </c>
      <c r="L11" s="13"/>
      <c r="M11" s="13">
        <f t="shared" si="1"/>
        <v>0</v>
      </c>
    </row>
    <row r="12" spans="1:14" x14ac:dyDescent="0.2">
      <c r="A12" s="8">
        <v>42926</v>
      </c>
      <c r="B12" s="13">
        <v>782137</v>
      </c>
      <c r="C12" s="13"/>
      <c r="D12" s="13"/>
      <c r="E12" s="13">
        <v>10206</v>
      </c>
      <c r="F12" s="13">
        <v>1163931</v>
      </c>
      <c r="G12" s="13"/>
      <c r="H12" s="13">
        <f t="shared" si="0"/>
        <v>1163931</v>
      </c>
      <c r="I12" s="13"/>
      <c r="J12" s="13"/>
      <c r="K12" s="13">
        <v>392000</v>
      </c>
      <c r="L12" s="13"/>
      <c r="M12" s="13">
        <f t="shared" si="1"/>
        <v>0</v>
      </c>
    </row>
    <row r="13" spans="1:14" x14ac:dyDescent="0.2">
      <c r="A13" s="8">
        <v>42927</v>
      </c>
      <c r="B13" s="13">
        <v>829799</v>
      </c>
      <c r="C13" s="13"/>
      <c r="D13" s="13"/>
      <c r="E13" s="13">
        <v>13948</v>
      </c>
      <c r="F13" s="13">
        <v>1001851</v>
      </c>
      <c r="G13" s="13"/>
      <c r="H13" s="13">
        <f t="shared" si="0"/>
        <v>1001851</v>
      </c>
      <c r="I13" s="13"/>
      <c r="J13" s="13"/>
      <c r="K13" s="13">
        <v>186000</v>
      </c>
      <c r="L13" s="13"/>
      <c r="M13" s="13">
        <f t="shared" si="1"/>
        <v>0</v>
      </c>
    </row>
    <row r="14" spans="1:14" x14ac:dyDescent="0.2">
      <c r="A14" s="8">
        <v>42928</v>
      </c>
      <c r="B14" s="13">
        <v>659151</v>
      </c>
      <c r="C14" s="13"/>
      <c r="D14" s="13"/>
      <c r="E14" s="13">
        <v>18446</v>
      </c>
      <c r="F14" s="13">
        <v>1031905</v>
      </c>
      <c r="G14" s="13"/>
      <c r="H14" s="13">
        <f t="shared" si="0"/>
        <v>1031905</v>
      </c>
      <c r="I14" s="13">
        <v>800</v>
      </c>
      <c r="J14" s="13"/>
      <c r="K14" s="13">
        <v>392000</v>
      </c>
      <c r="L14" s="13"/>
      <c r="M14" s="13">
        <f t="shared" si="1"/>
        <v>0</v>
      </c>
    </row>
    <row r="15" spans="1:14" x14ac:dyDescent="0.2">
      <c r="A15" s="8">
        <v>42929</v>
      </c>
      <c r="B15" s="13">
        <v>787774.5</v>
      </c>
      <c r="C15" s="13"/>
      <c r="D15" s="13"/>
      <c r="E15" s="13">
        <v>30961.5</v>
      </c>
      <c r="F15" s="13">
        <v>1171653.01</v>
      </c>
      <c r="G15" s="13"/>
      <c r="H15" s="13">
        <f t="shared" si="0"/>
        <v>1171653.01</v>
      </c>
      <c r="I15" s="13">
        <v>60</v>
      </c>
      <c r="J15" s="13">
        <v>800</v>
      </c>
      <c r="K15" s="16">
        <v>414100</v>
      </c>
      <c r="L15" s="16"/>
      <c r="M15" s="16">
        <f t="shared" si="1"/>
        <v>-1.0000000009313226E-2</v>
      </c>
      <c r="N15" s="12" t="s">
        <v>31</v>
      </c>
    </row>
    <row r="16" spans="1:14" x14ac:dyDescent="0.2">
      <c r="A16" s="8">
        <v>42930</v>
      </c>
      <c r="B16" s="13">
        <v>638902.5</v>
      </c>
      <c r="C16" s="13"/>
      <c r="D16" s="13"/>
      <c r="E16" s="13">
        <v>46184.5</v>
      </c>
      <c r="F16" s="13">
        <v>819508</v>
      </c>
      <c r="G16" s="13">
        <v>201000</v>
      </c>
      <c r="H16" s="13">
        <f t="shared" si="0"/>
        <v>1020508</v>
      </c>
      <c r="I16" s="13">
        <v>30270</v>
      </c>
      <c r="J16" s="13">
        <v>60</v>
      </c>
      <c r="K16" s="16">
        <v>451000</v>
      </c>
      <c r="L16" s="16"/>
      <c r="M16" s="16">
        <f t="shared" si="1"/>
        <v>-7000</v>
      </c>
    </row>
    <row r="17" spans="1:14" x14ac:dyDescent="0.2">
      <c r="A17" s="8">
        <v>42931</v>
      </c>
      <c r="B17" s="13">
        <v>246735</v>
      </c>
      <c r="C17" s="13">
        <v>200</v>
      </c>
      <c r="D17" s="13"/>
      <c r="E17" s="13"/>
      <c r="F17" s="13">
        <v>328958</v>
      </c>
      <c r="G17" s="13"/>
      <c r="H17" s="13">
        <f t="shared" si="0"/>
        <v>328958</v>
      </c>
      <c r="I17" s="13">
        <v>2247</v>
      </c>
      <c r="J17" s="13">
        <v>30270</v>
      </c>
      <c r="K17" s="16">
        <v>59000</v>
      </c>
      <c r="L17" s="16"/>
      <c r="M17" s="16">
        <f t="shared" si="1"/>
        <v>5000</v>
      </c>
    </row>
    <row r="18" spans="1:14" x14ac:dyDescent="0.2">
      <c r="A18" s="8">
        <v>42932</v>
      </c>
      <c r="B18" s="13">
        <v>348753</v>
      </c>
      <c r="C18" s="13"/>
      <c r="D18" s="13"/>
      <c r="E18" s="13"/>
      <c r="F18" s="13">
        <v>455200</v>
      </c>
      <c r="G18" s="13"/>
      <c r="H18" s="13">
        <f t="shared" si="0"/>
        <v>455200</v>
      </c>
      <c r="I18" s="13">
        <v>1100</v>
      </c>
      <c r="J18" s="13">
        <v>2247</v>
      </c>
      <c r="K18" s="16">
        <v>107300</v>
      </c>
      <c r="L18" s="16"/>
      <c r="M18" s="16">
        <f t="shared" si="1"/>
        <v>2000</v>
      </c>
      <c r="N18">
        <f>3045800-201000</f>
        <v>2844800</v>
      </c>
    </row>
    <row r="19" spans="1:14" x14ac:dyDescent="0.2">
      <c r="A19" s="8">
        <v>42933</v>
      </c>
      <c r="B19" s="13">
        <v>877704.73</v>
      </c>
      <c r="C19" s="13">
        <v>100</v>
      </c>
      <c r="D19" s="13"/>
      <c r="E19" s="13">
        <v>32163.73</v>
      </c>
      <c r="F19" s="13">
        <v>1554741</v>
      </c>
      <c r="G19" s="13"/>
      <c r="H19" s="13">
        <f t="shared" si="0"/>
        <v>1554741</v>
      </c>
      <c r="I19" s="13"/>
      <c r="J19" s="13">
        <v>1100</v>
      </c>
      <c r="K19" s="13">
        <v>708000</v>
      </c>
      <c r="L19" s="13"/>
      <c r="M19" s="13">
        <f t="shared" si="1"/>
        <v>0</v>
      </c>
    </row>
    <row r="20" spans="1:14" x14ac:dyDescent="0.2">
      <c r="A20" s="8">
        <v>42934</v>
      </c>
      <c r="B20" s="13">
        <v>771319.02</v>
      </c>
      <c r="C20" s="13"/>
      <c r="D20" s="13"/>
      <c r="E20" s="13">
        <v>31042.02</v>
      </c>
      <c r="F20" s="13">
        <v>738277</v>
      </c>
      <c r="G20" s="13">
        <v>627400</v>
      </c>
      <c r="H20" s="13">
        <f t="shared" si="0"/>
        <v>1365677</v>
      </c>
      <c r="I20" s="13">
        <v>2000</v>
      </c>
      <c r="J20" s="13"/>
      <c r="K20" s="13">
        <v>627400</v>
      </c>
      <c r="L20" s="13">
        <f>F20+G20-K20</f>
        <v>738277</v>
      </c>
      <c r="M20" s="13">
        <f t="shared" si="1"/>
        <v>0</v>
      </c>
    </row>
    <row r="21" spans="1:14" x14ac:dyDescent="0.2">
      <c r="A21" s="8">
        <v>42935</v>
      </c>
      <c r="B21" s="13">
        <v>740317.57</v>
      </c>
      <c r="C21" s="13"/>
      <c r="D21" s="13"/>
      <c r="E21" s="13">
        <v>29773.57</v>
      </c>
      <c r="F21" s="13">
        <v>709944</v>
      </c>
      <c r="G21" s="13">
        <v>490000</v>
      </c>
      <c r="H21" s="13">
        <f t="shared" si="0"/>
        <v>1199944</v>
      </c>
      <c r="I21" s="13">
        <v>7600</v>
      </c>
      <c r="J21" s="13">
        <v>2000</v>
      </c>
      <c r="K21" s="13">
        <v>495000</v>
      </c>
      <c r="L21" s="13">
        <f t="shared" ref="L21:L33" si="2">F21+G21-K21</f>
        <v>704944</v>
      </c>
      <c r="M21" s="13">
        <f t="shared" si="1"/>
        <v>0</v>
      </c>
    </row>
    <row r="22" spans="1:14" x14ac:dyDescent="0.2">
      <c r="A22" s="8">
        <v>42936</v>
      </c>
      <c r="B22" s="13">
        <v>687519.95</v>
      </c>
      <c r="C22" s="13"/>
      <c r="D22" s="13"/>
      <c r="E22" s="13">
        <v>46829.95</v>
      </c>
      <c r="F22" s="13">
        <v>633170</v>
      </c>
      <c r="G22" s="13">
        <v>468300</v>
      </c>
      <c r="H22" s="13">
        <f t="shared" si="0"/>
        <v>1101470</v>
      </c>
      <c r="I22" s="13">
        <v>10120</v>
      </c>
      <c r="J22" s="13">
        <v>7600</v>
      </c>
      <c r="K22" s="13">
        <v>463300</v>
      </c>
      <c r="L22" s="13">
        <f t="shared" si="2"/>
        <v>638170</v>
      </c>
      <c r="M22" s="13">
        <f t="shared" si="1"/>
        <v>0</v>
      </c>
    </row>
    <row r="23" spans="1:14" x14ac:dyDescent="0.2">
      <c r="A23" s="8">
        <v>42937</v>
      </c>
      <c r="B23" s="13">
        <v>675409.24</v>
      </c>
      <c r="C23" s="13"/>
      <c r="D23" s="13"/>
      <c r="E23" s="13">
        <v>52116.24</v>
      </c>
      <c r="F23" s="13">
        <v>1260911</v>
      </c>
      <c r="G23" s="13"/>
      <c r="H23" s="13">
        <f t="shared" si="0"/>
        <v>1260911</v>
      </c>
      <c r="I23" s="13">
        <v>2502</v>
      </c>
      <c r="J23" s="13">
        <v>10120</v>
      </c>
      <c r="K23" s="13">
        <v>630000</v>
      </c>
      <c r="L23" s="13">
        <f t="shared" si="2"/>
        <v>630911</v>
      </c>
      <c r="M23" s="13">
        <f t="shared" si="1"/>
        <v>0</v>
      </c>
    </row>
    <row r="24" spans="1:14" x14ac:dyDescent="0.2">
      <c r="A24" s="8">
        <v>42938</v>
      </c>
      <c r="B24" s="13">
        <v>389458</v>
      </c>
      <c r="C24" s="13"/>
      <c r="D24" s="13"/>
      <c r="E24" s="13"/>
      <c r="F24" s="13">
        <v>545355</v>
      </c>
      <c r="G24" s="13"/>
      <c r="H24" s="13">
        <f t="shared" si="0"/>
        <v>545355</v>
      </c>
      <c r="I24" s="13">
        <v>1105</v>
      </c>
      <c r="J24" s="13">
        <v>2502</v>
      </c>
      <c r="K24" s="13">
        <v>154500</v>
      </c>
      <c r="L24" s="13">
        <f t="shared" si="2"/>
        <v>390855</v>
      </c>
      <c r="M24" s="13">
        <f t="shared" si="1"/>
        <v>0</v>
      </c>
    </row>
    <row r="25" spans="1:14" x14ac:dyDescent="0.2">
      <c r="A25" s="8">
        <v>42939</v>
      </c>
      <c r="B25" s="13">
        <v>455456</v>
      </c>
      <c r="C25" s="13"/>
      <c r="D25" s="13"/>
      <c r="E25" s="13"/>
      <c r="F25" s="13">
        <v>593261</v>
      </c>
      <c r="G25" s="13"/>
      <c r="H25" s="13">
        <f t="shared" si="0"/>
        <v>593261</v>
      </c>
      <c r="I25" s="13">
        <v>300</v>
      </c>
      <c r="J25" s="13">
        <v>1105</v>
      </c>
      <c r="K25" s="13">
        <v>137000</v>
      </c>
      <c r="L25" s="13">
        <f t="shared" si="2"/>
        <v>456261</v>
      </c>
      <c r="M25" s="13">
        <f t="shared" si="1"/>
        <v>0</v>
      </c>
    </row>
    <row r="26" spans="1:14" x14ac:dyDescent="0.2">
      <c r="A26" s="8">
        <v>42940</v>
      </c>
      <c r="B26" s="13">
        <v>1000592.51</v>
      </c>
      <c r="C26" s="13"/>
      <c r="D26" s="13"/>
      <c r="E26" s="13">
        <v>87919.51</v>
      </c>
      <c r="F26" s="13">
        <v>1720973</v>
      </c>
      <c r="G26" s="13"/>
      <c r="H26" s="13">
        <f t="shared" si="0"/>
        <v>1720973</v>
      </c>
      <c r="I26" s="13"/>
      <c r="J26" s="13">
        <v>300</v>
      </c>
      <c r="K26" s="13">
        <v>808000</v>
      </c>
      <c r="L26" s="13">
        <f t="shared" si="2"/>
        <v>912973</v>
      </c>
      <c r="M26" s="13">
        <f t="shared" si="1"/>
        <v>0</v>
      </c>
    </row>
    <row r="27" spans="1:14" x14ac:dyDescent="0.2">
      <c r="A27" s="8">
        <v>42941</v>
      </c>
      <c r="B27" s="13">
        <v>888886.14</v>
      </c>
      <c r="C27" s="13"/>
      <c r="D27" s="13"/>
      <c r="E27" s="13">
        <v>85264.14</v>
      </c>
      <c r="F27" s="13">
        <v>1466024</v>
      </c>
      <c r="G27" s="13"/>
      <c r="H27" s="13">
        <f t="shared" si="0"/>
        <v>1466024</v>
      </c>
      <c r="I27" s="13"/>
      <c r="J27" s="13"/>
      <c r="K27" s="13">
        <v>662402</v>
      </c>
      <c r="L27" s="13">
        <f t="shared" si="2"/>
        <v>803622</v>
      </c>
      <c r="M27" s="13">
        <f t="shared" si="1"/>
        <v>0</v>
      </c>
    </row>
    <row r="28" spans="1:14" x14ac:dyDescent="0.2">
      <c r="A28" s="8">
        <v>42942</v>
      </c>
      <c r="B28" s="13">
        <v>774748.83</v>
      </c>
      <c r="C28" s="13"/>
      <c r="D28" s="13"/>
      <c r="E28" s="13">
        <v>45850.83</v>
      </c>
      <c r="F28" s="13">
        <v>1356622</v>
      </c>
      <c r="G28" s="13"/>
      <c r="H28" s="13">
        <f t="shared" si="0"/>
        <v>1356622</v>
      </c>
      <c r="I28" s="13">
        <v>76</v>
      </c>
      <c r="J28" s="13"/>
      <c r="K28" s="13">
        <v>627800</v>
      </c>
      <c r="L28" s="13">
        <f t="shared" si="2"/>
        <v>728822</v>
      </c>
      <c r="M28" s="13">
        <f t="shared" si="1"/>
        <v>0</v>
      </c>
    </row>
    <row r="29" spans="1:14" x14ac:dyDescent="0.2">
      <c r="A29" s="8">
        <v>42943</v>
      </c>
      <c r="B29" s="13">
        <v>730439.7</v>
      </c>
      <c r="C29" s="13"/>
      <c r="D29" s="13">
        <v>320</v>
      </c>
      <c r="E29" s="13">
        <v>62147.7</v>
      </c>
      <c r="F29" s="13">
        <v>1248048</v>
      </c>
      <c r="G29" s="13"/>
      <c r="H29" s="13">
        <f t="shared" si="0"/>
        <v>1248048</v>
      </c>
      <c r="I29" s="13"/>
      <c r="J29" s="13">
        <v>76</v>
      </c>
      <c r="K29" s="13">
        <v>580000</v>
      </c>
      <c r="L29" s="13">
        <f t="shared" si="2"/>
        <v>668048</v>
      </c>
      <c r="M29" s="13">
        <f t="shared" si="1"/>
        <v>0</v>
      </c>
    </row>
    <row r="30" spans="1:14" x14ac:dyDescent="0.2">
      <c r="A30" s="8">
        <v>42944</v>
      </c>
      <c r="B30" s="13">
        <v>679111.5</v>
      </c>
      <c r="C30" s="13"/>
      <c r="D30" s="13"/>
      <c r="E30" s="13">
        <v>51156.5</v>
      </c>
      <c r="F30" s="13">
        <v>1171105</v>
      </c>
      <c r="G30" s="13"/>
      <c r="H30" s="13">
        <f t="shared" si="0"/>
        <v>1171105</v>
      </c>
      <c r="I30" s="13">
        <v>50</v>
      </c>
      <c r="J30" s="13"/>
      <c r="K30" s="13">
        <v>543200</v>
      </c>
      <c r="L30" s="13">
        <f t="shared" si="2"/>
        <v>627905</v>
      </c>
      <c r="M30" s="13">
        <f t="shared" si="1"/>
        <v>0</v>
      </c>
    </row>
    <row r="31" spans="1:14" x14ac:dyDescent="0.2">
      <c r="A31" s="8">
        <v>42945</v>
      </c>
      <c r="B31" s="13">
        <v>423238.35</v>
      </c>
      <c r="C31" s="13"/>
      <c r="D31" s="13"/>
      <c r="E31" s="13">
        <v>4339.3500000000004</v>
      </c>
      <c r="F31" s="13">
        <v>556549</v>
      </c>
      <c r="G31" s="13"/>
      <c r="H31" s="13">
        <f t="shared" si="0"/>
        <v>556549</v>
      </c>
      <c r="I31" s="13">
        <v>2400</v>
      </c>
      <c r="J31" s="13">
        <v>50</v>
      </c>
      <c r="K31" s="13">
        <v>140000</v>
      </c>
      <c r="L31" s="13">
        <f t="shared" si="2"/>
        <v>416549</v>
      </c>
      <c r="M31" s="13">
        <f t="shared" si="1"/>
        <v>0</v>
      </c>
    </row>
    <row r="32" spans="1:14" x14ac:dyDescent="0.2">
      <c r="A32" s="8">
        <v>42946</v>
      </c>
      <c r="B32" s="13">
        <v>193368</v>
      </c>
      <c r="C32" s="13"/>
      <c r="D32" s="13"/>
      <c r="E32" s="13">
        <v>0</v>
      </c>
      <c r="F32" s="13">
        <v>314268</v>
      </c>
      <c r="G32" s="13"/>
      <c r="H32" s="13">
        <f t="shared" si="0"/>
        <v>314268</v>
      </c>
      <c r="I32" s="13">
        <v>100</v>
      </c>
      <c r="J32" s="13">
        <v>2400</v>
      </c>
      <c r="K32" s="13">
        <v>118600</v>
      </c>
      <c r="L32" s="13">
        <f t="shared" si="2"/>
        <v>195668</v>
      </c>
      <c r="M32" s="13">
        <f t="shared" si="1"/>
        <v>0</v>
      </c>
    </row>
    <row r="33" spans="1:13" x14ac:dyDescent="0.2">
      <c r="A33" s="8">
        <v>42947</v>
      </c>
      <c r="B33" s="13">
        <v>1001358.37</v>
      </c>
      <c r="C33" s="13"/>
      <c r="D33" s="13"/>
      <c r="E33" s="13">
        <v>140459.37</v>
      </c>
      <c r="F33" s="13">
        <v>1801258</v>
      </c>
      <c r="G33" s="13"/>
      <c r="H33" s="13">
        <f t="shared" si="0"/>
        <v>1801258</v>
      </c>
      <c r="I33" s="13">
        <v>8681</v>
      </c>
      <c r="J33" s="13">
        <v>100</v>
      </c>
      <c r="K33" s="13">
        <v>948940</v>
      </c>
      <c r="L33" s="13">
        <f t="shared" si="2"/>
        <v>852318</v>
      </c>
      <c r="M33" s="13">
        <f t="shared" si="1"/>
        <v>0</v>
      </c>
    </row>
    <row r="34" spans="1:13" x14ac:dyDescent="0.2">
      <c r="A34" s="8" t="s">
        <v>32</v>
      </c>
      <c r="B34" s="13">
        <f>SUM(B3:B33)</f>
        <v>18628696.91</v>
      </c>
      <c r="C34" s="13">
        <f t="shared" ref="C34:M34" si="3">SUM(C3:C33)</f>
        <v>320</v>
      </c>
      <c r="D34" s="13">
        <f t="shared" si="3"/>
        <v>320</v>
      </c>
      <c r="E34" s="13">
        <f t="shared" si="3"/>
        <v>982684.90999999992</v>
      </c>
      <c r="F34" s="13">
        <f t="shared" si="3"/>
        <v>25833473.009999998</v>
      </c>
      <c r="G34" s="13">
        <f t="shared" si="3"/>
        <v>1786700</v>
      </c>
      <c r="H34" s="13"/>
      <c r="I34" s="13">
        <f t="shared" si="3"/>
        <v>81261</v>
      </c>
      <c r="J34" s="13">
        <f t="shared" si="3"/>
        <v>73480</v>
      </c>
      <c r="K34" s="13">
        <f t="shared" si="3"/>
        <v>9981942</v>
      </c>
      <c r="L34" s="13"/>
      <c r="M34" s="13">
        <f t="shared" si="3"/>
        <v>-1.0000000009313226E-2</v>
      </c>
    </row>
    <row r="35" spans="1:13" x14ac:dyDescent="0.2">
      <c r="A35" s="3"/>
      <c r="C35" s="23">
        <f>C34-D34</f>
        <v>0</v>
      </c>
      <c r="D35" s="23"/>
      <c r="F35" s="23">
        <f>F34+G34</f>
        <v>27620173.009999998</v>
      </c>
      <c r="G35" s="23"/>
      <c r="H35" s="19"/>
      <c r="I35" s="23">
        <f>I34-J34</f>
        <v>7781</v>
      </c>
      <c r="J35" s="23"/>
      <c r="K35" s="4">
        <f>K34</f>
        <v>9981942</v>
      </c>
    </row>
    <row r="36" spans="1:13" x14ac:dyDescent="0.2">
      <c r="A36" s="3"/>
      <c r="F36" s="4">
        <f>F35-K35+E34</f>
        <v>18620915.919999998</v>
      </c>
    </row>
    <row r="37" spans="1:13" x14ac:dyDescent="0.2">
      <c r="A37" s="3"/>
      <c r="F37" s="4">
        <f>B34-F36</f>
        <v>7780.9900000020862</v>
      </c>
    </row>
  </sheetData>
  <mergeCells count="5">
    <mergeCell ref="B1:E1"/>
    <mergeCell ref="F1:K1"/>
    <mergeCell ref="C35:D35"/>
    <mergeCell ref="F35:G35"/>
    <mergeCell ref="I35:J3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opLeftCell="A16" workbookViewId="0">
      <selection activeCell="C34" sqref="C34"/>
    </sheetView>
  </sheetViews>
  <sheetFormatPr defaultRowHeight="14.25" x14ac:dyDescent="0.2"/>
  <cols>
    <col min="2" max="2" width="12.375" bestFit="1" customWidth="1"/>
    <col min="3" max="3" width="10.875" bestFit="1" customWidth="1"/>
    <col min="4" max="4" width="12.375" bestFit="1" customWidth="1"/>
    <col min="5" max="5" width="8.75" customWidth="1"/>
  </cols>
  <sheetData>
    <row r="2" spans="1:6" x14ac:dyDescent="0.2">
      <c r="A2" s="7"/>
      <c r="B2" s="1" t="s">
        <v>0</v>
      </c>
      <c r="C2" s="1" t="s">
        <v>25</v>
      </c>
      <c r="D2" s="7" t="s">
        <v>8</v>
      </c>
      <c r="E2" s="7" t="s">
        <v>24</v>
      </c>
    </row>
    <row r="3" spans="1:6" x14ac:dyDescent="0.2">
      <c r="A3" s="8">
        <v>42917</v>
      </c>
      <c r="B3" s="2">
        <v>69557</v>
      </c>
      <c r="C3" s="2">
        <v>9347</v>
      </c>
      <c r="D3" s="2">
        <v>60210</v>
      </c>
      <c r="E3" s="9">
        <f>B3-C3-D3</f>
        <v>0</v>
      </c>
    </row>
    <row r="4" spans="1:6" x14ac:dyDescent="0.2">
      <c r="A4" s="8">
        <v>42918</v>
      </c>
      <c r="B4" s="2">
        <v>84629</v>
      </c>
      <c r="C4" s="2">
        <v>10477</v>
      </c>
      <c r="D4" s="2">
        <v>74152</v>
      </c>
      <c r="E4" s="9">
        <f t="shared" ref="E4:E33" si="0">B4-C4-D4</f>
        <v>0</v>
      </c>
    </row>
    <row r="5" spans="1:6" x14ac:dyDescent="0.2">
      <c r="A5" s="8">
        <v>42919</v>
      </c>
      <c r="B5" s="2">
        <v>106051</v>
      </c>
      <c r="C5" s="2">
        <v>18656</v>
      </c>
      <c r="D5" s="2">
        <v>87395</v>
      </c>
      <c r="E5" s="9">
        <f t="shared" si="0"/>
        <v>0</v>
      </c>
    </row>
    <row r="6" spans="1:6" x14ac:dyDescent="0.2">
      <c r="A6" s="8">
        <v>42920</v>
      </c>
      <c r="B6" s="2">
        <v>143526</v>
      </c>
      <c r="C6" s="2">
        <v>31174</v>
      </c>
      <c r="D6" s="2">
        <v>112352</v>
      </c>
      <c r="E6" s="9">
        <f t="shared" si="0"/>
        <v>0</v>
      </c>
    </row>
    <row r="7" spans="1:6" x14ac:dyDescent="0.2">
      <c r="A7" s="8">
        <v>42921</v>
      </c>
      <c r="B7" s="2">
        <v>73451</v>
      </c>
      <c r="C7" s="2">
        <v>7538</v>
      </c>
      <c r="D7" s="2">
        <v>65913</v>
      </c>
      <c r="E7" s="9">
        <f t="shared" si="0"/>
        <v>0</v>
      </c>
    </row>
    <row r="8" spans="1:6" x14ac:dyDescent="0.2">
      <c r="A8" s="10">
        <v>42922</v>
      </c>
      <c r="B8" s="5">
        <v>112826</v>
      </c>
      <c r="C8" s="5">
        <v>26888</v>
      </c>
      <c r="D8" s="5">
        <v>85938.1</v>
      </c>
      <c r="E8" s="11">
        <f t="shared" si="0"/>
        <v>-0.10000000000582077</v>
      </c>
      <c r="F8" s="12" t="s">
        <v>31</v>
      </c>
    </row>
    <row r="9" spans="1:6" x14ac:dyDescent="0.2">
      <c r="A9" s="8">
        <v>42923</v>
      </c>
      <c r="B9" s="2">
        <v>70974</v>
      </c>
      <c r="C9" s="2"/>
      <c r="D9" s="2">
        <v>70974</v>
      </c>
      <c r="E9" s="9">
        <f t="shared" si="0"/>
        <v>0</v>
      </c>
    </row>
    <row r="10" spans="1:6" x14ac:dyDescent="0.2">
      <c r="A10" s="8">
        <v>42924</v>
      </c>
      <c r="B10" s="2">
        <v>65442</v>
      </c>
      <c r="C10" s="2"/>
      <c r="D10" s="2">
        <v>65442</v>
      </c>
      <c r="E10" s="9">
        <f t="shared" si="0"/>
        <v>0</v>
      </c>
    </row>
    <row r="11" spans="1:6" x14ac:dyDescent="0.2">
      <c r="A11" s="8">
        <v>42925</v>
      </c>
      <c r="B11" s="2">
        <v>13295</v>
      </c>
      <c r="C11" s="2"/>
      <c r="D11" s="2">
        <v>13295</v>
      </c>
      <c r="E11" s="9">
        <f t="shared" si="0"/>
        <v>0</v>
      </c>
    </row>
    <row r="12" spans="1:6" x14ac:dyDescent="0.2">
      <c r="A12" s="8">
        <v>42926</v>
      </c>
      <c r="B12" s="2">
        <v>115941</v>
      </c>
      <c r="C12" s="2"/>
      <c r="D12" s="2">
        <v>115941</v>
      </c>
      <c r="E12" s="9">
        <f t="shared" si="0"/>
        <v>0</v>
      </c>
    </row>
    <row r="13" spans="1:6" x14ac:dyDescent="0.2">
      <c r="A13" s="8">
        <v>42927</v>
      </c>
      <c r="B13" s="2">
        <v>111308</v>
      </c>
      <c r="C13" s="2"/>
      <c r="D13" s="2">
        <v>111308</v>
      </c>
      <c r="E13" s="9">
        <f t="shared" si="0"/>
        <v>0</v>
      </c>
    </row>
    <row r="14" spans="1:6" x14ac:dyDescent="0.2">
      <c r="A14" s="8">
        <v>42928</v>
      </c>
      <c r="B14" s="2">
        <v>128364</v>
      </c>
      <c r="C14" s="2"/>
      <c r="D14" s="2">
        <v>128364</v>
      </c>
      <c r="E14" s="9">
        <f t="shared" si="0"/>
        <v>0</v>
      </c>
    </row>
    <row r="15" spans="1:6" x14ac:dyDescent="0.2">
      <c r="A15" s="8">
        <v>42929</v>
      </c>
      <c r="B15" s="2">
        <v>142763.46</v>
      </c>
      <c r="C15" s="2"/>
      <c r="D15" s="2">
        <v>142763.46</v>
      </c>
      <c r="E15" s="9">
        <f t="shared" si="0"/>
        <v>0</v>
      </c>
    </row>
    <row r="16" spans="1:6" x14ac:dyDescent="0.2">
      <c r="A16" s="8">
        <v>42930</v>
      </c>
      <c r="B16" s="2">
        <v>151737.68</v>
      </c>
      <c r="C16" s="2"/>
      <c r="D16" s="2">
        <v>151737.68</v>
      </c>
      <c r="E16" s="9">
        <f t="shared" si="0"/>
        <v>0</v>
      </c>
    </row>
    <row r="17" spans="1:5" x14ac:dyDescent="0.2">
      <c r="A17" s="8">
        <v>42931</v>
      </c>
      <c r="B17" s="2">
        <v>65057.04</v>
      </c>
      <c r="C17" s="2"/>
      <c r="D17" s="2">
        <v>65057.04</v>
      </c>
      <c r="E17" s="9">
        <f t="shared" si="0"/>
        <v>0</v>
      </c>
    </row>
    <row r="18" spans="1:5" x14ac:dyDescent="0.2">
      <c r="A18" s="8">
        <v>42932</v>
      </c>
      <c r="B18" s="2">
        <v>46314.18</v>
      </c>
      <c r="C18" s="2"/>
      <c r="D18" s="2">
        <v>46314.18</v>
      </c>
      <c r="E18" s="9">
        <f t="shared" si="0"/>
        <v>0</v>
      </c>
    </row>
    <row r="19" spans="1:5" x14ac:dyDescent="0.2">
      <c r="A19" s="8">
        <v>42933</v>
      </c>
      <c r="B19" s="2">
        <v>242782.22</v>
      </c>
      <c r="C19" s="2"/>
      <c r="D19" s="2">
        <v>242782.22</v>
      </c>
      <c r="E19" s="9">
        <f t="shared" si="0"/>
        <v>0</v>
      </c>
    </row>
    <row r="20" spans="1:5" x14ac:dyDescent="0.2">
      <c r="A20" s="8">
        <v>42934</v>
      </c>
      <c r="B20" s="2">
        <v>163618.29</v>
      </c>
      <c r="C20" s="2"/>
      <c r="D20" s="2">
        <v>163618.29</v>
      </c>
      <c r="E20" s="9">
        <f t="shared" si="0"/>
        <v>0</v>
      </c>
    </row>
    <row r="21" spans="1:5" x14ac:dyDescent="0.2">
      <c r="A21" s="8">
        <v>42935</v>
      </c>
      <c r="B21" s="2">
        <v>257716.72</v>
      </c>
      <c r="C21" s="2"/>
      <c r="D21" s="2">
        <v>257716.72</v>
      </c>
      <c r="E21" s="9">
        <f t="shared" si="0"/>
        <v>0</v>
      </c>
    </row>
    <row r="22" spans="1:5" x14ac:dyDescent="0.2">
      <c r="A22" s="8">
        <v>42936</v>
      </c>
      <c r="B22" s="2">
        <v>177327.85</v>
      </c>
      <c r="C22" s="2"/>
      <c r="D22" s="2">
        <v>177327.85</v>
      </c>
      <c r="E22" s="9">
        <f t="shared" si="0"/>
        <v>0</v>
      </c>
    </row>
    <row r="23" spans="1:5" x14ac:dyDescent="0.2">
      <c r="A23" s="8">
        <v>42937</v>
      </c>
      <c r="B23" s="2">
        <v>276529.63</v>
      </c>
      <c r="C23" s="2">
        <v>8347.09</v>
      </c>
      <c r="D23" s="2">
        <v>268182.53999999998</v>
      </c>
      <c r="E23" s="9">
        <f t="shared" si="0"/>
        <v>0</v>
      </c>
    </row>
    <row r="24" spans="1:5" x14ac:dyDescent="0.2">
      <c r="A24" s="8">
        <v>42938</v>
      </c>
      <c r="B24" s="2">
        <v>67791.14</v>
      </c>
      <c r="C24" s="2"/>
      <c r="D24" s="2">
        <v>67791.14</v>
      </c>
      <c r="E24" s="9">
        <f t="shared" si="0"/>
        <v>0</v>
      </c>
    </row>
    <row r="25" spans="1:5" x14ac:dyDescent="0.2">
      <c r="A25" s="8">
        <v>42939</v>
      </c>
      <c r="B25" s="2">
        <v>87550.56</v>
      </c>
      <c r="C25" s="2"/>
      <c r="D25" s="2">
        <v>87550.56</v>
      </c>
      <c r="E25" s="9">
        <f t="shared" si="0"/>
        <v>0</v>
      </c>
    </row>
    <row r="26" spans="1:5" x14ac:dyDescent="0.2">
      <c r="A26" s="8">
        <v>42940</v>
      </c>
      <c r="B26" s="2">
        <v>338690.91</v>
      </c>
      <c r="C26" s="2"/>
      <c r="D26" s="2">
        <v>338690.91</v>
      </c>
      <c r="E26" s="9">
        <f t="shared" si="0"/>
        <v>0</v>
      </c>
    </row>
    <row r="27" spans="1:5" x14ac:dyDescent="0.2">
      <c r="A27" s="8">
        <v>42941</v>
      </c>
      <c r="B27" s="2">
        <v>238935.2</v>
      </c>
      <c r="C27" s="2"/>
      <c r="D27" s="2">
        <v>238935.2</v>
      </c>
      <c r="E27" s="9">
        <f t="shared" si="0"/>
        <v>0</v>
      </c>
    </row>
    <row r="28" spans="1:5" x14ac:dyDescent="0.2">
      <c r="A28" s="8">
        <v>42942</v>
      </c>
      <c r="B28" s="2">
        <v>262954.65000000002</v>
      </c>
      <c r="C28" s="2"/>
      <c r="D28" s="2">
        <v>262954.65000000002</v>
      </c>
      <c r="E28" s="9">
        <f t="shared" si="0"/>
        <v>0</v>
      </c>
    </row>
    <row r="29" spans="1:5" x14ac:dyDescent="0.2">
      <c r="A29" s="8">
        <v>42943</v>
      </c>
      <c r="B29" s="2">
        <v>318377.8</v>
      </c>
      <c r="C29" s="2"/>
      <c r="D29" s="2">
        <v>318377.8</v>
      </c>
      <c r="E29" s="9">
        <f t="shared" si="0"/>
        <v>0</v>
      </c>
    </row>
    <row r="30" spans="1:5" x14ac:dyDescent="0.2">
      <c r="A30" s="8">
        <v>42944</v>
      </c>
      <c r="B30" s="2">
        <v>336771.3</v>
      </c>
      <c r="C30" s="2"/>
      <c r="D30" s="2">
        <v>336771.3</v>
      </c>
      <c r="E30" s="9">
        <f t="shared" si="0"/>
        <v>0</v>
      </c>
    </row>
    <row r="31" spans="1:5" x14ac:dyDescent="0.2">
      <c r="A31" s="8">
        <v>42945</v>
      </c>
      <c r="B31" s="2">
        <v>85422.33</v>
      </c>
      <c r="C31" s="2"/>
      <c r="D31" s="2">
        <v>85422.33</v>
      </c>
      <c r="E31" s="9">
        <f t="shared" si="0"/>
        <v>0</v>
      </c>
    </row>
    <row r="32" spans="1:5" x14ac:dyDescent="0.2">
      <c r="A32" s="8">
        <v>42946</v>
      </c>
      <c r="B32" s="2">
        <v>64441.8</v>
      </c>
      <c r="C32" s="2"/>
      <c r="D32" s="2">
        <v>64441.8</v>
      </c>
      <c r="E32" s="9">
        <f t="shared" si="0"/>
        <v>0</v>
      </c>
    </row>
    <row r="33" spans="1:5" x14ac:dyDescent="0.2">
      <c r="A33" s="8">
        <v>42947</v>
      </c>
      <c r="B33" s="2">
        <v>494016.73</v>
      </c>
      <c r="C33" s="2"/>
      <c r="D33" s="2">
        <v>494016.73</v>
      </c>
      <c r="E33" s="9">
        <f t="shared" si="0"/>
        <v>0</v>
      </c>
    </row>
    <row r="34" spans="1:5" x14ac:dyDescent="0.2">
      <c r="A34" t="s">
        <v>33</v>
      </c>
      <c r="B34" s="13">
        <f>SUM(B3:B33)</f>
        <v>4914163.49</v>
      </c>
      <c r="C34" s="13">
        <f t="shared" ref="C34:E34" si="1">SUM(C3:C33)</f>
        <v>112427.09</v>
      </c>
      <c r="D34" s="13">
        <f t="shared" si="1"/>
        <v>4801736.5</v>
      </c>
      <c r="E34" s="13">
        <f t="shared" si="1"/>
        <v>-0.10000000000582077</v>
      </c>
    </row>
    <row r="35" spans="1:5" x14ac:dyDescent="0.2">
      <c r="C35" s="24"/>
      <c r="D35" s="24"/>
    </row>
  </sheetData>
  <mergeCells count="1">
    <mergeCell ref="C35:D3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28" workbookViewId="0">
      <selection activeCell="B1" sqref="B1:B1048576"/>
    </sheetView>
  </sheetViews>
  <sheetFormatPr defaultRowHeight="14.25" x14ac:dyDescent="0.2"/>
  <cols>
    <col min="2" max="2" width="10.375" bestFit="1" customWidth="1"/>
    <col min="3" max="4" width="10.875" bestFit="1" customWidth="1"/>
    <col min="5" max="5" width="10.375" bestFit="1" customWidth="1"/>
  </cols>
  <sheetData>
    <row r="2" spans="1:7" x14ac:dyDescent="0.2">
      <c r="A2" s="7"/>
      <c r="B2" s="1" t="s">
        <v>26</v>
      </c>
      <c r="C2" s="1" t="s">
        <v>2</v>
      </c>
      <c r="D2" s="1" t="s">
        <v>27</v>
      </c>
      <c r="E2" s="1" t="s">
        <v>28</v>
      </c>
      <c r="F2" s="1" t="s">
        <v>24</v>
      </c>
    </row>
    <row r="3" spans="1:7" x14ac:dyDescent="0.2">
      <c r="A3" s="8">
        <v>42917</v>
      </c>
      <c r="B3" s="2">
        <v>10947</v>
      </c>
      <c r="C3" s="2"/>
      <c r="D3" s="2">
        <v>10947</v>
      </c>
      <c r="E3" s="2"/>
      <c r="F3" s="9">
        <f t="shared" ref="F3:F34" si="0">B3+C3-D3-E3</f>
        <v>0</v>
      </c>
    </row>
    <row r="4" spans="1:7" x14ac:dyDescent="0.2">
      <c r="A4" s="8">
        <v>42918</v>
      </c>
      <c r="B4" s="2"/>
      <c r="C4" s="2"/>
      <c r="D4" s="2"/>
      <c r="E4" s="2"/>
      <c r="F4" s="9">
        <f t="shared" si="0"/>
        <v>0</v>
      </c>
    </row>
    <row r="5" spans="1:7" x14ac:dyDescent="0.2">
      <c r="A5" s="8">
        <v>42919</v>
      </c>
      <c r="B5" s="2">
        <v>18844</v>
      </c>
      <c r="C5" s="2">
        <v>25643</v>
      </c>
      <c r="D5" s="2"/>
      <c r="E5" s="2">
        <v>44487</v>
      </c>
      <c r="F5" s="9">
        <f t="shared" si="0"/>
        <v>0</v>
      </c>
    </row>
    <row r="6" spans="1:7" x14ac:dyDescent="0.2">
      <c r="A6" s="8">
        <v>42920</v>
      </c>
      <c r="B6" s="2">
        <v>16929</v>
      </c>
      <c r="C6" s="2">
        <v>900</v>
      </c>
      <c r="D6" s="2"/>
      <c r="E6" s="2">
        <v>17829</v>
      </c>
      <c r="F6" s="9">
        <f t="shared" si="0"/>
        <v>0</v>
      </c>
    </row>
    <row r="7" spans="1:7" x14ac:dyDescent="0.2">
      <c r="A7" s="8">
        <v>42921</v>
      </c>
      <c r="B7" s="2">
        <v>11021</v>
      </c>
      <c r="C7" s="2">
        <v>1928</v>
      </c>
      <c r="D7" s="2"/>
      <c r="E7" s="2">
        <v>12949</v>
      </c>
      <c r="F7" s="9">
        <f t="shared" si="0"/>
        <v>0</v>
      </c>
    </row>
    <row r="8" spans="1:7" x14ac:dyDescent="0.2">
      <c r="A8" s="10">
        <v>42922</v>
      </c>
      <c r="B8" s="5">
        <v>15386</v>
      </c>
      <c r="C8" s="5">
        <v>713</v>
      </c>
      <c r="D8" s="5">
        <v>7945</v>
      </c>
      <c r="E8" s="5">
        <v>8154.1</v>
      </c>
      <c r="F8" s="11">
        <f t="shared" si="0"/>
        <v>-0.1000000000003638</v>
      </c>
      <c r="G8" s="12" t="s">
        <v>31</v>
      </c>
    </row>
    <row r="9" spans="1:7" x14ac:dyDescent="0.2">
      <c r="A9" s="8">
        <v>42923</v>
      </c>
      <c r="B9" s="2">
        <v>14528</v>
      </c>
      <c r="C9" s="2">
        <v>1394</v>
      </c>
      <c r="D9" s="2">
        <v>4613</v>
      </c>
      <c r="E9" s="2">
        <v>11309</v>
      </c>
      <c r="F9" s="9">
        <f t="shared" si="0"/>
        <v>0</v>
      </c>
    </row>
    <row r="10" spans="1:7" x14ac:dyDescent="0.2">
      <c r="A10" s="8">
        <v>42924</v>
      </c>
      <c r="B10" s="2">
        <v>937</v>
      </c>
      <c r="C10" s="2"/>
      <c r="D10" s="2">
        <v>937</v>
      </c>
      <c r="E10" s="2"/>
      <c r="F10" s="9">
        <f t="shared" si="0"/>
        <v>0</v>
      </c>
    </row>
    <row r="11" spans="1:7" x14ac:dyDescent="0.2">
      <c r="A11" s="8">
        <v>42925</v>
      </c>
      <c r="B11" s="2"/>
      <c r="C11" s="2"/>
      <c r="D11" s="2"/>
      <c r="E11" s="2"/>
      <c r="F11" s="9">
        <f t="shared" si="0"/>
        <v>0</v>
      </c>
    </row>
    <row r="12" spans="1:7" x14ac:dyDescent="0.2">
      <c r="A12" s="8">
        <v>42926</v>
      </c>
      <c r="B12" s="2">
        <v>10206</v>
      </c>
      <c r="C12" s="2">
        <v>4980</v>
      </c>
      <c r="D12" s="2"/>
      <c r="E12" s="2">
        <v>15186</v>
      </c>
      <c r="F12" s="9">
        <f t="shared" si="0"/>
        <v>0</v>
      </c>
    </row>
    <row r="13" spans="1:7" x14ac:dyDescent="0.2">
      <c r="A13" s="8">
        <v>42927</v>
      </c>
      <c r="B13" s="2">
        <v>13948</v>
      </c>
      <c r="C13" s="2">
        <v>3862</v>
      </c>
      <c r="D13" s="2">
        <v>116</v>
      </c>
      <c r="E13" s="2">
        <v>17694</v>
      </c>
      <c r="F13" s="9">
        <f t="shared" si="0"/>
        <v>0</v>
      </c>
    </row>
    <row r="14" spans="1:7" x14ac:dyDescent="0.2">
      <c r="A14" s="8">
        <v>42928</v>
      </c>
      <c r="B14" s="2">
        <v>18446</v>
      </c>
      <c r="C14" s="2">
        <v>700</v>
      </c>
      <c r="D14" s="2"/>
      <c r="E14" s="2">
        <v>19146</v>
      </c>
      <c r="F14" s="9">
        <f t="shared" si="0"/>
        <v>0</v>
      </c>
    </row>
    <row r="15" spans="1:7" x14ac:dyDescent="0.2">
      <c r="A15" s="8">
        <v>42929</v>
      </c>
      <c r="B15" s="2">
        <v>30961.5</v>
      </c>
      <c r="C15" s="2">
        <v>357</v>
      </c>
      <c r="D15" s="2">
        <v>10530</v>
      </c>
      <c r="E15" s="2">
        <v>20788.5</v>
      </c>
      <c r="F15" s="9">
        <f t="shared" si="0"/>
        <v>0</v>
      </c>
    </row>
    <row r="16" spans="1:7" x14ac:dyDescent="0.2">
      <c r="A16" s="8">
        <v>42930</v>
      </c>
      <c r="B16" s="2">
        <v>46184.5</v>
      </c>
      <c r="C16" s="2"/>
      <c r="D16" s="2">
        <v>23603</v>
      </c>
      <c r="E16" s="2">
        <v>22581.5</v>
      </c>
      <c r="F16" s="9">
        <f t="shared" si="0"/>
        <v>0</v>
      </c>
    </row>
    <row r="17" spans="1:6" x14ac:dyDescent="0.2">
      <c r="A17" s="8">
        <v>42931</v>
      </c>
      <c r="B17" s="2"/>
      <c r="C17" s="2"/>
      <c r="D17" s="2"/>
      <c r="E17" s="2"/>
      <c r="F17" s="9">
        <f t="shared" si="0"/>
        <v>0</v>
      </c>
    </row>
    <row r="18" spans="1:6" x14ac:dyDescent="0.2">
      <c r="A18" s="8">
        <v>42932</v>
      </c>
      <c r="B18" s="2"/>
      <c r="C18" s="2"/>
      <c r="D18" s="2"/>
      <c r="E18" s="2"/>
      <c r="F18" s="9">
        <f t="shared" si="0"/>
        <v>0</v>
      </c>
    </row>
    <row r="19" spans="1:6" x14ac:dyDescent="0.2">
      <c r="A19" s="8">
        <v>42933</v>
      </c>
      <c r="B19" s="2">
        <v>32163.73</v>
      </c>
      <c r="C19" s="2">
        <v>30936.239999999998</v>
      </c>
      <c r="D19" s="2"/>
      <c r="E19" s="2">
        <v>63099.97</v>
      </c>
      <c r="F19" s="9">
        <f t="shared" si="0"/>
        <v>0</v>
      </c>
    </row>
    <row r="20" spans="1:6" x14ac:dyDescent="0.2">
      <c r="A20" s="8">
        <v>42934</v>
      </c>
      <c r="B20" s="2">
        <v>31042.02</v>
      </c>
      <c r="C20" s="2">
        <v>7429.9</v>
      </c>
      <c r="D20" s="2">
        <v>15850</v>
      </c>
      <c r="E20" s="2">
        <v>22621.920000000002</v>
      </c>
      <c r="F20" s="9">
        <f t="shared" si="0"/>
        <v>0</v>
      </c>
    </row>
    <row r="21" spans="1:6" x14ac:dyDescent="0.2">
      <c r="A21" s="8">
        <v>42935</v>
      </c>
      <c r="B21" s="2">
        <v>29773.57</v>
      </c>
      <c r="C21" s="2">
        <v>174.48</v>
      </c>
      <c r="D21" s="2"/>
      <c r="E21" s="2">
        <v>29948.05</v>
      </c>
      <c r="F21" s="9">
        <f t="shared" si="0"/>
        <v>0</v>
      </c>
    </row>
    <row r="22" spans="1:6" x14ac:dyDescent="0.2">
      <c r="A22" s="8">
        <v>42936</v>
      </c>
      <c r="B22" s="2">
        <v>46829.95</v>
      </c>
      <c r="C22" s="2">
        <v>10233</v>
      </c>
      <c r="D22" s="2">
        <v>150</v>
      </c>
      <c r="E22" s="2">
        <v>56912.95</v>
      </c>
      <c r="F22" s="9">
        <f t="shared" si="0"/>
        <v>0</v>
      </c>
    </row>
    <row r="23" spans="1:6" x14ac:dyDescent="0.2">
      <c r="A23" s="8">
        <v>42937</v>
      </c>
      <c r="B23" s="2">
        <v>43769.15</v>
      </c>
      <c r="C23" s="2">
        <v>638.22</v>
      </c>
      <c r="D23" s="2">
        <v>200</v>
      </c>
      <c r="E23" s="2">
        <v>44207.37</v>
      </c>
      <c r="F23" s="9">
        <f t="shared" si="0"/>
        <v>0</v>
      </c>
    </row>
    <row r="24" spans="1:6" x14ac:dyDescent="0.2">
      <c r="A24" s="8">
        <v>42938</v>
      </c>
      <c r="B24" s="2"/>
      <c r="C24" s="2"/>
      <c r="D24" s="2"/>
      <c r="E24" s="2"/>
      <c r="F24" s="9">
        <f t="shared" si="0"/>
        <v>0</v>
      </c>
    </row>
    <row r="25" spans="1:6" x14ac:dyDescent="0.2">
      <c r="A25" s="8">
        <v>42939</v>
      </c>
      <c r="B25" s="2"/>
      <c r="C25" s="2"/>
      <c r="D25" s="2"/>
      <c r="E25" s="2"/>
      <c r="F25" s="9">
        <f t="shared" si="0"/>
        <v>0</v>
      </c>
    </row>
    <row r="26" spans="1:6" x14ac:dyDescent="0.2">
      <c r="A26" s="8">
        <v>42940</v>
      </c>
      <c r="B26" s="2">
        <v>87919.51</v>
      </c>
      <c r="C26" s="2">
        <v>50069.83</v>
      </c>
      <c r="D26" s="2">
        <v>29529.24</v>
      </c>
      <c r="E26" s="2">
        <v>108460.1</v>
      </c>
      <c r="F26" s="9">
        <f t="shared" si="0"/>
        <v>0</v>
      </c>
    </row>
    <row r="27" spans="1:6" x14ac:dyDescent="0.2">
      <c r="A27" s="8">
        <v>42941</v>
      </c>
      <c r="B27" s="2">
        <v>85264.14</v>
      </c>
      <c r="C27" s="2">
        <v>19666.580000000002</v>
      </c>
      <c r="D27" s="2">
        <v>14171.6</v>
      </c>
      <c r="E27" s="2">
        <v>90759.12</v>
      </c>
      <c r="F27" s="9">
        <f t="shared" si="0"/>
        <v>0</v>
      </c>
    </row>
    <row r="28" spans="1:6" x14ac:dyDescent="0.2">
      <c r="A28" s="8">
        <v>42942</v>
      </c>
      <c r="B28" s="2">
        <v>45850.83</v>
      </c>
      <c r="C28" s="2">
        <v>4449.7299999999996</v>
      </c>
      <c r="D28" s="2">
        <v>5053.4399999999996</v>
      </c>
      <c r="E28" s="2">
        <v>45247.12</v>
      </c>
      <c r="F28" s="9">
        <f t="shared" si="0"/>
        <v>0</v>
      </c>
    </row>
    <row r="29" spans="1:6" x14ac:dyDescent="0.2">
      <c r="A29" s="8">
        <v>42943</v>
      </c>
      <c r="B29" s="2">
        <v>62147.7</v>
      </c>
      <c r="C29" s="2">
        <v>3031.98</v>
      </c>
      <c r="D29" s="2"/>
      <c r="E29" s="2">
        <v>65179.68</v>
      </c>
      <c r="F29" s="9">
        <f t="shared" si="0"/>
        <v>0</v>
      </c>
    </row>
    <row r="30" spans="1:6" x14ac:dyDescent="0.2">
      <c r="A30" s="8">
        <v>42944</v>
      </c>
      <c r="B30" s="2">
        <v>51156.5</v>
      </c>
      <c r="C30" s="2">
        <v>3017.85</v>
      </c>
      <c r="D30" s="2"/>
      <c r="E30" s="2">
        <v>54174.35</v>
      </c>
      <c r="F30" s="9">
        <f t="shared" si="0"/>
        <v>0</v>
      </c>
    </row>
    <row r="31" spans="1:6" x14ac:dyDescent="0.2">
      <c r="A31" s="8">
        <v>42945</v>
      </c>
      <c r="B31" s="2">
        <v>4339.3500000000004</v>
      </c>
      <c r="C31" s="2"/>
      <c r="D31" s="2">
        <v>4339.3500000000004</v>
      </c>
      <c r="E31" s="2"/>
      <c r="F31" s="9">
        <f t="shared" si="0"/>
        <v>0</v>
      </c>
    </row>
    <row r="32" spans="1:6" x14ac:dyDescent="0.2">
      <c r="A32" s="8">
        <v>42946</v>
      </c>
      <c r="B32" s="2"/>
      <c r="C32" s="2"/>
      <c r="D32" s="2"/>
      <c r="E32" s="2"/>
      <c r="F32" s="9">
        <f t="shared" si="0"/>
        <v>0</v>
      </c>
    </row>
    <row r="33" spans="1:6" x14ac:dyDescent="0.2">
      <c r="A33" s="8">
        <v>42947</v>
      </c>
      <c r="B33" s="2">
        <v>140459.37</v>
      </c>
      <c r="C33" s="2">
        <v>19230.16</v>
      </c>
      <c r="D33" s="2"/>
      <c r="E33" s="2">
        <v>159689.53</v>
      </c>
      <c r="F33" s="9">
        <f t="shared" si="0"/>
        <v>0</v>
      </c>
    </row>
    <row r="34" spans="1:6" x14ac:dyDescent="0.2">
      <c r="A34" s="7" t="s">
        <v>33</v>
      </c>
      <c r="B34" s="13">
        <f>SUM(B3:B33)</f>
        <v>869053.82</v>
      </c>
      <c r="C34" s="13">
        <f t="shared" ref="C34:E34" si="1">SUM(C3:C33)</f>
        <v>189354.97000000003</v>
      </c>
      <c r="D34" s="13">
        <f t="shared" si="1"/>
        <v>127984.63000000002</v>
      </c>
      <c r="E34" s="13">
        <f t="shared" si="1"/>
        <v>930424.26</v>
      </c>
      <c r="F34" s="9">
        <f t="shared" si="0"/>
        <v>-9.9999999976716936E-2</v>
      </c>
    </row>
    <row r="35" spans="1:6" x14ac:dyDescent="0.2">
      <c r="C35" s="25">
        <f>C34-D34</f>
        <v>61370.340000000011</v>
      </c>
      <c r="D35" s="24"/>
    </row>
  </sheetData>
  <mergeCells count="1">
    <mergeCell ref="C35:D3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zoomScale="85" zoomScaleNormal="85" workbookViewId="0">
      <selection activeCell="H34" sqref="H34"/>
    </sheetView>
  </sheetViews>
  <sheetFormatPr defaultRowHeight="14.25" x14ac:dyDescent="0.2"/>
  <cols>
    <col min="2" max="2" width="10.875" bestFit="1" customWidth="1"/>
    <col min="3" max="4" width="9.75" bestFit="1" customWidth="1"/>
    <col min="5" max="5" width="10.875" bestFit="1" customWidth="1"/>
  </cols>
  <sheetData>
    <row r="2" spans="1:6" x14ac:dyDescent="0.2">
      <c r="A2" s="7"/>
      <c r="B2" s="1" t="s">
        <v>29</v>
      </c>
      <c r="C2" s="1" t="s">
        <v>11</v>
      </c>
      <c r="D2" s="1" t="s">
        <v>12</v>
      </c>
      <c r="E2" s="1" t="s">
        <v>28</v>
      </c>
      <c r="F2" s="1" t="s">
        <v>30</v>
      </c>
    </row>
    <row r="3" spans="1:6" x14ac:dyDescent="0.2">
      <c r="A3" s="8">
        <v>42917</v>
      </c>
      <c r="B3" s="2">
        <v>1012</v>
      </c>
      <c r="C3" s="2">
        <v>8335</v>
      </c>
      <c r="D3" s="2"/>
      <c r="E3" s="2">
        <v>9347</v>
      </c>
      <c r="F3" s="9">
        <f>B3+C3-D3-E3</f>
        <v>0</v>
      </c>
    </row>
    <row r="4" spans="1:6" x14ac:dyDescent="0.2">
      <c r="A4" s="8">
        <v>42918</v>
      </c>
      <c r="B4" s="2"/>
      <c r="C4" s="2">
        <v>10477</v>
      </c>
      <c r="D4" s="2"/>
      <c r="E4" s="2">
        <v>10477</v>
      </c>
      <c r="F4" s="9">
        <f t="shared" ref="F4:F33" si="0">B4+C4-D4-E4</f>
        <v>0</v>
      </c>
    </row>
    <row r="5" spans="1:6" x14ac:dyDescent="0.2">
      <c r="A5" s="8">
        <v>42919</v>
      </c>
      <c r="B5" s="2"/>
      <c r="C5" s="2">
        <v>18656</v>
      </c>
      <c r="D5" s="2"/>
      <c r="E5" s="2">
        <v>18656</v>
      </c>
      <c r="F5" s="9">
        <f t="shared" si="0"/>
        <v>0</v>
      </c>
    </row>
    <row r="6" spans="1:6" x14ac:dyDescent="0.2">
      <c r="A6" s="8">
        <v>42920</v>
      </c>
      <c r="B6" s="2">
        <v>6440</v>
      </c>
      <c r="C6" s="2">
        <v>27954</v>
      </c>
      <c r="D6" s="2">
        <v>3220</v>
      </c>
      <c r="E6" s="2">
        <v>31174</v>
      </c>
      <c r="F6" s="9">
        <f t="shared" si="0"/>
        <v>0</v>
      </c>
    </row>
    <row r="7" spans="1:6" x14ac:dyDescent="0.2">
      <c r="A7" s="8">
        <v>42921</v>
      </c>
      <c r="B7" s="2">
        <v>5159</v>
      </c>
      <c r="C7" s="2">
        <v>7538</v>
      </c>
      <c r="D7" s="2">
        <v>5159</v>
      </c>
      <c r="E7" s="2">
        <v>7538</v>
      </c>
      <c r="F7" s="9">
        <f t="shared" si="0"/>
        <v>0</v>
      </c>
    </row>
    <row r="8" spans="1:6" x14ac:dyDescent="0.2">
      <c r="A8" s="8">
        <v>42922</v>
      </c>
      <c r="B8" s="2">
        <v>18026</v>
      </c>
      <c r="C8" s="2">
        <v>11939</v>
      </c>
      <c r="D8" s="2">
        <v>3077</v>
      </c>
      <c r="E8" s="2">
        <v>26888</v>
      </c>
      <c r="F8" s="9">
        <f t="shared" si="0"/>
        <v>0</v>
      </c>
    </row>
    <row r="9" spans="1:6" x14ac:dyDescent="0.2">
      <c r="A9" s="8">
        <v>42923</v>
      </c>
      <c r="B9" s="2">
        <v>74647</v>
      </c>
      <c r="C9" s="2"/>
      <c r="D9" s="2">
        <v>74647</v>
      </c>
      <c r="E9" s="2"/>
      <c r="F9" s="9">
        <f t="shared" si="0"/>
        <v>0</v>
      </c>
    </row>
    <row r="10" spans="1:6" x14ac:dyDescent="0.2">
      <c r="A10" s="8">
        <v>42924</v>
      </c>
      <c r="B10" s="2"/>
      <c r="C10" s="2"/>
      <c r="D10" s="2"/>
      <c r="E10" s="7"/>
      <c r="F10" s="9">
        <f t="shared" si="0"/>
        <v>0</v>
      </c>
    </row>
    <row r="11" spans="1:6" x14ac:dyDescent="0.2">
      <c r="A11" s="8">
        <v>42925</v>
      </c>
      <c r="B11" s="2"/>
      <c r="C11" s="2"/>
      <c r="D11" s="2"/>
      <c r="E11" s="7"/>
      <c r="F11" s="9">
        <f t="shared" si="0"/>
        <v>0</v>
      </c>
    </row>
    <row r="12" spans="1:6" x14ac:dyDescent="0.2">
      <c r="A12" s="8">
        <v>42926</v>
      </c>
      <c r="B12" s="2"/>
      <c r="C12" s="2"/>
      <c r="D12" s="2"/>
      <c r="E12" s="7"/>
      <c r="F12" s="9">
        <f t="shared" si="0"/>
        <v>0</v>
      </c>
    </row>
    <row r="13" spans="1:6" x14ac:dyDescent="0.2">
      <c r="A13" s="8">
        <v>42927</v>
      </c>
      <c r="B13" s="2"/>
      <c r="C13" s="2"/>
      <c r="D13" s="2"/>
      <c r="E13" s="7"/>
      <c r="F13" s="9">
        <f t="shared" si="0"/>
        <v>0</v>
      </c>
    </row>
    <row r="14" spans="1:6" x14ac:dyDescent="0.2">
      <c r="A14" s="8">
        <v>42928</v>
      </c>
      <c r="B14" s="2"/>
      <c r="C14" s="2"/>
      <c r="D14" s="2"/>
      <c r="E14" s="7"/>
      <c r="F14" s="9">
        <f t="shared" si="0"/>
        <v>0</v>
      </c>
    </row>
    <row r="15" spans="1:6" x14ac:dyDescent="0.2">
      <c r="A15" s="8">
        <v>42929</v>
      </c>
      <c r="B15" s="2"/>
      <c r="C15" s="2"/>
      <c r="D15" s="2"/>
      <c r="E15" s="7"/>
      <c r="F15" s="9">
        <f t="shared" si="0"/>
        <v>0</v>
      </c>
    </row>
    <row r="16" spans="1:6" x14ac:dyDescent="0.2">
      <c r="A16" s="8">
        <v>42930</v>
      </c>
      <c r="B16" s="2"/>
      <c r="C16" s="2"/>
      <c r="D16" s="2"/>
      <c r="E16" s="7"/>
      <c r="F16" s="9">
        <f t="shared" si="0"/>
        <v>0</v>
      </c>
    </row>
    <row r="17" spans="1:12" x14ac:dyDescent="0.2">
      <c r="A17" s="8">
        <v>42931</v>
      </c>
      <c r="B17" s="2"/>
      <c r="C17" s="2"/>
      <c r="D17" s="2"/>
      <c r="E17" s="7"/>
      <c r="F17" s="9">
        <f t="shared" si="0"/>
        <v>0</v>
      </c>
    </row>
    <row r="18" spans="1:12" x14ac:dyDescent="0.2">
      <c r="A18" s="8">
        <v>42932</v>
      </c>
      <c r="B18" s="2"/>
      <c r="C18" s="2"/>
      <c r="D18" s="2"/>
      <c r="E18" s="7"/>
      <c r="F18" s="9">
        <f t="shared" si="0"/>
        <v>0</v>
      </c>
    </row>
    <row r="19" spans="1:12" x14ac:dyDescent="0.2">
      <c r="A19" s="8">
        <v>42933</v>
      </c>
      <c r="B19" s="2"/>
      <c r="C19" s="2"/>
      <c r="D19" s="2"/>
      <c r="E19" s="7"/>
      <c r="F19" s="9">
        <f t="shared" si="0"/>
        <v>0</v>
      </c>
    </row>
    <row r="20" spans="1:12" x14ac:dyDescent="0.2">
      <c r="A20" s="8">
        <v>42934</v>
      </c>
      <c r="B20" s="2"/>
      <c r="C20" s="2"/>
      <c r="D20" s="2"/>
      <c r="E20" s="7"/>
      <c r="F20" s="9">
        <f t="shared" si="0"/>
        <v>0</v>
      </c>
    </row>
    <row r="21" spans="1:12" x14ac:dyDescent="0.2">
      <c r="A21" s="8">
        <v>42935</v>
      </c>
      <c r="B21" s="2"/>
      <c r="C21" s="2"/>
      <c r="D21" s="2"/>
      <c r="E21" s="7"/>
      <c r="F21" s="9">
        <f t="shared" si="0"/>
        <v>0</v>
      </c>
    </row>
    <row r="22" spans="1:12" x14ac:dyDescent="0.2">
      <c r="A22" s="8">
        <v>42936</v>
      </c>
      <c r="B22" s="2"/>
      <c r="C22" s="2"/>
      <c r="D22" s="2"/>
      <c r="E22" s="7"/>
      <c r="F22" s="9">
        <f t="shared" si="0"/>
        <v>0</v>
      </c>
    </row>
    <row r="23" spans="1:12" x14ac:dyDescent="0.2">
      <c r="A23" s="8">
        <v>42937</v>
      </c>
      <c r="B23" s="2">
        <v>8347.09</v>
      </c>
      <c r="C23" s="2"/>
      <c r="D23" s="2"/>
      <c r="E23" s="2">
        <v>8347.09</v>
      </c>
      <c r="F23" s="9">
        <f t="shared" si="0"/>
        <v>0</v>
      </c>
    </row>
    <row r="24" spans="1:12" x14ac:dyDescent="0.2">
      <c r="A24" s="8">
        <v>42938</v>
      </c>
      <c r="B24" s="2"/>
      <c r="C24" s="2"/>
      <c r="D24" s="2"/>
      <c r="E24" s="7"/>
      <c r="F24" s="9">
        <f t="shared" si="0"/>
        <v>0</v>
      </c>
    </row>
    <row r="25" spans="1:12" x14ac:dyDescent="0.2">
      <c r="A25" s="8">
        <v>42939</v>
      </c>
      <c r="B25" s="2"/>
      <c r="C25" s="2"/>
      <c r="D25" s="2"/>
      <c r="E25" s="7"/>
      <c r="F25" s="9">
        <f t="shared" si="0"/>
        <v>0</v>
      </c>
    </row>
    <row r="26" spans="1:12" x14ac:dyDescent="0.2">
      <c r="A26" s="8">
        <v>42940</v>
      </c>
      <c r="B26" s="2"/>
      <c r="C26" s="2"/>
      <c r="D26" s="2"/>
      <c r="E26" s="7"/>
      <c r="F26" s="9">
        <f t="shared" si="0"/>
        <v>0</v>
      </c>
    </row>
    <row r="27" spans="1:12" x14ac:dyDescent="0.2">
      <c r="A27" s="8">
        <v>42941</v>
      </c>
      <c r="B27" s="2"/>
      <c r="C27" s="2"/>
      <c r="D27" s="2"/>
      <c r="E27" s="7"/>
      <c r="F27" s="9">
        <f t="shared" si="0"/>
        <v>0</v>
      </c>
    </row>
    <row r="28" spans="1:12" x14ac:dyDescent="0.2">
      <c r="A28" s="8">
        <v>42942</v>
      </c>
      <c r="B28" s="2"/>
      <c r="C28" s="2"/>
      <c r="D28" s="2"/>
      <c r="E28" s="7"/>
      <c r="F28" s="9">
        <f t="shared" si="0"/>
        <v>0</v>
      </c>
      <c r="L28" t="s">
        <v>34</v>
      </c>
    </row>
    <row r="29" spans="1:12" x14ac:dyDescent="0.2">
      <c r="A29" s="8">
        <v>42943</v>
      </c>
      <c r="B29" s="2"/>
      <c r="C29" s="2"/>
      <c r="D29" s="2"/>
      <c r="E29" s="7"/>
      <c r="F29" s="9">
        <f t="shared" si="0"/>
        <v>0</v>
      </c>
    </row>
    <row r="30" spans="1:12" x14ac:dyDescent="0.2">
      <c r="A30" s="8">
        <v>42944</v>
      </c>
      <c r="B30" s="2"/>
      <c r="C30" s="2"/>
      <c r="D30" s="2"/>
      <c r="E30" s="7"/>
      <c r="F30" s="9">
        <f t="shared" si="0"/>
        <v>0</v>
      </c>
    </row>
    <row r="31" spans="1:12" x14ac:dyDescent="0.2">
      <c r="A31" s="8">
        <v>42945</v>
      </c>
      <c r="B31" s="2"/>
      <c r="C31" s="2"/>
      <c r="D31" s="2"/>
      <c r="E31" s="7"/>
      <c r="F31" s="9">
        <f t="shared" si="0"/>
        <v>0</v>
      </c>
    </row>
    <row r="32" spans="1:12" x14ac:dyDescent="0.2">
      <c r="A32" s="8">
        <v>42946</v>
      </c>
      <c r="B32" s="2"/>
      <c r="C32" s="2"/>
      <c r="D32" s="2"/>
      <c r="E32" s="7"/>
      <c r="F32" s="9">
        <f t="shared" si="0"/>
        <v>0</v>
      </c>
    </row>
    <row r="33" spans="1:6" x14ac:dyDescent="0.2">
      <c r="A33" s="8">
        <v>42947</v>
      </c>
      <c r="B33" s="2"/>
      <c r="C33" s="2"/>
      <c r="D33" s="2"/>
      <c r="E33" s="7"/>
      <c r="F33" s="9">
        <f t="shared" si="0"/>
        <v>0</v>
      </c>
    </row>
    <row r="34" spans="1:6" x14ac:dyDescent="0.2">
      <c r="A34" t="s">
        <v>33</v>
      </c>
      <c r="B34" s="13">
        <f>SUM(B3:B33)</f>
        <v>113631.09</v>
      </c>
      <c r="C34" s="13">
        <f t="shared" ref="C34:F34" si="1">SUM(C3:C33)</f>
        <v>84899</v>
      </c>
      <c r="D34" s="13">
        <f t="shared" si="1"/>
        <v>86103</v>
      </c>
      <c r="E34" s="13">
        <f t="shared" si="1"/>
        <v>112427.09</v>
      </c>
      <c r="F34" s="13">
        <f t="shared" si="1"/>
        <v>0</v>
      </c>
    </row>
    <row r="35" spans="1:6" x14ac:dyDescent="0.2">
      <c r="C35" s="25">
        <f>C34-D34</f>
        <v>-1204</v>
      </c>
      <c r="D35" s="24"/>
    </row>
    <row r="36" spans="1:6" x14ac:dyDescent="0.2">
      <c r="B36" s="17"/>
    </row>
  </sheetData>
  <mergeCells count="1">
    <mergeCell ref="C35:D3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招行现金</vt:lpstr>
      <vt:lpstr>招行转账</vt:lpstr>
      <vt:lpstr>招行退款</vt:lpstr>
      <vt:lpstr>招行退汇</vt:lpstr>
      <vt:lpstr>招行未受理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2017-08-11T02:12:43Z</dcterms:modified>
</cp:coreProperties>
</file>