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Google Drive/Colab Notebooks/imics_lab_repositories/load_data_time_series_dev/HAR/e4_wristband_Nov2019/"/>
    </mc:Choice>
  </mc:AlternateContent>
  <xr:revisionPtr revIDLastSave="0" documentId="13_ncr:1_{A9262836-E238-8143-9282-BFF5B80E410A}" xr6:coauthVersionLast="47" xr6:coauthVersionMax="47" xr10:uidLastSave="{00000000-0000-0000-0000-000000000000}"/>
  <bookViews>
    <workbookView xWindow="8840" yWindow="23580" windowWidth="20740" windowHeight="11160" xr2:uid="{9D0B40A4-20F9-4DE3-AE3B-6F1D23222262}"/>
  </bookViews>
  <sheets>
    <sheet name="Upstairs_Downstairs" sheetId="1" r:id="rId1"/>
    <sheet name="Jog_Walk" sheetId="3" r:id="rId2"/>
    <sheet name="Stand_Sit" sheetId="4" r:id="rId3"/>
    <sheet name="Sanity Chec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4" l="1"/>
  <c r="F21" i="4"/>
  <c r="F20" i="4"/>
  <c r="F19" i="4"/>
  <c r="F18" i="4"/>
  <c r="D22" i="4"/>
  <c r="D21" i="4"/>
  <c r="D20" i="4"/>
  <c r="D19" i="4"/>
  <c r="D18" i="4"/>
  <c r="G22" i="4"/>
  <c r="G21" i="4"/>
  <c r="G20" i="4"/>
  <c r="G19" i="4"/>
  <c r="G18" i="4"/>
  <c r="G17" i="4"/>
  <c r="F17" i="4"/>
  <c r="D17" i="4"/>
  <c r="E22" i="4"/>
  <c r="E21" i="4"/>
  <c r="E20" i="4"/>
  <c r="E19" i="4"/>
  <c r="E18" i="4"/>
  <c r="E17" i="4"/>
  <c r="J16" i="4"/>
  <c r="F22" i="3"/>
  <c r="F21" i="3"/>
  <c r="F20" i="3"/>
  <c r="F19" i="3"/>
  <c r="F18" i="3"/>
  <c r="D22" i="3"/>
  <c r="D21" i="3"/>
  <c r="D20" i="3"/>
  <c r="D19" i="3"/>
  <c r="D18" i="3"/>
  <c r="G22" i="3"/>
  <c r="G21" i="3"/>
  <c r="G20" i="3"/>
  <c r="G19" i="3"/>
  <c r="G18" i="3"/>
  <c r="G17" i="3"/>
  <c r="F17" i="3"/>
  <c r="D17" i="3"/>
  <c r="E22" i="3"/>
  <c r="E21" i="3"/>
  <c r="E20" i="3"/>
  <c r="E19" i="3"/>
  <c r="E18" i="3"/>
  <c r="E17" i="3"/>
  <c r="J16" i="3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F25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D25" i="1"/>
  <c r="G25" i="1"/>
  <c r="C9" i="5"/>
  <c r="D9" i="5" s="1"/>
  <c r="D10" i="5" s="1"/>
  <c r="D8" i="5"/>
  <c r="D7" i="5"/>
  <c r="D6" i="5"/>
  <c r="D5" i="5"/>
  <c r="D4" i="5"/>
  <c r="D3" i="5"/>
  <c r="G12" i="4" l="1"/>
  <c r="G11" i="4"/>
  <c r="G10" i="4"/>
  <c r="G9" i="4"/>
  <c r="I8" i="4"/>
  <c r="I9" i="4" s="1"/>
  <c r="I10" i="4" s="1"/>
  <c r="I11" i="4" s="1"/>
  <c r="I12" i="4" s="1"/>
  <c r="G8" i="4"/>
  <c r="G7" i="4"/>
  <c r="F7" i="4"/>
  <c r="G4" i="4"/>
  <c r="G3" i="4"/>
  <c r="G12" i="3"/>
  <c r="G11" i="3"/>
  <c r="G10" i="3"/>
  <c r="G9" i="3"/>
  <c r="G8" i="3"/>
  <c r="G7" i="3"/>
  <c r="F7" i="3"/>
  <c r="I8" i="3"/>
  <c r="I9" i="3" s="1"/>
  <c r="I10" i="3" s="1"/>
  <c r="I11" i="3" s="1"/>
  <c r="I12" i="3" s="1"/>
  <c r="G4" i="3"/>
  <c r="G3" i="3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7" i="1"/>
  <c r="G4" i="1"/>
  <c r="G3" i="1"/>
  <c r="B12" i="4" l="1"/>
  <c r="B11" i="4"/>
  <c r="B10" i="4"/>
  <c r="B9" i="4"/>
  <c r="B8" i="4"/>
  <c r="D7" i="4"/>
  <c r="B12" i="3"/>
  <c r="F12" i="3" s="1"/>
  <c r="B11" i="3"/>
  <c r="F11" i="3" s="1"/>
  <c r="B10" i="3"/>
  <c r="F10" i="3" s="1"/>
  <c r="B9" i="3"/>
  <c r="F9" i="3" s="1"/>
  <c r="B8" i="3"/>
  <c r="F8" i="3" s="1"/>
  <c r="D7" i="3"/>
  <c r="B20" i="1"/>
  <c r="F20" i="1" s="1"/>
  <c r="B19" i="1"/>
  <c r="F19" i="1" s="1"/>
  <c r="B18" i="1"/>
  <c r="F18" i="1" s="1"/>
  <c r="B17" i="1"/>
  <c r="F17" i="1" s="1"/>
  <c r="B16" i="1"/>
  <c r="F16" i="1" s="1"/>
  <c r="B15" i="1"/>
  <c r="F15" i="1" s="1"/>
  <c r="B14" i="1"/>
  <c r="F14" i="1" s="1"/>
  <c r="B13" i="1"/>
  <c r="F13" i="1" s="1"/>
  <c r="B12" i="1"/>
  <c r="F12" i="1" s="1"/>
  <c r="B11" i="1"/>
  <c r="F11" i="1" s="1"/>
  <c r="B10" i="1"/>
  <c r="B9" i="1"/>
  <c r="F9" i="1" s="1"/>
  <c r="D20" i="1"/>
  <c r="D19" i="1"/>
  <c r="D17" i="1"/>
  <c r="D15" i="1"/>
  <c r="D14" i="1"/>
  <c r="D13" i="1"/>
  <c r="D11" i="1"/>
  <c r="D7" i="1"/>
  <c r="B8" i="1"/>
  <c r="D16" i="1" l="1"/>
  <c r="D12" i="1"/>
  <c r="D18" i="1"/>
  <c r="D9" i="4"/>
  <c r="F9" i="4"/>
  <c r="D9" i="1"/>
  <c r="D10" i="1"/>
  <c r="F10" i="1"/>
  <c r="D10" i="4"/>
  <c r="F10" i="4"/>
  <c r="D11" i="4"/>
  <c r="F11" i="4"/>
  <c r="D8" i="1"/>
  <c r="F8" i="1"/>
  <c r="D8" i="4"/>
  <c r="F8" i="4"/>
  <c r="D12" i="4"/>
  <c r="F12" i="4"/>
  <c r="D8" i="3"/>
  <c r="D9" i="3"/>
  <c r="D10" i="3"/>
  <c r="D11" i="3"/>
  <c r="D12" i="3"/>
  <c r="J17" i="3"/>
  <c r="J19" i="3"/>
  <c r="J21" i="3"/>
  <c r="J18" i="3"/>
  <c r="J22" i="3"/>
  <c r="J20" i="3"/>
  <c r="J17" i="4"/>
  <c r="J19" i="4"/>
  <c r="J18" i="4"/>
  <c r="J21" i="4"/>
  <c r="J20" i="4"/>
  <c r="J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tc={E3717984-094F-2B4A-8674-CD0C876A68A8}</author>
    <author>tc={2F59E46A-0A4F-7F41-9A18-407EAF5995D5}</author>
  </authors>
  <commentList>
    <comment ref="C24" authorId="0" shapeId="0" xr:uid="{E3717984-094F-2B4A-8674-CD0C876A68A8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manually typed the date here,  used ‘ at beginning to force text field.</t>
      </text>
    </comment>
    <comment ref="D24" authorId="1" shapeId="0" xr:uid="{2F59E46A-0A4F-7F41-9A18-407EAF5995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Formulas below convert the date to text so the CONCAT will work.
</t>
      </text>
    </comment>
  </commentList>
</comments>
</file>

<file path=xl/sharedStrings.xml><?xml version="1.0" encoding="utf-8"?>
<sst xmlns="http://schemas.openxmlformats.org/spreadsheetml/2006/main" count="131" uniqueCount="44">
  <si>
    <t>e4 data and video reconcile 11/24/2019</t>
  </si>
  <si>
    <t>Video File 2019_1124_124712_002</t>
  </si>
  <si>
    <t>e4 file 1574622389_A01F11_tags</t>
  </si>
  <si>
    <t>Start Sync</t>
  </si>
  <si>
    <t>End Sync (out of frame)</t>
  </si>
  <si>
    <t>= Delta Video to E4 (seconds)</t>
  </si>
  <si>
    <t>Start</t>
  </si>
  <si>
    <t>Stop</t>
  </si>
  <si>
    <t>Duration</t>
  </si>
  <si>
    <t>Jogging</t>
  </si>
  <si>
    <t>Walking</t>
  </si>
  <si>
    <t>Video Continues</t>
  </si>
  <si>
    <t>Video File 2019_1124_124712_001</t>
  </si>
  <si>
    <t>e4 File 1574621345_A01F11</t>
  </si>
  <si>
    <t>End Sync</t>
  </si>
  <si>
    <t>Upstairs</t>
  </si>
  <si>
    <t>Downstairs</t>
  </si>
  <si>
    <t>Video File 2019_1124_124712_003</t>
  </si>
  <si>
    <t>e4 file 1574624998_A01F11_tags.csv</t>
  </si>
  <si>
    <t>Start Sync  (out of frame)</t>
  </si>
  <si>
    <t>Standing</t>
  </si>
  <si>
    <t>Sitting</t>
  </si>
  <si>
    <t>Output Value Counts</t>
  </si>
  <si>
    <t>samples/second</t>
  </si>
  <si>
    <t>upstairs</t>
  </si>
  <si>
    <t>seconds</t>
  </si>
  <si>
    <t>downstairs</t>
  </si>
  <si>
    <t>sitting</t>
  </si>
  <si>
    <t>jogging</t>
  </si>
  <si>
    <t>walking</t>
  </si>
  <si>
    <t>standing</t>
  </si>
  <si>
    <t>total</t>
  </si>
  <si>
    <t>minutes</t>
  </si>
  <si>
    <t>HH:MM:SS</t>
  </si>
  <si>
    <t>Setup text to be able to cut and paste for csv file</t>
  </si>
  <si>
    <t>YYYY:MM:DD</t>
  </si>
  <si>
    <t>2019:11:24</t>
  </si>
  <si>
    <t>label</t>
  </si>
  <si>
    <t>sub</t>
  </si>
  <si>
    <t>hrs offset (UTC/GMT vs central in video)</t>
  </si>
  <si>
    <t>Paste text below into editor and save as &lt;fname&gt;_labels.csv</t>
  </si>
  <si>
    <t>Activity/Time from video</t>
  </si>
  <si>
    <t>e4 data and video reconcile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</si>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</sst>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:ss;@"/>
    <numFmt numFmtId="165" formatCode="0.0"/>
    <numFmt numFmtId="166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1" fontId="0" fillId="0" borderId="0" xfId="0" applyNumberFormat="1"/>
    <xf numFmtId="0" fontId="1" fillId="0" borderId="0" xfId="0" applyFont="1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2" fontId="0" fillId="0" borderId="0" xfId="0" applyNumberFormat="1"/>
    <xf numFmtId="14" fontId="0" fillId="0" borderId="0" xfId="0" applyNumberFormat="1"/>
    <xf numFmtId="166" fontId="0" fillId="0" borderId="0" xfId="0" applyNumberFormat="1"/>
    <xf numFmtId="14" fontId="0" fillId="0" borderId="0" xfId="0" quotePrefix="1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24</xdr:row>
      <xdr:rowOff>25400</xdr:rowOff>
    </xdr:from>
    <xdr:to>
      <xdr:col>1</xdr:col>
      <xdr:colOff>393700</xdr:colOff>
      <xdr:row>36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30B6B-EDED-E14D-8A1C-25D651A95F1F}"/>
            </a:ext>
          </a:extLst>
        </xdr:cNvPr>
        <xdr:cNvSpPr txBox="1"/>
      </xdr:nvSpPr>
      <xdr:spPr>
        <a:xfrm>
          <a:off x="203200" y="4597400"/>
          <a:ext cx="24003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order to give flexibility</a:t>
          </a:r>
          <a:r>
            <a:rPr lang="en-US" sz="1100" baseline="0"/>
            <a:t> in the Python code, each label has a start and finish time.   That way if there are in-between setups they can be skipped over.   In this specific case the activities were transistioned immediately, so in Excel they are just copied.   As is the date - it is included redundantly in the csv to simplify the python processing using datetime.</a:t>
          </a:r>
          <a:endParaRPr lang="en-US" sz="1100"/>
        </a:p>
      </xdr:txBody>
    </xdr:sp>
    <xdr:clientData/>
  </xdr:twoCellAnchor>
  <xdr:twoCellAnchor>
    <xdr:from>
      <xdr:col>4</xdr:col>
      <xdr:colOff>381000</xdr:colOff>
      <xdr:row>38</xdr:row>
      <xdr:rowOff>127000</xdr:rowOff>
    </xdr:from>
    <xdr:to>
      <xdr:col>9</xdr:col>
      <xdr:colOff>2438400</xdr:colOff>
      <xdr:row>41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F8A73B-D9C0-BD4A-B865-73D6D39129EA}"/>
            </a:ext>
          </a:extLst>
        </xdr:cNvPr>
        <xdr:cNvSpPr txBox="1"/>
      </xdr:nvSpPr>
      <xdr:spPr>
        <a:xfrm>
          <a:off x="4787900" y="7366000"/>
          <a:ext cx="61341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Important note:  This data</a:t>
          </a:r>
          <a:r>
            <a:rPr lang="en-US" sz="1100" baseline="0"/>
            <a:t> set is single subject, however 11, 12, 13 were used as subject numbers so the different segments would be assigned to train/validate/test as if there were multiple subjects.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22</xdr:row>
      <xdr:rowOff>127000</xdr:rowOff>
    </xdr:from>
    <xdr:to>
      <xdr:col>12</xdr:col>
      <xdr:colOff>139700</xdr:colOff>
      <xdr:row>25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089851-ABCE-0249-836D-6A9274F58E4D}"/>
            </a:ext>
          </a:extLst>
        </xdr:cNvPr>
        <xdr:cNvSpPr txBox="1"/>
      </xdr:nvSpPr>
      <xdr:spPr>
        <a:xfrm>
          <a:off x="4902200" y="4318000"/>
          <a:ext cx="61341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Important note:  This data</a:t>
          </a:r>
          <a:r>
            <a:rPr lang="en-US" sz="1100" baseline="0"/>
            <a:t> set is single subject, however 11, 12, 13 were used as subject numbers so the different segments would be assigned to train/validate/test as if there were multiple subjects.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22</xdr:row>
      <xdr:rowOff>127000</xdr:rowOff>
    </xdr:from>
    <xdr:to>
      <xdr:col>12</xdr:col>
      <xdr:colOff>165100</xdr:colOff>
      <xdr:row>25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585C1F-D2E6-1947-BD5B-61EF96DC754E}"/>
            </a:ext>
          </a:extLst>
        </xdr:cNvPr>
        <xdr:cNvSpPr txBox="1"/>
      </xdr:nvSpPr>
      <xdr:spPr>
        <a:xfrm>
          <a:off x="4305300" y="4318000"/>
          <a:ext cx="61341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Important note:  This data</a:t>
          </a:r>
          <a:r>
            <a:rPr lang="en-US" sz="1100" baseline="0"/>
            <a:t> set is single subject, however 11, 12, 13 were used as subject numbers so the different segments would be assigned to train/validate/test as if there were multiple subjects.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inkle, Lee B" id="{BA9861DC-6A0B-DF4F-96AF-E5A75741999E}" userId="S::lbh31@txstate.edu::5ff7d8c4-c980-48fa-8b55-3dd8a7373de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4" dT="2021-05-25T19:27:45.75" personId="{BA9861DC-6A0B-DF4F-96AF-E5A75741999E}" id="{E3717984-094F-2B4A-8674-CD0C876A68A8}">
    <text>Just manually typed the date here,  used ‘ at beginning to force text field.</text>
  </threadedComment>
  <threadedComment ref="D24" dT="2021-05-25T19:25:20.74" personId="{BA9861DC-6A0B-DF4F-96AF-E5A75741999E}" id="{2F59E46A-0A4F-7F41-9A18-407EAF5995D5}">
    <text xml:space="preserve">Formulas below convert the date to text so the CONCAT will work.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AD42-74F4-4750-BA82-E974090F8127}">
  <dimension ref="A1:J55"/>
  <sheetViews>
    <sheetView tabSelected="1" topLeftCell="A22" workbookViewId="0">
      <selection activeCell="J28" sqref="J28"/>
    </sheetView>
  </sheetViews>
  <sheetFormatPr baseColWidth="10" defaultColWidth="8.83203125" defaultRowHeight="15" x14ac:dyDescent="0.2"/>
  <cols>
    <col min="1" max="1" width="29" customWidth="1"/>
    <col min="3" max="3" width="11.1640625" customWidth="1"/>
    <col min="5" max="6" width="10.83203125" customWidth="1"/>
    <col min="7" max="7" width="14.1640625" customWidth="1"/>
    <col min="10" max="10" width="45.33203125" customWidth="1"/>
  </cols>
  <sheetData>
    <row r="1" spans="1:9" x14ac:dyDescent="0.2">
      <c r="A1" t="s">
        <v>42</v>
      </c>
    </row>
    <row r="2" spans="1:9" x14ac:dyDescent="0.2">
      <c r="A2" s="2" t="s">
        <v>12</v>
      </c>
      <c r="F2" s="2" t="s">
        <v>13</v>
      </c>
    </row>
    <row r="3" spans="1:9" x14ac:dyDescent="0.2">
      <c r="A3" t="s">
        <v>3</v>
      </c>
      <c r="B3" s="1">
        <v>0.53449074074074077</v>
      </c>
      <c r="F3">
        <v>1574621375.1700001</v>
      </c>
      <c r="G3" s="5">
        <f>(F3/86400)+DATE(1970,1,1)</f>
        <v>43793.784434837959</v>
      </c>
    </row>
    <row r="4" spans="1:9" x14ac:dyDescent="0.2">
      <c r="A4" t="s">
        <v>14</v>
      </c>
      <c r="B4" s="1">
        <v>0.53910879629629627</v>
      </c>
      <c r="F4">
        <v>1574621774.22</v>
      </c>
      <c r="G4" s="5">
        <f>(F4/86400)+DATE(1970,1,1)</f>
        <v>43793.789053472225</v>
      </c>
    </row>
    <row r="5" spans="1:9" x14ac:dyDescent="0.2">
      <c r="B5" s="1"/>
      <c r="F5" s="1">
        <v>5.7870370370370366E-5</v>
      </c>
      <c r="G5" s="6" t="s">
        <v>5</v>
      </c>
    </row>
    <row r="6" spans="1:9" x14ac:dyDescent="0.2">
      <c r="A6" t="s">
        <v>41</v>
      </c>
      <c r="B6" s="1" t="s">
        <v>6</v>
      </c>
      <c r="C6" t="s">
        <v>7</v>
      </c>
      <c r="D6" t="s">
        <v>8</v>
      </c>
      <c r="F6" s="1" t="s">
        <v>6</v>
      </c>
      <c r="G6" t="s">
        <v>7</v>
      </c>
    </row>
    <row r="7" spans="1:9" x14ac:dyDescent="0.2">
      <c r="A7" t="s">
        <v>15</v>
      </c>
      <c r="B7" s="1">
        <v>0.53467592592592594</v>
      </c>
      <c r="C7" s="1">
        <v>0.53498842592592599</v>
      </c>
      <c r="D7" s="1">
        <f>C7-B7</f>
        <v>3.1250000000004885E-4</v>
      </c>
      <c r="F7" s="1">
        <f>B7-$F$5</f>
        <v>0.53461805555555553</v>
      </c>
      <c r="G7" s="1">
        <f>C7-$F$5</f>
        <v>0.53493055555555558</v>
      </c>
      <c r="I7">
        <v>1</v>
      </c>
    </row>
    <row r="8" spans="1:9" x14ac:dyDescent="0.2">
      <c r="A8" t="s">
        <v>16</v>
      </c>
      <c r="B8" s="1">
        <f>C7</f>
        <v>0.53498842592592599</v>
      </c>
      <c r="C8" s="1">
        <v>0.53530092592592593</v>
      </c>
      <c r="D8" s="1">
        <f t="shared" ref="D8:D20" si="0">C8-B8</f>
        <v>3.1249999999993783E-4</v>
      </c>
      <c r="F8" s="1">
        <f t="shared" ref="F8:G20" si="1">B8-$F$5</f>
        <v>0.53493055555555558</v>
      </c>
      <c r="G8" s="1">
        <f t="shared" si="1"/>
        <v>0.53524305555555551</v>
      </c>
      <c r="I8">
        <f>I7+1</f>
        <v>2</v>
      </c>
    </row>
    <row r="9" spans="1:9" x14ac:dyDescent="0.2">
      <c r="A9" t="s">
        <v>15</v>
      </c>
      <c r="B9" s="1">
        <f t="shared" ref="B9:B20" si="2">C8</f>
        <v>0.53530092592592593</v>
      </c>
      <c r="C9" s="1">
        <v>0.53561342592592587</v>
      </c>
      <c r="D9" s="1">
        <f t="shared" si="0"/>
        <v>3.1249999999993783E-4</v>
      </c>
      <c r="F9" s="1">
        <f t="shared" si="1"/>
        <v>0.53524305555555551</v>
      </c>
      <c r="G9" s="1">
        <f t="shared" si="1"/>
        <v>0.53555555555555545</v>
      </c>
      <c r="I9">
        <f t="shared" ref="I9:I20" si="3">I8+1</f>
        <v>3</v>
      </c>
    </row>
    <row r="10" spans="1:9" x14ac:dyDescent="0.2">
      <c r="A10" t="s">
        <v>16</v>
      </c>
      <c r="B10" s="1">
        <f t="shared" si="2"/>
        <v>0.53561342592592587</v>
      </c>
      <c r="C10" s="1">
        <v>0.53592592592592592</v>
      </c>
      <c r="D10" s="1">
        <f t="shared" si="0"/>
        <v>3.1250000000004885E-4</v>
      </c>
      <c r="F10" s="1">
        <f t="shared" si="1"/>
        <v>0.53555555555555545</v>
      </c>
      <c r="G10" s="1">
        <f t="shared" si="1"/>
        <v>0.5358680555555555</v>
      </c>
      <c r="I10">
        <f t="shared" si="3"/>
        <v>4</v>
      </c>
    </row>
    <row r="11" spans="1:9" x14ac:dyDescent="0.2">
      <c r="A11" t="s">
        <v>15</v>
      </c>
      <c r="B11" s="1">
        <f t="shared" si="2"/>
        <v>0.53592592592592592</v>
      </c>
      <c r="C11" s="1">
        <v>0.53625</v>
      </c>
      <c r="D11" s="1">
        <f t="shared" si="0"/>
        <v>3.2407407407408773E-4</v>
      </c>
      <c r="F11" s="1">
        <f t="shared" si="1"/>
        <v>0.5358680555555555</v>
      </c>
      <c r="G11" s="1">
        <f t="shared" si="1"/>
        <v>0.53619212962962959</v>
      </c>
      <c r="I11">
        <f t="shared" si="3"/>
        <v>5</v>
      </c>
    </row>
    <row r="12" spans="1:9" x14ac:dyDescent="0.2">
      <c r="A12" t="s">
        <v>16</v>
      </c>
      <c r="B12" s="1">
        <f t="shared" si="2"/>
        <v>0.53625</v>
      </c>
      <c r="C12" s="1">
        <v>0.53656249999999994</v>
      </c>
      <c r="D12" s="1">
        <f t="shared" si="0"/>
        <v>3.1249999999993783E-4</v>
      </c>
      <c r="F12" s="1">
        <f t="shared" si="1"/>
        <v>0.53619212962962959</v>
      </c>
      <c r="G12" s="1">
        <f t="shared" si="1"/>
        <v>0.53650462962962953</v>
      </c>
      <c r="I12">
        <f t="shared" si="3"/>
        <v>6</v>
      </c>
    </row>
    <row r="13" spans="1:9" x14ac:dyDescent="0.2">
      <c r="A13" t="s">
        <v>15</v>
      </c>
      <c r="B13" s="1">
        <f t="shared" si="2"/>
        <v>0.53656249999999994</v>
      </c>
      <c r="C13" s="1">
        <v>0.53689814814814818</v>
      </c>
      <c r="D13" s="1">
        <f t="shared" si="0"/>
        <v>3.3564814814823762E-4</v>
      </c>
      <c r="F13" s="1">
        <f t="shared" si="1"/>
        <v>0.53650462962962953</v>
      </c>
      <c r="G13" s="1">
        <f t="shared" si="1"/>
        <v>0.53684027777777776</v>
      </c>
      <c r="I13">
        <f t="shared" si="3"/>
        <v>7</v>
      </c>
    </row>
    <row r="14" spans="1:9" x14ac:dyDescent="0.2">
      <c r="A14" t="s">
        <v>16</v>
      </c>
      <c r="B14" s="1">
        <f t="shared" si="2"/>
        <v>0.53689814814814818</v>
      </c>
      <c r="C14" s="1">
        <v>0.53719907407407408</v>
      </c>
      <c r="D14" s="1">
        <f t="shared" si="0"/>
        <v>3.0092592592589895E-4</v>
      </c>
      <c r="F14" s="1">
        <f t="shared" si="1"/>
        <v>0.53684027777777776</v>
      </c>
      <c r="G14" s="1">
        <f t="shared" si="1"/>
        <v>0.53714120370370366</v>
      </c>
      <c r="I14">
        <f t="shared" si="3"/>
        <v>8</v>
      </c>
    </row>
    <row r="15" spans="1:9" x14ac:dyDescent="0.2">
      <c r="A15" t="s">
        <v>15</v>
      </c>
      <c r="B15" s="1">
        <f t="shared" si="2"/>
        <v>0.53719907407407408</v>
      </c>
      <c r="C15" s="1">
        <v>0.53752314814814817</v>
      </c>
      <c r="D15" s="1">
        <f t="shared" si="0"/>
        <v>3.2407407407408773E-4</v>
      </c>
      <c r="F15" s="1">
        <f t="shared" si="1"/>
        <v>0.53714120370370366</v>
      </c>
      <c r="G15" s="1">
        <f t="shared" si="1"/>
        <v>0.53746527777777775</v>
      </c>
      <c r="I15">
        <f t="shared" si="3"/>
        <v>9</v>
      </c>
    </row>
    <row r="16" spans="1:9" x14ac:dyDescent="0.2">
      <c r="A16" t="s">
        <v>16</v>
      </c>
      <c r="B16" s="1">
        <f t="shared" si="2"/>
        <v>0.53752314814814817</v>
      </c>
      <c r="C16" s="1">
        <v>0.53782407407407407</v>
      </c>
      <c r="D16" s="1">
        <f t="shared" si="0"/>
        <v>3.0092592592589895E-4</v>
      </c>
      <c r="F16" s="1">
        <f t="shared" si="1"/>
        <v>0.53746527777777775</v>
      </c>
      <c r="G16" s="1">
        <f t="shared" si="1"/>
        <v>0.53776620370370365</v>
      </c>
      <c r="I16">
        <f t="shared" si="3"/>
        <v>10</v>
      </c>
    </row>
    <row r="17" spans="1:10" x14ac:dyDescent="0.2">
      <c r="A17" t="s">
        <v>15</v>
      </c>
      <c r="B17" s="1">
        <f t="shared" si="2"/>
        <v>0.53782407407407407</v>
      </c>
      <c r="C17" s="1">
        <v>0.53814814814814815</v>
      </c>
      <c r="D17" s="1">
        <f t="shared" si="0"/>
        <v>3.2407407407408773E-4</v>
      </c>
      <c r="F17" s="1">
        <f t="shared" si="1"/>
        <v>0.53776620370370365</v>
      </c>
      <c r="G17" s="1">
        <f t="shared" si="1"/>
        <v>0.53809027777777774</v>
      </c>
      <c r="I17">
        <f t="shared" si="3"/>
        <v>11</v>
      </c>
    </row>
    <row r="18" spans="1:10" x14ac:dyDescent="0.2">
      <c r="A18" t="s">
        <v>16</v>
      </c>
      <c r="B18" s="1">
        <f t="shared" si="2"/>
        <v>0.53814814814814815</v>
      </c>
      <c r="C18" s="1">
        <v>0.53844907407407405</v>
      </c>
      <c r="D18" s="1">
        <f t="shared" si="0"/>
        <v>3.0092592592589895E-4</v>
      </c>
      <c r="F18" s="1">
        <f t="shared" si="1"/>
        <v>0.53809027777777774</v>
      </c>
      <c r="G18" s="1">
        <f t="shared" si="1"/>
        <v>0.53839120370370364</v>
      </c>
      <c r="I18">
        <f t="shared" si="3"/>
        <v>12</v>
      </c>
    </row>
    <row r="19" spans="1:10" x14ac:dyDescent="0.2">
      <c r="A19" t="s">
        <v>15</v>
      </c>
      <c r="B19" s="1">
        <f t="shared" si="2"/>
        <v>0.53844907407407405</v>
      </c>
      <c r="C19" s="1">
        <v>0.5387615740740741</v>
      </c>
      <c r="D19" s="1">
        <f t="shared" si="0"/>
        <v>3.1250000000004885E-4</v>
      </c>
      <c r="F19" s="1">
        <f t="shared" si="1"/>
        <v>0.53839120370370364</v>
      </c>
      <c r="G19" s="1">
        <f t="shared" si="1"/>
        <v>0.53870370370370368</v>
      </c>
      <c r="I19">
        <f t="shared" si="3"/>
        <v>13</v>
      </c>
    </row>
    <row r="20" spans="1:10" x14ac:dyDescent="0.2">
      <c r="A20" t="s">
        <v>16</v>
      </c>
      <c r="B20" s="1">
        <f t="shared" si="2"/>
        <v>0.5387615740740741</v>
      </c>
      <c r="C20" s="1">
        <v>0.53905092592592596</v>
      </c>
      <c r="D20" s="1">
        <f t="shared" si="0"/>
        <v>2.8935185185186008E-4</v>
      </c>
      <c r="F20" s="1">
        <f t="shared" si="1"/>
        <v>0.53870370370370368</v>
      </c>
      <c r="G20" s="1">
        <f t="shared" si="1"/>
        <v>0.53899305555555554</v>
      </c>
      <c r="I20">
        <f t="shared" si="3"/>
        <v>14</v>
      </c>
    </row>
    <row r="22" spans="1:10" x14ac:dyDescent="0.2">
      <c r="A22" t="s">
        <v>34</v>
      </c>
      <c r="F22" s="11">
        <v>6</v>
      </c>
      <c r="G22" t="s">
        <v>39</v>
      </c>
    </row>
    <row r="23" spans="1:10" x14ac:dyDescent="0.2">
      <c r="C23" t="s">
        <v>6</v>
      </c>
      <c r="E23" t="s">
        <v>43</v>
      </c>
      <c r="J23" t="s">
        <v>40</v>
      </c>
    </row>
    <row r="24" spans="1:10" x14ac:dyDescent="0.2">
      <c r="C24" t="s">
        <v>35</v>
      </c>
      <c r="D24" s="11" t="s">
        <v>33</v>
      </c>
      <c r="G24" t="s">
        <v>37</v>
      </c>
      <c r="H24" t="s">
        <v>38</v>
      </c>
      <c r="J24" s="15" t="str">
        <f>_xlfn.CONCAT("start",",","finish",",",G24,",",H24)</f>
        <v>start,finish,label,sub</v>
      </c>
    </row>
    <row r="25" spans="1:10" x14ac:dyDescent="0.2">
      <c r="C25" s="14" t="s">
        <v>36</v>
      </c>
      <c r="D25" s="13" t="str">
        <f t="shared" ref="D25:D38" si="4">TEXT(F7+F$22/24,"hh:mm:ss")</f>
        <v>18:49:51</v>
      </c>
      <c r="E25" s="12" t="str">
        <f>C25</f>
        <v>2019:11:24</v>
      </c>
      <c r="F25" s="13" t="str">
        <f>TEXT(G7+F$22/24,"hh:mm:ss")</f>
        <v>18:50:18</v>
      </c>
      <c r="G25" t="str">
        <f>A7</f>
        <v>Upstairs</v>
      </c>
      <c r="H25">
        <v>11</v>
      </c>
      <c r="J25" s="15" t="str">
        <f>_xlfn.CONCAT(C25," ",D25,",",E25," ",F25,",",G25,",",H25)</f>
        <v>2019:11:24 18:49:51,2019:11:24 18:50:18,Upstairs,11</v>
      </c>
    </row>
    <row r="26" spans="1:10" x14ac:dyDescent="0.2">
      <c r="C26" s="14" t="s">
        <v>36</v>
      </c>
      <c r="D26" s="13" t="str">
        <f t="shared" si="4"/>
        <v>18:50:18</v>
      </c>
      <c r="E26" s="12" t="str">
        <f t="shared" ref="E26:E38" si="5">C26</f>
        <v>2019:11:24</v>
      </c>
      <c r="F26" s="13" t="str">
        <f t="shared" ref="F26:F38" si="6">TEXT(G8+F$22/24,"hh:mm:ss")</f>
        <v>18:50:45</v>
      </c>
      <c r="G26" t="str">
        <f t="shared" ref="G26:G38" si="7">A8</f>
        <v>Downstairs</v>
      </c>
      <c r="H26">
        <v>11</v>
      </c>
      <c r="J26" s="15" t="str">
        <f t="shared" ref="J26:J38" si="8">_xlfn.CONCAT(C26," ",D26,",",E26," ",F26,",",G26,",",H26)</f>
        <v>2019:11:24 18:50:18,2019:11:24 18:50:45,Downstairs,11</v>
      </c>
    </row>
    <row r="27" spans="1:10" x14ac:dyDescent="0.2">
      <c r="C27" s="14" t="s">
        <v>36</v>
      </c>
      <c r="D27" s="13" t="str">
        <f t="shared" si="4"/>
        <v>18:50:45</v>
      </c>
      <c r="E27" s="12" t="str">
        <f t="shared" si="5"/>
        <v>2019:11:24</v>
      </c>
      <c r="F27" s="13" t="str">
        <f t="shared" si="6"/>
        <v>18:51:12</v>
      </c>
      <c r="G27" t="str">
        <f t="shared" si="7"/>
        <v>Upstairs</v>
      </c>
      <c r="H27">
        <v>12</v>
      </c>
      <c r="J27" s="15" t="str">
        <f t="shared" si="8"/>
        <v>2019:11:24 18:50:45,2019:11:24 18:51:12,Upstairs,12</v>
      </c>
    </row>
    <row r="28" spans="1:10" x14ac:dyDescent="0.2">
      <c r="C28" s="14" t="s">
        <v>36</v>
      </c>
      <c r="D28" s="13" t="str">
        <f t="shared" si="4"/>
        <v>18:51:12</v>
      </c>
      <c r="E28" s="12" t="str">
        <f t="shared" si="5"/>
        <v>2019:11:24</v>
      </c>
      <c r="F28" s="13" t="str">
        <f t="shared" si="6"/>
        <v>18:51:39</v>
      </c>
      <c r="G28" t="str">
        <f t="shared" si="7"/>
        <v>Downstairs</v>
      </c>
      <c r="H28">
        <v>12</v>
      </c>
      <c r="J28" s="15" t="str">
        <f t="shared" si="8"/>
        <v>2019:11:24 18:51:12,2019:11:24 18:51:39,Downstairs,12</v>
      </c>
    </row>
    <row r="29" spans="1:10" x14ac:dyDescent="0.2">
      <c r="C29" s="14" t="s">
        <v>36</v>
      </c>
      <c r="D29" s="13" t="str">
        <f t="shared" si="4"/>
        <v>18:51:39</v>
      </c>
      <c r="E29" s="12" t="str">
        <f t="shared" si="5"/>
        <v>2019:11:24</v>
      </c>
      <c r="F29" s="13" t="str">
        <f t="shared" si="6"/>
        <v>18:52:07</v>
      </c>
      <c r="G29" t="str">
        <f t="shared" si="7"/>
        <v>Upstairs</v>
      </c>
      <c r="H29">
        <v>13</v>
      </c>
      <c r="J29" s="15" t="str">
        <f t="shared" si="8"/>
        <v>2019:11:24 18:51:39,2019:11:24 18:52:07,Upstairs,13</v>
      </c>
    </row>
    <row r="30" spans="1:10" x14ac:dyDescent="0.2">
      <c r="C30" s="14" t="s">
        <v>36</v>
      </c>
      <c r="D30" s="13" t="str">
        <f t="shared" si="4"/>
        <v>18:52:07</v>
      </c>
      <c r="E30" s="12" t="str">
        <f t="shared" si="5"/>
        <v>2019:11:24</v>
      </c>
      <c r="F30" s="13" t="str">
        <f t="shared" si="6"/>
        <v>18:52:34</v>
      </c>
      <c r="G30" t="str">
        <f t="shared" si="7"/>
        <v>Downstairs</v>
      </c>
      <c r="H30">
        <v>13</v>
      </c>
      <c r="J30" s="15" t="str">
        <f t="shared" si="8"/>
        <v>2019:11:24 18:52:07,2019:11:24 18:52:34,Downstairs,13</v>
      </c>
    </row>
    <row r="31" spans="1:10" x14ac:dyDescent="0.2">
      <c r="C31" s="14" t="s">
        <v>36</v>
      </c>
      <c r="D31" s="13" t="str">
        <f t="shared" si="4"/>
        <v>18:52:34</v>
      </c>
      <c r="E31" s="12" t="str">
        <f t="shared" si="5"/>
        <v>2019:11:24</v>
      </c>
      <c r="F31" s="13" t="str">
        <f t="shared" si="6"/>
        <v>18:53:03</v>
      </c>
      <c r="G31" t="str">
        <f t="shared" si="7"/>
        <v>Upstairs</v>
      </c>
      <c r="H31">
        <v>11</v>
      </c>
      <c r="J31" s="15" t="str">
        <f t="shared" si="8"/>
        <v>2019:11:24 18:52:34,2019:11:24 18:53:03,Upstairs,11</v>
      </c>
    </row>
    <row r="32" spans="1:10" x14ac:dyDescent="0.2">
      <c r="C32" s="14" t="s">
        <v>36</v>
      </c>
      <c r="D32" s="13" t="str">
        <f t="shared" si="4"/>
        <v>18:53:03</v>
      </c>
      <c r="E32" s="12" t="str">
        <f t="shared" si="5"/>
        <v>2019:11:24</v>
      </c>
      <c r="F32" s="13" t="str">
        <f t="shared" si="6"/>
        <v>18:53:29</v>
      </c>
      <c r="G32" t="str">
        <f t="shared" si="7"/>
        <v>Downstairs</v>
      </c>
      <c r="H32">
        <v>11</v>
      </c>
      <c r="J32" s="15" t="str">
        <f t="shared" si="8"/>
        <v>2019:11:24 18:53:03,2019:11:24 18:53:29,Downstairs,11</v>
      </c>
    </row>
    <row r="33" spans="3:10" x14ac:dyDescent="0.2">
      <c r="C33" s="14" t="s">
        <v>36</v>
      </c>
      <c r="D33" s="13" t="str">
        <f t="shared" si="4"/>
        <v>18:53:29</v>
      </c>
      <c r="E33" s="12" t="str">
        <f t="shared" si="5"/>
        <v>2019:11:24</v>
      </c>
      <c r="F33" s="13" t="str">
        <f t="shared" si="6"/>
        <v>18:53:57</v>
      </c>
      <c r="G33" t="str">
        <f t="shared" si="7"/>
        <v>Upstairs</v>
      </c>
      <c r="H33">
        <v>12</v>
      </c>
      <c r="J33" s="15" t="str">
        <f t="shared" si="8"/>
        <v>2019:11:24 18:53:29,2019:11:24 18:53:57,Upstairs,12</v>
      </c>
    </row>
    <row r="34" spans="3:10" x14ac:dyDescent="0.2">
      <c r="C34" s="14" t="s">
        <v>36</v>
      </c>
      <c r="D34" s="13" t="str">
        <f t="shared" si="4"/>
        <v>18:53:57</v>
      </c>
      <c r="E34" s="12" t="str">
        <f t="shared" si="5"/>
        <v>2019:11:24</v>
      </c>
      <c r="F34" s="13" t="str">
        <f t="shared" si="6"/>
        <v>18:54:23</v>
      </c>
      <c r="G34" t="str">
        <f t="shared" si="7"/>
        <v>Downstairs</v>
      </c>
      <c r="H34">
        <v>12</v>
      </c>
      <c r="J34" s="15" t="str">
        <f t="shared" si="8"/>
        <v>2019:11:24 18:53:57,2019:11:24 18:54:23,Downstairs,12</v>
      </c>
    </row>
    <row r="35" spans="3:10" x14ac:dyDescent="0.2">
      <c r="C35" s="14" t="s">
        <v>36</v>
      </c>
      <c r="D35" s="13" t="str">
        <f t="shared" si="4"/>
        <v>18:54:23</v>
      </c>
      <c r="E35" s="12" t="str">
        <f t="shared" si="5"/>
        <v>2019:11:24</v>
      </c>
      <c r="F35" s="13" t="str">
        <f t="shared" si="6"/>
        <v>18:54:51</v>
      </c>
      <c r="G35" t="str">
        <f t="shared" si="7"/>
        <v>Upstairs</v>
      </c>
      <c r="H35">
        <v>13</v>
      </c>
      <c r="J35" s="15" t="str">
        <f t="shared" si="8"/>
        <v>2019:11:24 18:54:23,2019:11:24 18:54:51,Upstairs,13</v>
      </c>
    </row>
    <row r="36" spans="3:10" x14ac:dyDescent="0.2">
      <c r="C36" s="14" t="s">
        <v>36</v>
      </c>
      <c r="D36" s="13" t="str">
        <f t="shared" si="4"/>
        <v>18:54:51</v>
      </c>
      <c r="E36" s="12" t="str">
        <f t="shared" si="5"/>
        <v>2019:11:24</v>
      </c>
      <c r="F36" s="13" t="str">
        <f t="shared" si="6"/>
        <v>18:55:17</v>
      </c>
      <c r="G36" t="str">
        <f t="shared" si="7"/>
        <v>Downstairs</v>
      </c>
      <c r="H36">
        <v>13</v>
      </c>
      <c r="J36" s="15" t="str">
        <f t="shared" si="8"/>
        <v>2019:11:24 18:54:51,2019:11:24 18:55:17,Downstairs,13</v>
      </c>
    </row>
    <row r="37" spans="3:10" x14ac:dyDescent="0.2">
      <c r="C37" s="14" t="s">
        <v>36</v>
      </c>
      <c r="D37" s="13" t="str">
        <f t="shared" si="4"/>
        <v>18:55:17</v>
      </c>
      <c r="E37" s="12" t="str">
        <f t="shared" si="5"/>
        <v>2019:11:24</v>
      </c>
      <c r="F37" s="13" t="str">
        <f t="shared" si="6"/>
        <v>18:55:44</v>
      </c>
      <c r="G37" t="str">
        <f t="shared" si="7"/>
        <v>Upstairs</v>
      </c>
      <c r="H37">
        <v>11</v>
      </c>
      <c r="J37" s="15" t="str">
        <f t="shared" si="8"/>
        <v>2019:11:24 18:55:17,2019:11:24 18:55:44,Upstairs,11</v>
      </c>
    </row>
    <row r="38" spans="3:10" x14ac:dyDescent="0.2">
      <c r="C38" s="14" t="s">
        <v>36</v>
      </c>
      <c r="D38" s="13" t="str">
        <f t="shared" si="4"/>
        <v>18:55:44</v>
      </c>
      <c r="E38" s="12" t="str">
        <f t="shared" si="5"/>
        <v>2019:11:24</v>
      </c>
      <c r="F38" s="13" t="str">
        <f t="shared" si="6"/>
        <v>18:56:09</v>
      </c>
      <c r="G38" t="str">
        <f t="shared" si="7"/>
        <v>Downstairs</v>
      </c>
      <c r="H38">
        <v>11</v>
      </c>
      <c r="J38" s="15" t="str">
        <f t="shared" si="8"/>
        <v>2019:11:24 18:55:44,2019:11:24 18:56:09,Downstairs,11</v>
      </c>
    </row>
    <row r="39" spans="3:10" x14ac:dyDescent="0.2">
      <c r="E39" s="14"/>
      <c r="F39" s="13"/>
    </row>
    <row r="40" spans="3:10" x14ac:dyDescent="0.2">
      <c r="E40" s="14"/>
      <c r="F40" s="13"/>
    </row>
    <row r="41" spans="3:10" x14ac:dyDescent="0.2">
      <c r="E41" s="14"/>
      <c r="F41" s="13"/>
    </row>
    <row r="42" spans="3:10" x14ac:dyDescent="0.2">
      <c r="E42" s="14"/>
      <c r="F42" s="13"/>
    </row>
    <row r="43" spans="3:10" x14ac:dyDescent="0.2">
      <c r="E43" s="14"/>
      <c r="F43" s="13"/>
    </row>
    <row r="44" spans="3:10" x14ac:dyDescent="0.2">
      <c r="E44" s="14"/>
      <c r="F44" s="13"/>
    </row>
    <row r="45" spans="3:10" x14ac:dyDescent="0.2">
      <c r="E45" s="14"/>
      <c r="F45" s="13"/>
    </row>
    <row r="46" spans="3:10" x14ac:dyDescent="0.2">
      <c r="E46" s="14"/>
      <c r="F46" s="13"/>
    </row>
    <row r="47" spans="3:10" x14ac:dyDescent="0.2">
      <c r="E47" s="14"/>
      <c r="F47" s="13"/>
    </row>
    <row r="48" spans="3:10" x14ac:dyDescent="0.2">
      <c r="E48" s="14"/>
      <c r="F48" s="13"/>
    </row>
    <row r="49" spans="5:6" x14ac:dyDescent="0.2">
      <c r="E49" s="14"/>
      <c r="F49" s="13"/>
    </row>
    <row r="50" spans="5:6" x14ac:dyDescent="0.2">
      <c r="E50" s="14"/>
      <c r="F50" s="13"/>
    </row>
    <row r="51" spans="5:6" x14ac:dyDescent="0.2">
      <c r="E51" s="14"/>
      <c r="F51" s="13"/>
    </row>
    <row r="52" spans="5:6" x14ac:dyDescent="0.2">
      <c r="E52" s="14"/>
      <c r="F52" s="13"/>
    </row>
    <row r="53" spans="5:6" x14ac:dyDescent="0.2">
      <c r="E53" s="14"/>
      <c r="F53" s="13"/>
    </row>
    <row r="54" spans="5:6" x14ac:dyDescent="0.2">
      <c r="E54" s="14"/>
      <c r="F54" s="13"/>
    </row>
    <row r="55" spans="5:6" x14ac:dyDescent="0.2">
      <c r="E55" s="14"/>
      <c r="F55" s="13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7079-8DC5-4612-8EFB-0FB9F64FAF2D}">
  <dimension ref="A1:J30"/>
  <sheetViews>
    <sheetView topLeftCell="A5" workbookViewId="0">
      <selection activeCell="G24" sqref="G24"/>
    </sheetView>
  </sheetViews>
  <sheetFormatPr baseColWidth="10" defaultColWidth="8.83203125" defaultRowHeight="15" x14ac:dyDescent="0.2"/>
  <cols>
    <col min="1" max="1" width="29" customWidth="1"/>
    <col min="3" max="3" width="13" customWidth="1"/>
    <col min="5" max="5" width="11.6640625" customWidth="1"/>
    <col min="6" max="6" width="13.6640625" bestFit="1" customWidth="1"/>
    <col min="7" max="7" width="18" customWidth="1"/>
    <col min="8" max="8" width="4.6640625" customWidth="1"/>
  </cols>
  <sheetData>
    <row r="1" spans="1:10" x14ac:dyDescent="0.2">
      <c r="A1" t="s">
        <v>0</v>
      </c>
    </row>
    <row r="2" spans="1:10" x14ac:dyDescent="0.2">
      <c r="A2" s="2" t="s">
        <v>1</v>
      </c>
      <c r="F2" s="2" t="s">
        <v>2</v>
      </c>
    </row>
    <row r="3" spans="1:10" x14ac:dyDescent="0.2">
      <c r="A3" t="s">
        <v>3</v>
      </c>
      <c r="B3" s="1">
        <v>0.5467129629629629</v>
      </c>
      <c r="F3" s="11">
        <v>1574622432.21</v>
      </c>
      <c r="G3" s="5">
        <f>(F3/86400)+DATE(1970,1,1)</f>
        <v>43793.796669097224</v>
      </c>
    </row>
    <row r="4" spans="1:10" x14ac:dyDescent="0.2">
      <c r="A4" t="s">
        <v>4</v>
      </c>
      <c r="B4" s="1">
        <v>0.55123842592592587</v>
      </c>
      <c r="F4" s="11">
        <v>1574622822.72</v>
      </c>
      <c r="G4" s="5">
        <f>(F4/86400)+DATE(1970,1,1)</f>
        <v>43793.801188888887</v>
      </c>
    </row>
    <row r="5" spans="1:10" x14ac:dyDescent="0.2">
      <c r="B5" s="1"/>
      <c r="F5" s="1">
        <v>4.6296296296296294E-5</v>
      </c>
      <c r="G5" s="6" t="s">
        <v>5</v>
      </c>
    </row>
    <row r="6" spans="1:10" x14ac:dyDescent="0.2">
      <c r="B6" s="3" t="s">
        <v>6</v>
      </c>
      <c r="C6" s="4" t="s">
        <v>7</v>
      </c>
      <c r="D6" s="4" t="s">
        <v>8</v>
      </c>
      <c r="F6" s="1" t="s">
        <v>6</v>
      </c>
      <c r="G6" t="s">
        <v>7</v>
      </c>
    </row>
    <row r="7" spans="1:10" x14ac:dyDescent="0.2">
      <c r="A7" t="s">
        <v>9</v>
      </c>
      <c r="B7" s="1">
        <v>0.54688657407407404</v>
      </c>
      <c r="C7" s="1">
        <v>0.54759259259259252</v>
      </c>
      <c r="D7" s="1">
        <f>C7-B7</f>
        <v>7.0601851851848085E-4</v>
      </c>
      <c r="F7" s="1">
        <f>B7-$F$5</f>
        <v>0.54684027777777777</v>
      </c>
      <c r="G7" s="1">
        <f t="shared" ref="G7:G12" si="0">C7-$F$5</f>
        <v>0.54754629629629625</v>
      </c>
      <c r="I7">
        <v>15</v>
      </c>
    </row>
    <row r="8" spans="1:10" x14ac:dyDescent="0.2">
      <c r="A8" t="s">
        <v>10</v>
      </c>
      <c r="B8" s="1">
        <f>C7</f>
        <v>0.54759259259259252</v>
      </c>
      <c r="C8" s="1">
        <v>0.54827546296296303</v>
      </c>
      <c r="D8" s="1">
        <f t="shared" ref="D8:D12" si="1">C8-B8</f>
        <v>6.8287037037051412E-4</v>
      </c>
      <c r="F8" s="1">
        <f t="shared" ref="F8:F12" si="2">B8-$F$5</f>
        <v>0.54754629629629625</v>
      </c>
      <c r="G8" s="1">
        <f t="shared" si="0"/>
        <v>0.54822916666666677</v>
      </c>
      <c r="I8">
        <f>I7+1</f>
        <v>16</v>
      </c>
    </row>
    <row r="9" spans="1:10" x14ac:dyDescent="0.2">
      <c r="A9" t="s">
        <v>9</v>
      </c>
      <c r="B9" s="1">
        <f t="shared" ref="B9:B12" si="3">C8</f>
        <v>0.54827546296296303</v>
      </c>
      <c r="C9" s="1">
        <v>0.54896990740740736</v>
      </c>
      <c r="D9" s="1">
        <f t="shared" si="1"/>
        <v>6.9444444444433095E-4</v>
      </c>
      <c r="F9" s="1">
        <f t="shared" si="2"/>
        <v>0.54822916666666677</v>
      </c>
      <c r="G9" s="1">
        <f t="shared" si="0"/>
        <v>0.5489236111111111</v>
      </c>
      <c r="I9">
        <f t="shared" ref="I9:I11" si="4">I8+1</f>
        <v>17</v>
      </c>
    </row>
    <row r="10" spans="1:10" x14ac:dyDescent="0.2">
      <c r="A10" t="s">
        <v>10</v>
      </c>
      <c r="B10" s="1">
        <f t="shared" si="3"/>
        <v>0.54896990740740736</v>
      </c>
      <c r="C10" s="1">
        <v>0.54966435185185192</v>
      </c>
      <c r="D10" s="1">
        <f t="shared" si="1"/>
        <v>6.94444444444553E-4</v>
      </c>
      <c r="F10" s="1">
        <f t="shared" si="2"/>
        <v>0.5489236111111111</v>
      </c>
      <c r="G10" s="1">
        <f t="shared" si="0"/>
        <v>0.54961805555555565</v>
      </c>
      <c r="I10">
        <f t="shared" si="4"/>
        <v>18</v>
      </c>
    </row>
    <row r="11" spans="1:10" x14ac:dyDescent="0.2">
      <c r="A11" t="s">
        <v>9</v>
      </c>
      <c r="B11" s="1">
        <f t="shared" si="3"/>
        <v>0.54966435185185192</v>
      </c>
      <c r="C11" s="1">
        <v>0.55035879629629625</v>
      </c>
      <c r="D11" s="1">
        <f t="shared" si="1"/>
        <v>6.9444444444433095E-4</v>
      </c>
      <c r="F11" s="1">
        <f t="shared" si="2"/>
        <v>0.54961805555555565</v>
      </c>
      <c r="G11" s="1">
        <f t="shared" si="0"/>
        <v>0.55031249999999998</v>
      </c>
      <c r="I11">
        <f t="shared" si="4"/>
        <v>19</v>
      </c>
    </row>
    <row r="12" spans="1:10" x14ac:dyDescent="0.2">
      <c r="A12" t="s">
        <v>10</v>
      </c>
      <c r="B12" s="1">
        <f t="shared" si="3"/>
        <v>0.55035879629629625</v>
      </c>
      <c r="C12" s="1">
        <v>0.55107638888888888</v>
      </c>
      <c r="D12" s="1">
        <f t="shared" si="1"/>
        <v>7.1759259259263075E-4</v>
      </c>
      <c r="F12" s="1">
        <f t="shared" si="2"/>
        <v>0.55031249999999998</v>
      </c>
      <c r="G12" s="1">
        <f t="shared" si="0"/>
        <v>0.55103009259259261</v>
      </c>
      <c r="I12">
        <f t="shared" ref="I12" si="5">I11+1</f>
        <v>20</v>
      </c>
    </row>
    <row r="13" spans="1:10" x14ac:dyDescent="0.2">
      <c r="A13" t="s">
        <v>11</v>
      </c>
      <c r="B13" s="1"/>
      <c r="C13" s="1"/>
      <c r="D13" s="1"/>
      <c r="F13" s="1"/>
      <c r="G13" s="1"/>
    </row>
    <row r="14" spans="1:10" x14ac:dyDescent="0.2">
      <c r="A14" t="s">
        <v>34</v>
      </c>
      <c r="F14" s="11">
        <v>6</v>
      </c>
      <c r="G14" t="s">
        <v>39</v>
      </c>
    </row>
    <row r="15" spans="1:10" x14ac:dyDescent="0.2">
      <c r="C15" t="s">
        <v>6</v>
      </c>
      <c r="E15" t="s">
        <v>43</v>
      </c>
      <c r="J15" t="s">
        <v>40</v>
      </c>
    </row>
    <row r="16" spans="1:10" x14ac:dyDescent="0.2">
      <c r="C16" t="s">
        <v>35</v>
      </c>
      <c r="D16" s="11" t="s">
        <v>33</v>
      </c>
      <c r="G16" t="s">
        <v>37</v>
      </c>
      <c r="H16" t="s">
        <v>38</v>
      </c>
      <c r="J16" t="str">
        <f>_xlfn.CONCAT("start",",","finish",",",G16,",",H16)</f>
        <v>start,finish,label,sub</v>
      </c>
    </row>
    <row r="17" spans="3:10" x14ac:dyDescent="0.2">
      <c r="C17" s="12" t="s">
        <v>36</v>
      </c>
      <c r="D17" s="13" t="str">
        <f>TEXT(B7+F$14/24,"hh:mm:ss")</f>
        <v>19:07:31</v>
      </c>
      <c r="E17" s="12" t="str">
        <f>C17</f>
        <v>2019:11:24</v>
      </c>
      <c r="F17" s="13" t="str">
        <f>TEXT(C7+F$14/24,"hh:mm:ss")</f>
        <v>19:08:32</v>
      </c>
      <c r="G17" t="str">
        <f>A7</f>
        <v>Jogging</v>
      </c>
      <c r="H17">
        <v>11</v>
      </c>
      <c r="J17" t="str">
        <f>_xlfn.CONCAT(C17," ",D17,",",E17," ",F17,",",G17,",",H17)</f>
        <v>2019:11:24 19:07:31,2019:11:24 19:08:32,Jogging,11</v>
      </c>
    </row>
    <row r="18" spans="3:10" x14ac:dyDescent="0.2">
      <c r="C18" s="12" t="s">
        <v>36</v>
      </c>
      <c r="D18" s="13" t="str">
        <f t="shared" ref="D18:D22" si="6">TEXT(B8+F$14/24,"hh:mm:ss")</f>
        <v>19:08:32</v>
      </c>
      <c r="E18" s="12" t="str">
        <f t="shared" ref="E18:E22" si="7">C18</f>
        <v>2019:11:24</v>
      </c>
      <c r="F18" s="13" t="str">
        <f t="shared" ref="F18:F22" si="8">TEXT(C8+F$14/24,"hh:mm:ss")</f>
        <v>19:09:31</v>
      </c>
      <c r="G18" t="str">
        <f t="shared" ref="G18:G22" si="9">A8</f>
        <v>Walking</v>
      </c>
      <c r="H18">
        <v>12</v>
      </c>
      <c r="J18" t="str">
        <f t="shared" ref="J18:J22" si="10">_xlfn.CONCAT(C18," ",D18,",",E18," ",F18,",",G18,",",H18)</f>
        <v>2019:11:24 19:08:32,2019:11:24 19:09:31,Walking,12</v>
      </c>
    </row>
    <row r="19" spans="3:10" x14ac:dyDescent="0.2">
      <c r="C19" s="12" t="s">
        <v>36</v>
      </c>
      <c r="D19" s="13" t="str">
        <f t="shared" si="6"/>
        <v>19:09:31</v>
      </c>
      <c r="E19" s="12" t="str">
        <f t="shared" si="7"/>
        <v>2019:11:24</v>
      </c>
      <c r="F19" s="13" t="str">
        <f t="shared" si="8"/>
        <v>19:10:31</v>
      </c>
      <c r="G19" t="str">
        <f t="shared" si="9"/>
        <v>Jogging</v>
      </c>
      <c r="H19">
        <v>13</v>
      </c>
      <c r="J19" t="str">
        <f t="shared" si="10"/>
        <v>2019:11:24 19:09:31,2019:11:24 19:10:31,Jogging,13</v>
      </c>
    </row>
    <row r="20" spans="3:10" x14ac:dyDescent="0.2">
      <c r="C20" s="12" t="s">
        <v>36</v>
      </c>
      <c r="D20" s="13" t="str">
        <f t="shared" si="6"/>
        <v>19:10:31</v>
      </c>
      <c r="E20" s="12" t="str">
        <f t="shared" si="7"/>
        <v>2019:11:24</v>
      </c>
      <c r="F20" s="13" t="str">
        <f t="shared" si="8"/>
        <v>19:11:31</v>
      </c>
      <c r="G20" t="str">
        <f t="shared" si="9"/>
        <v>Walking</v>
      </c>
      <c r="H20">
        <v>11</v>
      </c>
      <c r="J20" t="str">
        <f t="shared" si="10"/>
        <v>2019:11:24 19:10:31,2019:11:24 19:11:31,Walking,11</v>
      </c>
    </row>
    <row r="21" spans="3:10" x14ac:dyDescent="0.2">
      <c r="C21" s="12" t="s">
        <v>36</v>
      </c>
      <c r="D21" s="13" t="str">
        <f t="shared" si="6"/>
        <v>19:11:31</v>
      </c>
      <c r="E21" s="12" t="str">
        <f t="shared" si="7"/>
        <v>2019:11:24</v>
      </c>
      <c r="F21" s="13" t="str">
        <f t="shared" si="8"/>
        <v>19:12:31</v>
      </c>
      <c r="G21" t="str">
        <f t="shared" si="9"/>
        <v>Jogging</v>
      </c>
      <c r="H21">
        <v>12</v>
      </c>
      <c r="J21" t="str">
        <f t="shared" si="10"/>
        <v>2019:11:24 19:11:31,2019:11:24 19:12:31,Jogging,12</v>
      </c>
    </row>
    <row r="22" spans="3:10" x14ac:dyDescent="0.2">
      <c r="C22" s="12" t="s">
        <v>36</v>
      </c>
      <c r="D22" s="13" t="str">
        <f t="shared" si="6"/>
        <v>19:12:31</v>
      </c>
      <c r="E22" s="12" t="str">
        <f t="shared" si="7"/>
        <v>2019:11:24</v>
      </c>
      <c r="F22" s="13" t="str">
        <f t="shared" si="8"/>
        <v>19:13:33</v>
      </c>
      <c r="G22" t="str">
        <f t="shared" si="9"/>
        <v>Walking</v>
      </c>
      <c r="H22">
        <v>13</v>
      </c>
      <c r="J22" t="str">
        <f t="shared" si="10"/>
        <v>2019:11:24 19:12:31,2019:11:24 19:13:33,Walking,13</v>
      </c>
    </row>
    <row r="23" spans="3:10" x14ac:dyDescent="0.2">
      <c r="C23" s="12"/>
      <c r="D23" s="13"/>
      <c r="E23" s="12"/>
      <c r="F23" s="13"/>
    </row>
    <row r="24" spans="3:10" x14ac:dyDescent="0.2">
      <c r="C24" s="12"/>
      <c r="D24" s="13"/>
      <c r="E24" s="12"/>
      <c r="F24" s="13"/>
    </row>
    <row r="25" spans="3:10" x14ac:dyDescent="0.2">
      <c r="C25" s="12"/>
      <c r="D25" s="13"/>
      <c r="E25" s="12"/>
      <c r="F25" s="13"/>
    </row>
    <row r="26" spans="3:10" x14ac:dyDescent="0.2">
      <c r="C26" s="12"/>
      <c r="D26" s="13"/>
      <c r="E26" s="12"/>
      <c r="F26" s="13"/>
    </row>
    <row r="27" spans="3:10" x14ac:dyDescent="0.2">
      <c r="C27" s="12"/>
      <c r="D27" s="13"/>
      <c r="E27" s="12"/>
      <c r="F27" s="13"/>
    </row>
    <row r="28" spans="3:10" x14ac:dyDescent="0.2">
      <c r="C28" s="12"/>
      <c r="D28" s="13"/>
      <c r="E28" s="12"/>
      <c r="F28" s="13"/>
    </row>
    <row r="29" spans="3:10" x14ac:dyDescent="0.2">
      <c r="C29" s="12"/>
      <c r="D29" s="13"/>
      <c r="E29" s="12"/>
      <c r="F29" s="13"/>
    </row>
    <row r="30" spans="3:10" x14ac:dyDescent="0.2">
      <c r="C30" s="12"/>
      <c r="D30" s="13"/>
      <c r="E30" s="12"/>
      <c r="F30" s="1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8364-DEB2-4151-B60F-95EABDECDC4F}">
  <dimension ref="A1:J30"/>
  <sheetViews>
    <sheetView topLeftCell="A6" workbookViewId="0">
      <selection activeCell="I23" sqref="I23"/>
    </sheetView>
  </sheetViews>
  <sheetFormatPr baseColWidth="10" defaultColWidth="8.83203125" defaultRowHeight="15" x14ac:dyDescent="0.2"/>
  <cols>
    <col min="1" max="1" width="29" customWidth="1"/>
    <col min="5" max="5" width="10.5" customWidth="1"/>
    <col min="7" max="7" width="15.83203125" customWidth="1"/>
  </cols>
  <sheetData>
    <row r="1" spans="1:10" x14ac:dyDescent="0.2">
      <c r="A1" t="s">
        <v>0</v>
      </c>
    </row>
    <row r="2" spans="1:10" x14ac:dyDescent="0.2">
      <c r="A2" s="2" t="s">
        <v>17</v>
      </c>
      <c r="F2" s="2" t="s">
        <v>18</v>
      </c>
    </row>
    <row r="3" spans="1:10" x14ac:dyDescent="0.2">
      <c r="A3" t="s">
        <v>19</v>
      </c>
      <c r="B3" s="1">
        <v>0.57694444444444437</v>
      </c>
      <c r="F3">
        <v>1574625042.71</v>
      </c>
      <c r="G3" s="5">
        <f>(F3/86400)+DATE(1970,1,1)</f>
        <v>43793.826883217596</v>
      </c>
    </row>
    <row r="4" spans="1:10" x14ac:dyDescent="0.2">
      <c r="A4" t="s">
        <v>14</v>
      </c>
      <c r="B4" s="1">
        <v>0.58129629629629631</v>
      </c>
      <c r="F4">
        <v>1574625419.4300001</v>
      </c>
      <c r="G4" s="5">
        <f>(F4/86400)+DATE(1970,1,1)</f>
        <v>43793.831243402776</v>
      </c>
    </row>
    <row r="5" spans="1:10" x14ac:dyDescent="0.2">
      <c r="B5" s="1"/>
      <c r="F5" s="1">
        <v>5.7870370370370366E-5</v>
      </c>
      <c r="G5" s="6" t="s">
        <v>5</v>
      </c>
    </row>
    <row r="6" spans="1:10" x14ac:dyDescent="0.2">
      <c r="B6" s="3" t="s">
        <v>6</v>
      </c>
      <c r="C6" s="4" t="s">
        <v>7</v>
      </c>
      <c r="D6" s="4" t="s">
        <v>8</v>
      </c>
      <c r="F6" s="1" t="s">
        <v>6</v>
      </c>
      <c r="G6" t="s">
        <v>7</v>
      </c>
    </row>
    <row r="7" spans="1:10" x14ac:dyDescent="0.2">
      <c r="A7" t="s">
        <v>20</v>
      </c>
      <c r="B7" s="1">
        <v>0.57709490740740743</v>
      </c>
      <c r="C7" s="1">
        <v>0.57775462962962965</v>
      </c>
      <c r="D7" s="1">
        <f>C7-B7</f>
        <v>6.5972222222221433E-4</v>
      </c>
      <c r="F7" s="1">
        <f>B7-$F$5</f>
        <v>0.57703703703703701</v>
      </c>
      <c r="G7" s="1">
        <f t="shared" ref="G7:G12" si="0">C7-$F$5</f>
        <v>0.57769675925925923</v>
      </c>
      <c r="I7">
        <v>21</v>
      </c>
    </row>
    <row r="8" spans="1:10" x14ac:dyDescent="0.2">
      <c r="A8" t="s">
        <v>21</v>
      </c>
      <c r="B8" s="1">
        <f>C7</f>
        <v>0.57775462962962965</v>
      </c>
      <c r="C8" s="1">
        <v>0.57843750000000005</v>
      </c>
      <c r="D8" s="1">
        <f t="shared" ref="D8:D12" si="1">C8-B8</f>
        <v>6.828703703704031E-4</v>
      </c>
      <c r="F8" s="1">
        <f t="shared" ref="F8:F12" si="2">B8-$F$5</f>
        <v>0.57769675925925923</v>
      </c>
      <c r="G8" s="1">
        <f t="shared" si="0"/>
        <v>0.57837962962962963</v>
      </c>
      <c r="I8">
        <f>I7+1</f>
        <v>22</v>
      </c>
    </row>
    <row r="9" spans="1:10" x14ac:dyDescent="0.2">
      <c r="A9" t="s">
        <v>20</v>
      </c>
      <c r="B9" s="1">
        <f t="shared" ref="B9:B12" si="3">C8</f>
        <v>0.57843750000000005</v>
      </c>
      <c r="C9" s="1">
        <v>0.57913194444444438</v>
      </c>
      <c r="D9" s="1">
        <f t="shared" si="1"/>
        <v>6.9444444444433095E-4</v>
      </c>
      <c r="F9" s="1">
        <f t="shared" si="2"/>
        <v>0.57837962962962963</v>
      </c>
      <c r="G9" s="1">
        <f t="shared" si="0"/>
        <v>0.57907407407407396</v>
      </c>
      <c r="I9">
        <f t="shared" ref="I9:I12" si="4">I8+1</f>
        <v>23</v>
      </c>
    </row>
    <row r="10" spans="1:10" x14ac:dyDescent="0.2">
      <c r="A10" t="s">
        <v>21</v>
      </c>
      <c r="B10" s="1">
        <f t="shared" si="3"/>
        <v>0.57913194444444438</v>
      </c>
      <c r="C10" s="1">
        <v>0.57983796296296297</v>
      </c>
      <c r="D10" s="1">
        <f t="shared" si="1"/>
        <v>7.0601851851859188E-4</v>
      </c>
      <c r="F10" s="1">
        <f t="shared" si="2"/>
        <v>0.57907407407407396</v>
      </c>
      <c r="G10" s="1">
        <f t="shared" si="0"/>
        <v>0.57978009259259256</v>
      </c>
      <c r="I10">
        <f t="shared" si="4"/>
        <v>24</v>
      </c>
    </row>
    <row r="11" spans="1:10" x14ac:dyDescent="0.2">
      <c r="A11" t="s">
        <v>20</v>
      </c>
      <c r="B11" s="1">
        <f t="shared" si="3"/>
        <v>0.57983796296296297</v>
      </c>
      <c r="C11" s="1">
        <v>0.58052083333333326</v>
      </c>
      <c r="D11" s="1">
        <f t="shared" si="1"/>
        <v>6.8287037037029208E-4</v>
      </c>
      <c r="F11" s="1">
        <f t="shared" si="2"/>
        <v>0.57978009259259256</v>
      </c>
      <c r="G11" s="1">
        <f t="shared" si="0"/>
        <v>0.58046296296296285</v>
      </c>
      <c r="I11">
        <f t="shared" si="4"/>
        <v>25</v>
      </c>
    </row>
    <row r="12" spans="1:10" x14ac:dyDescent="0.2">
      <c r="A12" t="s">
        <v>21</v>
      </c>
      <c r="B12" s="1">
        <f t="shared" si="3"/>
        <v>0.58052083333333326</v>
      </c>
      <c r="C12" s="1">
        <v>0.58124999999999993</v>
      </c>
      <c r="D12" s="1">
        <f t="shared" si="1"/>
        <v>7.2916666666666963E-4</v>
      </c>
      <c r="F12" s="1">
        <f t="shared" si="2"/>
        <v>0.58046296296296285</v>
      </c>
      <c r="G12" s="1">
        <f t="shared" si="0"/>
        <v>0.58119212962962952</v>
      </c>
      <c r="I12">
        <f t="shared" si="4"/>
        <v>26</v>
      </c>
    </row>
    <row r="13" spans="1:10" x14ac:dyDescent="0.2">
      <c r="B13" s="1"/>
      <c r="C13" s="1"/>
      <c r="D13" s="1"/>
    </row>
    <row r="14" spans="1:10" x14ac:dyDescent="0.2">
      <c r="A14" t="s">
        <v>34</v>
      </c>
      <c r="F14" s="11">
        <v>6</v>
      </c>
      <c r="G14" t="s">
        <v>39</v>
      </c>
    </row>
    <row r="15" spans="1:10" x14ac:dyDescent="0.2">
      <c r="C15" t="s">
        <v>6</v>
      </c>
      <c r="E15" t="s">
        <v>43</v>
      </c>
      <c r="J15" t="s">
        <v>40</v>
      </c>
    </row>
    <row r="16" spans="1:10" x14ac:dyDescent="0.2">
      <c r="C16" t="s">
        <v>35</v>
      </c>
      <c r="D16" s="11" t="s">
        <v>33</v>
      </c>
      <c r="G16" t="s">
        <v>37</v>
      </c>
      <c r="H16" t="s">
        <v>38</v>
      </c>
      <c r="J16" t="str">
        <f>_xlfn.CONCAT("start",",","finish",",",G16,",",H16)</f>
        <v>start,finish,label,sub</v>
      </c>
    </row>
    <row r="17" spans="3:10" x14ac:dyDescent="0.2">
      <c r="C17" s="12" t="s">
        <v>36</v>
      </c>
      <c r="D17" s="13" t="str">
        <f>TEXT(B7+F$14/24,"hh:mm:ss")</f>
        <v>19:51:01</v>
      </c>
      <c r="E17" s="12" t="str">
        <f>C17</f>
        <v>2019:11:24</v>
      </c>
      <c r="F17" s="13" t="str">
        <f>TEXT(C7+F$14/24,"hh:mm:ss")</f>
        <v>19:51:58</v>
      </c>
      <c r="G17" t="str">
        <f>A7</f>
        <v>Standing</v>
      </c>
      <c r="H17">
        <v>11</v>
      </c>
      <c r="J17" t="str">
        <f>_xlfn.CONCAT(C17," ",D17,",",E17," ",F17,",",G17,",",H17)</f>
        <v>2019:11:24 19:51:01,2019:11:24 19:51:58,Standing,11</v>
      </c>
    </row>
    <row r="18" spans="3:10" x14ac:dyDescent="0.2">
      <c r="C18" s="12" t="s">
        <v>36</v>
      </c>
      <c r="D18" s="13" t="str">
        <f t="shared" ref="D18:D22" si="5">TEXT(B8+F$14/24,"hh:mm:ss")</f>
        <v>19:51:58</v>
      </c>
      <c r="E18" s="12" t="str">
        <f t="shared" ref="E18:E22" si="6">C18</f>
        <v>2019:11:24</v>
      </c>
      <c r="F18" s="13" t="str">
        <f t="shared" ref="F18:F22" si="7">TEXT(C8+F$14/24,"hh:mm:ss")</f>
        <v>19:52:57</v>
      </c>
      <c r="G18" t="str">
        <f t="shared" ref="G18:G22" si="8">A8</f>
        <v>Sitting</v>
      </c>
      <c r="H18">
        <v>12</v>
      </c>
      <c r="J18" t="str">
        <f t="shared" ref="J18:J22" si="9">_xlfn.CONCAT(C18," ",D18,",",E18," ",F18,",",G18,",",H18)</f>
        <v>2019:11:24 19:51:58,2019:11:24 19:52:57,Sitting,12</v>
      </c>
    </row>
    <row r="19" spans="3:10" x14ac:dyDescent="0.2">
      <c r="C19" s="12" t="s">
        <v>36</v>
      </c>
      <c r="D19" s="13" t="str">
        <f t="shared" si="5"/>
        <v>19:52:57</v>
      </c>
      <c r="E19" s="12" t="str">
        <f t="shared" si="6"/>
        <v>2019:11:24</v>
      </c>
      <c r="F19" s="13" t="str">
        <f t="shared" si="7"/>
        <v>19:53:57</v>
      </c>
      <c r="G19" t="str">
        <f t="shared" si="8"/>
        <v>Standing</v>
      </c>
      <c r="H19">
        <v>13</v>
      </c>
      <c r="J19" t="str">
        <f t="shared" si="9"/>
        <v>2019:11:24 19:52:57,2019:11:24 19:53:57,Standing,13</v>
      </c>
    </row>
    <row r="20" spans="3:10" x14ac:dyDescent="0.2">
      <c r="C20" s="12" t="s">
        <v>36</v>
      </c>
      <c r="D20" s="13" t="str">
        <f t="shared" si="5"/>
        <v>19:53:57</v>
      </c>
      <c r="E20" s="12" t="str">
        <f t="shared" si="6"/>
        <v>2019:11:24</v>
      </c>
      <c r="F20" s="13" t="str">
        <f t="shared" si="7"/>
        <v>19:54:58</v>
      </c>
      <c r="G20" t="str">
        <f t="shared" si="8"/>
        <v>Sitting</v>
      </c>
      <c r="H20">
        <v>11</v>
      </c>
      <c r="J20" t="str">
        <f t="shared" si="9"/>
        <v>2019:11:24 19:53:57,2019:11:24 19:54:58,Sitting,11</v>
      </c>
    </row>
    <row r="21" spans="3:10" x14ac:dyDescent="0.2">
      <c r="C21" s="12" t="s">
        <v>36</v>
      </c>
      <c r="D21" s="13" t="str">
        <f t="shared" si="5"/>
        <v>19:54:58</v>
      </c>
      <c r="E21" s="12" t="str">
        <f t="shared" si="6"/>
        <v>2019:11:24</v>
      </c>
      <c r="F21" s="13" t="str">
        <f t="shared" si="7"/>
        <v>19:55:57</v>
      </c>
      <c r="G21" t="str">
        <f t="shared" si="8"/>
        <v>Standing</v>
      </c>
      <c r="H21">
        <v>12</v>
      </c>
      <c r="J21" t="str">
        <f t="shared" si="9"/>
        <v>2019:11:24 19:54:58,2019:11:24 19:55:57,Standing,12</v>
      </c>
    </row>
    <row r="22" spans="3:10" x14ac:dyDescent="0.2">
      <c r="C22" s="12" t="s">
        <v>36</v>
      </c>
      <c r="D22" s="13" t="str">
        <f t="shared" si="5"/>
        <v>19:55:57</v>
      </c>
      <c r="E22" s="12" t="str">
        <f t="shared" si="6"/>
        <v>2019:11:24</v>
      </c>
      <c r="F22" s="13" t="str">
        <f t="shared" si="7"/>
        <v>19:57:00</v>
      </c>
      <c r="G22" t="str">
        <f t="shared" si="8"/>
        <v>Sitting</v>
      </c>
      <c r="H22">
        <v>13</v>
      </c>
      <c r="J22" t="str">
        <f t="shared" si="9"/>
        <v>2019:11:24 19:55:57,2019:11:24 19:57:00,Sitting,13</v>
      </c>
    </row>
    <row r="23" spans="3:10" x14ac:dyDescent="0.2">
      <c r="C23" s="12"/>
      <c r="D23" s="13"/>
      <c r="E23" s="12"/>
      <c r="F23" s="13"/>
    </row>
    <row r="24" spans="3:10" x14ac:dyDescent="0.2">
      <c r="C24" s="12"/>
      <c r="D24" s="13"/>
      <c r="E24" s="12"/>
      <c r="F24" s="13"/>
    </row>
    <row r="25" spans="3:10" x14ac:dyDescent="0.2">
      <c r="C25" s="12"/>
      <c r="D25" s="13"/>
      <c r="E25" s="12"/>
      <c r="F25" s="13"/>
    </row>
    <row r="26" spans="3:10" x14ac:dyDescent="0.2">
      <c r="C26" s="12"/>
      <c r="D26" s="13"/>
      <c r="E26" s="12"/>
      <c r="F26" s="13"/>
    </row>
    <row r="27" spans="3:10" x14ac:dyDescent="0.2">
      <c r="C27" s="12"/>
      <c r="D27" s="13"/>
      <c r="E27" s="12"/>
      <c r="F27" s="13"/>
    </row>
    <row r="28" spans="3:10" x14ac:dyDescent="0.2">
      <c r="C28" s="12"/>
      <c r="D28" s="13"/>
      <c r="E28" s="12"/>
      <c r="F28" s="13"/>
    </row>
    <row r="29" spans="3:10" x14ac:dyDescent="0.2">
      <c r="C29" s="12"/>
      <c r="D29" s="13"/>
      <c r="E29" s="12"/>
      <c r="F29" s="13"/>
    </row>
    <row r="30" spans="3:10" x14ac:dyDescent="0.2">
      <c r="C30" s="12"/>
      <c r="D30" s="13"/>
      <c r="E30" s="12"/>
      <c r="F30" s="1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F976-69E3-4472-AE52-844E12F5E421}">
  <dimension ref="B2:E10"/>
  <sheetViews>
    <sheetView showGridLines="0" workbookViewId="0">
      <selection activeCell="C3" sqref="C3"/>
    </sheetView>
  </sheetViews>
  <sheetFormatPr baseColWidth="10" defaultColWidth="8.83203125" defaultRowHeight="15" x14ac:dyDescent="0.2"/>
  <cols>
    <col min="2" max="2" width="10.5" customWidth="1"/>
    <col min="5" max="5" width="14.5" customWidth="1"/>
  </cols>
  <sheetData>
    <row r="2" spans="2:5" x14ac:dyDescent="0.2">
      <c r="B2" s="10" t="s">
        <v>22</v>
      </c>
      <c r="C2" s="10"/>
      <c r="D2" s="10">
        <v>32</v>
      </c>
      <c r="E2" s="10" t="s">
        <v>23</v>
      </c>
    </row>
    <row r="3" spans="2:5" x14ac:dyDescent="0.2">
      <c r="B3" t="s">
        <v>24</v>
      </c>
      <c r="C3">
        <v>6208</v>
      </c>
      <c r="D3">
        <f>C3/$D$2</f>
        <v>194</v>
      </c>
      <c r="E3" t="s">
        <v>25</v>
      </c>
    </row>
    <row r="4" spans="2:5" x14ac:dyDescent="0.2">
      <c r="B4" t="s">
        <v>26</v>
      </c>
      <c r="C4">
        <v>5888</v>
      </c>
      <c r="D4">
        <f t="shared" ref="D4:D9" si="0">C4/$D$2</f>
        <v>184</v>
      </c>
      <c r="E4" t="s">
        <v>25</v>
      </c>
    </row>
    <row r="5" spans="2:5" x14ac:dyDescent="0.2">
      <c r="B5" t="s">
        <v>27</v>
      </c>
      <c r="C5">
        <v>5856</v>
      </c>
      <c r="D5">
        <f t="shared" si="0"/>
        <v>183</v>
      </c>
      <c r="E5" t="s">
        <v>25</v>
      </c>
    </row>
    <row r="6" spans="2:5" x14ac:dyDescent="0.2">
      <c r="B6" t="s">
        <v>28</v>
      </c>
      <c r="C6">
        <v>5792</v>
      </c>
      <c r="D6">
        <f t="shared" si="0"/>
        <v>181</v>
      </c>
      <c r="E6" t="s">
        <v>25</v>
      </c>
    </row>
    <row r="7" spans="2:5" x14ac:dyDescent="0.2">
      <c r="B7" t="s">
        <v>29</v>
      </c>
      <c r="C7">
        <v>5792</v>
      </c>
      <c r="D7">
        <f t="shared" si="0"/>
        <v>181</v>
      </c>
      <c r="E7" t="s">
        <v>25</v>
      </c>
    </row>
    <row r="8" spans="2:5" x14ac:dyDescent="0.2">
      <c r="B8" t="s">
        <v>30</v>
      </c>
      <c r="C8">
        <v>5632</v>
      </c>
      <c r="D8">
        <f t="shared" si="0"/>
        <v>176</v>
      </c>
      <c r="E8" t="s">
        <v>25</v>
      </c>
    </row>
    <row r="9" spans="2:5" x14ac:dyDescent="0.2">
      <c r="B9" s="8" t="s">
        <v>31</v>
      </c>
      <c r="C9" s="9">
        <f>SUM(C3:C8)</f>
        <v>35168</v>
      </c>
      <c r="D9" s="9">
        <f t="shared" si="0"/>
        <v>1099</v>
      </c>
      <c r="E9" s="9" t="s">
        <v>25</v>
      </c>
    </row>
    <row r="10" spans="2:5" x14ac:dyDescent="0.2">
      <c r="D10" s="7">
        <f>D9/60</f>
        <v>18.316666666666666</v>
      </c>
      <c r="E10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22E8C3618D9147882C4E3C53AF17C6" ma:contentTypeVersion="13" ma:contentTypeDescription="Create a new document." ma:contentTypeScope="" ma:versionID="ecc7986a5bee7e6f4396d441c4a143ad">
  <xsd:schema xmlns:xsd="http://www.w3.org/2001/XMLSchema" xmlns:xs="http://www.w3.org/2001/XMLSchema" xmlns:p="http://schemas.microsoft.com/office/2006/metadata/properties" xmlns:ns3="cfa8554e-ee20-4f23-986b-6f6bd21c357e" xmlns:ns4="ce92de61-d6c3-494f-9d9b-7cc8a8713eba" targetNamespace="http://schemas.microsoft.com/office/2006/metadata/properties" ma:root="true" ma:fieldsID="de8fabc2242df5b371bdfdd053785c29" ns3:_="" ns4:_="">
    <xsd:import namespace="cfa8554e-ee20-4f23-986b-6f6bd21c357e"/>
    <xsd:import namespace="ce92de61-d6c3-494f-9d9b-7cc8a8713e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a8554e-ee20-4f23-986b-6f6bd21c3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2de61-d6c3-494f-9d9b-7cc8a8713e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E57C6A-F4AA-4563-844A-0CB177D7A0A1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cfa8554e-ee20-4f23-986b-6f6bd21c357e"/>
    <ds:schemaRef ds:uri="http://purl.org/dc/terms/"/>
    <ds:schemaRef ds:uri="http://schemas.microsoft.com/office/2006/metadata/properties"/>
    <ds:schemaRef ds:uri="ce92de61-d6c3-494f-9d9b-7cc8a8713eba"/>
  </ds:schemaRefs>
</ds:datastoreItem>
</file>

<file path=customXml/itemProps2.xml><?xml version="1.0" encoding="utf-8"?>
<ds:datastoreItem xmlns:ds="http://schemas.openxmlformats.org/officeDocument/2006/customXml" ds:itemID="{C8B88FEA-6C93-4CF9-9984-EA5DBF610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a8554e-ee20-4f23-986b-6f6bd21c357e"/>
    <ds:schemaRef ds:uri="ce92de61-d6c3-494f-9d9b-7cc8a8713e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A3478-E1E0-4E1B-876F-71CB82E5C1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Upstairs_Downstairs</vt:lpstr>
      <vt:lpstr>Jog_Walk</vt:lpstr>
      <vt:lpstr>Stand_Sit</vt:lpstr>
      <vt:lpstr>Sanity 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Hinkle</dc:creator>
  <cp:keywords/>
  <dc:description/>
  <cp:lastModifiedBy>Hinkle, Lee B</cp:lastModifiedBy>
  <cp:revision/>
  <dcterms:created xsi:type="dcterms:W3CDTF">2019-11-24T22:43:48Z</dcterms:created>
  <dcterms:modified xsi:type="dcterms:W3CDTF">2021-06-24T21:19:53Z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0x010100A422E8C3618D9147882C4E3C53AF17C6</vt:lpwstr>
  </property>
</Properties>
</file>