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NBEIW0001\Shares\Supply Chain\00_E-Commerce Supply Chain\01 eSC Project &amp; Digitalization\10 eSC Digital Insights\warehouse_map\"/>
    </mc:Choice>
  </mc:AlternateContent>
  <xr:revisionPtr revIDLastSave="0" documentId="13_ncr:1_{2D5D0B61-3BCF-4756-A2D6-87908F716BDF}" xr6:coauthVersionLast="46" xr6:coauthVersionMax="46" xr10:uidLastSave="{00000000-0000-0000-0000-000000000000}"/>
  <bookViews>
    <workbookView xWindow="-120" yWindow="-120" windowWidth="29040" windowHeight="15840" tabRatio="732" activeTab="2" xr2:uid="{00000000-000D-0000-FFFF-FFFF00000000}"/>
  </bookViews>
  <sheets>
    <sheet name="map steps" sheetId="23" r:id="rId1"/>
    <sheet name="upload to python" sheetId="7" r:id="rId2"/>
    <sheet name="path" sheetId="15" r:id="rId3"/>
    <sheet name="path_pivot" sheetId="16" r:id="rId4"/>
    <sheet name="仓网分布数据" sheetId="19" r:id="rId5"/>
    <sheet name="Sheet1" sheetId="17" r:id="rId6"/>
    <sheet name="Sheet3" sheetId="22" r:id="rId7"/>
    <sheet name="city_old_new" sheetId="10" r:id="rId8"/>
    <sheet name="echarts_map" sheetId="9" r:id="rId9"/>
  </sheets>
  <definedNames>
    <definedName name="_xlnm._FilterDatabase" localSheetId="8" hidden="1">echarts_map!$A$1:$D$509</definedName>
    <definedName name="_xlnm._FilterDatabase" localSheetId="2" hidden="1">path!$B$1:$N$189</definedName>
    <definedName name="_xlnm._FilterDatabase" localSheetId="5" hidden="1">Sheet1!$A$16:$A$32</definedName>
    <definedName name="_xlnm._FilterDatabase" localSheetId="1" hidden="1">'upload to python'!$A$1:$Q$33</definedName>
    <definedName name="_xlnm._FilterDatabase" localSheetId="4" hidden="1">仓网分布数据!$G$2:$L$24</definedName>
  </definedNames>
  <calcPr calcId="191029"/>
  <pivotCaches>
    <pivotCache cacheId="4" r:id="rId10"/>
    <pivotCache cacheId="5" r:id="rId11"/>
    <pivotCache cacheId="6"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5" l="1"/>
  <c r="I9" i="15"/>
  <c r="J9" i="15"/>
  <c r="G9" i="15"/>
  <c r="C9" i="15"/>
  <c r="D9" i="15"/>
  <c r="E9" i="15"/>
  <c r="M9" i="15" s="1"/>
  <c r="B9" i="15"/>
  <c r="N9" i="15"/>
  <c r="L9" i="15"/>
  <c r="H15" i="15"/>
  <c r="H16" i="15"/>
  <c r="H17" i="15"/>
  <c r="H18" i="15"/>
  <c r="H19" i="15"/>
  <c r="I19" i="15"/>
  <c r="H20" i="15"/>
  <c r="H14" i="15"/>
  <c r="B15" i="15"/>
  <c r="C15" i="15"/>
  <c r="B16" i="15"/>
  <c r="L16" i="15" s="1"/>
  <c r="C16" i="15"/>
  <c r="B17" i="15"/>
  <c r="L17" i="15" s="1"/>
  <c r="C17" i="15"/>
  <c r="B18" i="15"/>
  <c r="L18" i="15" s="1"/>
  <c r="C18" i="15"/>
  <c r="B19" i="15"/>
  <c r="L19" i="15" s="1"/>
  <c r="C19" i="15"/>
  <c r="B20" i="15"/>
  <c r="L20" i="15" s="1"/>
  <c r="C20" i="15"/>
  <c r="C14" i="15"/>
  <c r="B14" i="15"/>
  <c r="L16" i="7"/>
  <c r="M16" i="7"/>
  <c r="C16" i="7"/>
  <c r="D14" i="15" s="1"/>
  <c r="H3" i="7"/>
  <c r="H4" i="7"/>
  <c r="H5" i="7"/>
  <c r="H6" i="7"/>
  <c r="H8" i="7"/>
  <c r="H9" i="7"/>
  <c r="H10" i="7"/>
  <c r="H11" i="7"/>
  <c r="H12" i="7"/>
  <c r="H13" i="7"/>
  <c r="H14" i="7"/>
  <c r="H15" i="7"/>
  <c r="H17" i="7"/>
  <c r="H19" i="7"/>
  <c r="H20" i="7"/>
  <c r="H21" i="7"/>
  <c r="H22" i="7"/>
  <c r="H23" i="7"/>
  <c r="H24" i="7"/>
  <c r="H25" i="7"/>
  <c r="H26" i="7"/>
  <c r="H27" i="7"/>
  <c r="H28" i="7"/>
  <c r="H29" i="7"/>
  <c r="H30" i="7"/>
  <c r="H31" i="7"/>
  <c r="H32" i="7"/>
  <c r="H33" i="7"/>
  <c r="H2" i="7"/>
  <c r="K4" i="7"/>
  <c r="H11" i="15"/>
  <c r="H12" i="15"/>
  <c r="H13" i="15"/>
  <c r="H10" i="15"/>
  <c r="C10" i="15"/>
  <c r="C13" i="15" s="1"/>
  <c r="B10" i="15"/>
  <c r="B13" i="15" s="1"/>
  <c r="L13" i="15" s="1"/>
  <c r="H8" i="15"/>
  <c r="G8" i="15"/>
  <c r="C8" i="15"/>
  <c r="B8" i="15"/>
  <c r="H4" i="15"/>
  <c r="H5" i="15"/>
  <c r="H6" i="15"/>
  <c r="H7" i="15"/>
  <c r="H3" i="15"/>
  <c r="C3" i="15"/>
  <c r="C4" i="15" s="1"/>
  <c r="B3" i="15"/>
  <c r="L3" i="15" s="1"/>
  <c r="H2" i="15"/>
  <c r="G2" i="15"/>
  <c r="C2" i="15"/>
  <c r="B2" i="15"/>
  <c r="L11" i="7"/>
  <c r="M11" i="7"/>
  <c r="L2" i="7"/>
  <c r="M2" i="7"/>
  <c r="L5" i="7"/>
  <c r="M5" i="7"/>
  <c r="L6" i="7"/>
  <c r="M6" i="7"/>
  <c r="L7" i="7"/>
  <c r="M7" i="7"/>
  <c r="L8" i="7"/>
  <c r="M8" i="7"/>
  <c r="L9" i="7"/>
  <c r="M9" i="7"/>
  <c r="L12" i="7"/>
  <c r="M12" i="7"/>
  <c r="L13" i="7"/>
  <c r="M13" i="7"/>
  <c r="L14" i="7"/>
  <c r="M14" i="7"/>
  <c r="L15" i="7"/>
  <c r="M15"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 i="7"/>
  <c r="M3" i="7"/>
  <c r="L10" i="7"/>
  <c r="M10" i="7"/>
  <c r="P3" i="7"/>
  <c r="P11" i="7"/>
  <c r="P2" i="7"/>
  <c r="P5" i="7"/>
  <c r="P6" i="7"/>
  <c r="P7" i="7"/>
  <c r="P8" i="7"/>
  <c r="P9" i="7"/>
  <c r="P12" i="7"/>
  <c r="P13" i="7"/>
  <c r="P14" i="7"/>
  <c r="P15" i="7"/>
  <c r="P17" i="7"/>
  <c r="P18" i="7"/>
  <c r="P19" i="7"/>
  <c r="P20" i="7"/>
  <c r="P21" i="7"/>
  <c r="P22" i="7"/>
  <c r="P23" i="7"/>
  <c r="P24" i="7"/>
  <c r="P25" i="7"/>
  <c r="P26" i="7"/>
  <c r="P27" i="7"/>
  <c r="P28" i="7"/>
  <c r="P29" i="7"/>
  <c r="P30" i="7"/>
  <c r="P31" i="7"/>
  <c r="P32" i="7"/>
  <c r="P33" i="7"/>
  <c r="P10" i="7"/>
  <c r="P4" i="7"/>
  <c r="C5" i="7"/>
  <c r="I3" i="15" s="1"/>
  <c r="C6" i="7"/>
  <c r="I4" i="15" s="1"/>
  <c r="C7" i="7"/>
  <c r="I5" i="15" s="1"/>
  <c r="C8" i="7"/>
  <c r="I6" i="15" s="1"/>
  <c r="C9" i="7"/>
  <c r="I7" i="15" s="1"/>
  <c r="C12" i="7"/>
  <c r="I10" i="15" s="1"/>
  <c r="C13" i="7"/>
  <c r="I11" i="15" s="1"/>
  <c r="C14" i="7"/>
  <c r="I12" i="15" s="1"/>
  <c r="C15" i="7"/>
  <c r="I13" i="15" s="1"/>
  <c r="C17" i="7"/>
  <c r="I14" i="15" s="1"/>
  <c r="C18" i="7"/>
  <c r="I15" i="15" s="1"/>
  <c r="C19" i="7"/>
  <c r="I16" i="15" s="1"/>
  <c r="C20" i="7"/>
  <c r="I17" i="15" s="1"/>
  <c r="C21" i="7"/>
  <c r="I18" i="15" s="1"/>
  <c r="C22" i="7"/>
  <c r="C23" i="7"/>
  <c r="I20" i="15" s="1"/>
  <c r="C24" i="7"/>
  <c r="C25" i="7"/>
  <c r="C26" i="7"/>
  <c r="C27" i="7"/>
  <c r="C28" i="7"/>
  <c r="C29" i="7"/>
  <c r="C30" i="7"/>
  <c r="C31" i="7"/>
  <c r="C32" i="7"/>
  <c r="C33" i="7"/>
  <c r="A5" i="7"/>
  <c r="A6" i="7"/>
  <c r="A7" i="7"/>
  <c r="A8" i="7"/>
  <c r="A9" i="7"/>
  <c r="A12" i="7"/>
  <c r="A13" i="7"/>
  <c r="A14" i="7"/>
  <c r="A15" i="7"/>
  <c r="A17" i="7"/>
  <c r="A18" i="7"/>
  <c r="A19" i="7"/>
  <c r="A20" i="7"/>
  <c r="A21" i="7"/>
  <c r="A22" i="7"/>
  <c r="A23" i="7"/>
  <c r="A24" i="7"/>
  <c r="A25" i="7"/>
  <c r="A26" i="7"/>
  <c r="A27" i="7"/>
  <c r="A28" i="7"/>
  <c r="A29" i="7"/>
  <c r="A30" i="7"/>
  <c r="A31" i="7"/>
  <c r="A32" i="7"/>
  <c r="A33" i="7"/>
  <c r="C11" i="7"/>
  <c r="D10" i="15" s="1"/>
  <c r="C2" i="7"/>
  <c r="C3" i="7"/>
  <c r="D2" i="15" s="1"/>
  <c r="C10" i="7"/>
  <c r="D8" i="15" s="1"/>
  <c r="C4" i="7"/>
  <c r="I2" i="15" s="1"/>
  <c r="D19" i="15" l="1"/>
  <c r="D17" i="15"/>
  <c r="D15" i="15"/>
  <c r="D20" i="15"/>
  <c r="D18" i="15"/>
  <c r="D16" i="15"/>
  <c r="D16" i="7"/>
  <c r="D2" i="7"/>
  <c r="L8" i="15"/>
  <c r="I8" i="15"/>
  <c r="D32" i="7"/>
  <c r="D28" i="7"/>
  <c r="D24" i="7"/>
  <c r="D20" i="7"/>
  <c r="J17" i="15" s="1"/>
  <c r="N17" i="15" s="1"/>
  <c r="D15" i="7"/>
  <c r="J13" i="15" s="1"/>
  <c r="N13" i="15" s="1"/>
  <c r="D9" i="7"/>
  <c r="J7" i="15" s="1"/>
  <c r="N7" i="15" s="1"/>
  <c r="C7" i="15"/>
  <c r="B11" i="15"/>
  <c r="L11" i="15" s="1"/>
  <c r="C5" i="15"/>
  <c r="D13" i="15"/>
  <c r="D11" i="15"/>
  <c r="D12" i="15"/>
  <c r="D3" i="15"/>
  <c r="B7" i="15"/>
  <c r="L7" i="15" s="1"/>
  <c r="B5" i="15"/>
  <c r="L5" i="15" s="1"/>
  <c r="B4" i="15"/>
  <c r="L4" i="15" s="1"/>
  <c r="C12" i="15"/>
  <c r="C11" i="15"/>
  <c r="L14" i="15"/>
  <c r="B12" i="15"/>
  <c r="L12" i="15" s="1"/>
  <c r="C6" i="15"/>
  <c r="B6" i="15"/>
  <c r="L6" i="15" s="1"/>
  <c r="L10" i="15"/>
  <c r="L15" i="15"/>
  <c r="L2" i="15"/>
  <c r="D27" i="7"/>
  <c r="D19" i="7"/>
  <c r="J16" i="15" s="1"/>
  <c r="N16" i="15" s="1"/>
  <c r="D29" i="7"/>
  <c r="D25" i="7"/>
  <c r="D21" i="7"/>
  <c r="J18" i="15" s="1"/>
  <c r="N18" i="15" s="1"/>
  <c r="D17" i="7"/>
  <c r="D12" i="7"/>
  <c r="J10" i="15" s="1"/>
  <c r="N10" i="15" s="1"/>
  <c r="D6" i="7"/>
  <c r="J4" i="15" s="1"/>
  <c r="N4" i="15" s="1"/>
  <c r="D5" i="7"/>
  <c r="J3" i="15" s="1"/>
  <c r="N3" i="15" s="1"/>
  <c r="D10" i="7"/>
  <c r="E8" i="15" s="1"/>
  <c r="M8" i="15" s="1"/>
  <c r="D31" i="7"/>
  <c r="D23" i="7"/>
  <c r="J20" i="15" s="1"/>
  <c r="N20" i="15" s="1"/>
  <c r="D14" i="7"/>
  <c r="J12" i="15" s="1"/>
  <c r="N12" i="15" s="1"/>
  <c r="D8" i="7"/>
  <c r="J6" i="15" s="1"/>
  <c r="N6" i="15" s="1"/>
  <c r="D3" i="7"/>
  <c r="E2" i="15" s="1"/>
  <c r="M2" i="15" s="1"/>
  <c r="D30" i="7"/>
  <c r="D26" i="7"/>
  <c r="D22" i="7"/>
  <c r="J19" i="15" s="1"/>
  <c r="N19" i="15" s="1"/>
  <c r="D18" i="7"/>
  <c r="D13" i="7"/>
  <c r="J11" i="15" s="1"/>
  <c r="N11" i="15" s="1"/>
  <c r="D7" i="7"/>
  <c r="J5" i="15" s="1"/>
  <c r="N5" i="15" s="1"/>
  <c r="D11" i="7"/>
  <c r="D33" i="7"/>
  <c r="M28" i="19"/>
  <c r="M27" i="19"/>
  <c r="M26" i="19"/>
  <c r="M25" i="19"/>
  <c r="M24" i="19"/>
  <c r="M23" i="19"/>
  <c r="M22" i="19"/>
  <c r="M21" i="19"/>
  <c r="M20" i="19"/>
  <c r="M19" i="19"/>
  <c r="M18" i="19"/>
  <c r="M17" i="19"/>
  <c r="M16" i="19"/>
  <c r="M15" i="19"/>
  <c r="M14" i="19"/>
  <c r="M13" i="19"/>
  <c r="M12" i="19"/>
  <c r="M11" i="19"/>
  <c r="M10" i="19"/>
  <c r="M9" i="19"/>
  <c r="M8" i="19"/>
  <c r="L4" i="7"/>
  <c r="E14" i="15" l="1"/>
  <c r="E16" i="15"/>
  <c r="M16" i="15" s="1"/>
  <c r="E18" i="15"/>
  <c r="M18" i="15" s="1"/>
  <c r="E20" i="15"/>
  <c r="M20" i="15" s="1"/>
  <c r="E15" i="15"/>
  <c r="E17" i="15"/>
  <c r="M17" i="15" s="1"/>
  <c r="E19" i="15"/>
  <c r="M19" i="15" s="1"/>
  <c r="N14" i="15"/>
  <c r="J14" i="15"/>
  <c r="J15" i="15"/>
  <c r="N15" i="15" s="1"/>
  <c r="D5" i="15"/>
  <c r="D7" i="15"/>
  <c r="D4" i="15"/>
  <c r="D6" i="15"/>
  <c r="J8" i="15"/>
  <c r="N8" i="15" s="1"/>
  <c r="E10" i="15"/>
  <c r="M4" i="7"/>
  <c r="M14" i="15" l="1"/>
  <c r="M10" i="15"/>
  <c r="E13" i="15"/>
  <c r="M13" i="15" s="1"/>
  <c r="M15" i="15"/>
  <c r="E12" i="15"/>
  <c r="M12" i="15" s="1"/>
  <c r="E11" i="15"/>
  <c r="M11" i="15" s="1"/>
  <c r="D4" i="7"/>
  <c r="E3" i="15" l="1"/>
  <c r="J2" i="15"/>
  <c r="N2" i="15" s="1"/>
  <c r="D509" i="9"/>
  <c r="D508" i="9"/>
  <c r="D507" i="9"/>
  <c r="D506" i="9"/>
  <c r="D505" i="9"/>
  <c r="D504" i="9"/>
  <c r="D503" i="9"/>
  <c r="D502" i="9"/>
  <c r="D501" i="9"/>
  <c r="D500" i="9"/>
  <c r="D499" i="9"/>
  <c r="D498" i="9"/>
  <c r="D497" i="9"/>
  <c r="D496" i="9"/>
  <c r="D495" i="9"/>
  <c r="D494" i="9"/>
  <c r="D493"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5" i="9"/>
  <c r="D464" i="9"/>
  <c r="D463" i="9"/>
  <c r="D462" i="9"/>
  <c r="D461" i="9"/>
  <c r="D460" i="9"/>
  <c r="D459" i="9"/>
  <c r="D458" i="9"/>
  <c r="D457" i="9"/>
  <c r="D456" i="9"/>
  <c r="D455" i="9"/>
  <c r="D454" i="9"/>
  <c r="D453" i="9"/>
  <c r="D452" i="9"/>
  <c r="D451" i="9"/>
  <c r="D450" i="9"/>
  <c r="D449" i="9"/>
  <c r="D448" i="9"/>
  <c r="D447" i="9"/>
  <c r="D446" i="9"/>
  <c r="D445" i="9"/>
  <c r="D444" i="9"/>
  <c r="D443" i="9"/>
  <c r="D442" i="9"/>
  <c r="D441"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7" i="9"/>
  <c r="D366" i="9"/>
  <c r="D365" i="9"/>
  <c r="D364" i="9"/>
  <c r="D363" i="9"/>
  <c r="D362" i="9"/>
  <c r="D361" i="9"/>
  <c r="D360" i="9"/>
  <c r="D359" i="9"/>
  <c r="D358" i="9"/>
  <c r="D357" i="9"/>
  <c r="D356" i="9"/>
  <c r="D355" i="9"/>
  <c r="D354" i="9"/>
  <c r="D353" i="9"/>
  <c r="D352" i="9"/>
  <c r="D351" i="9"/>
  <c r="D350" i="9"/>
  <c r="D349" i="9"/>
  <c r="D348" i="9"/>
  <c r="D347" i="9"/>
  <c r="D346" i="9"/>
  <c r="D345" i="9"/>
  <c r="D344" i="9"/>
  <c r="D343"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M3" i="15" l="1"/>
  <c r="E5" i="15"/>
  <c r="M5" i="15" s="1"/>
  <c r="E7" i="15"/>
  <c r="M7" i="15" s="1"/>
  <c r="E4" i="15"/>
  <c r="M4" i="15" s="1"/>
  <c r="E6" i="15"/>
  <c r="M6" i="15" s="1"/>
</calcChain>
</file>

<file path=xl/sharedStrings.xml><?xml version="1.0" encoding="utf-8"?>
<sst xmlns="http://schemas.openxmlformats.org/spreadsheetml/2006/main" count="1482" uniqueCount="669">
  <si>
    <t>Grand Total</t>
  </si>
  <si>
    <t>Row Labels</t>
  </si>
  <si>
    <t>北京</t>
  </si>
  <si>
    <t>上海</t>
  </si>
  <si>
    <t>天津</t>
  </si>
  <si>
    <t>广州</t>
  </si>
  <si>
    <t>东莞</t>
  </si>
  <si>
    <t>吉林</t>
  </si>
  <si>
    <t>重庆</t>
  </si>
  <si>
    <t>市</t>
  </si>
  <si>
    <t>江苏</t>
  </si>
  <si>
    <t>广东</t>
  </si>
  <si>
    <t>四川</t>
  </si>
  <si>
    <t>湖北</t>
  </si>
  <si>
    <t>辽宁</t>
  </si>
  <si>
    <t>陕西</t>
  </si>
  <si>
    <t>山东</t>
  </si>
  <si>
    <t>浙江</t>
  </si>
  <si>
    <t>河南</t>
  </si>
  <si>
    <t>河北</t>
  </si>
  <si>
    <t>江西</t>
  </si>
  <si>
    <t>湖南</t>
  </si>
  <si>
    <t>福建</t>
  </si>
  <si>
    <t>安徽</t>
  </si>
  <si>
    <t>广西</t>
  </si>
  <si>
    <t>贵州</t>
  </si>
  <si>
    <t>name</t>
  </si>
  <si>
    <t>value</t>
  </si>
  <si>
    <t>type</t>
  </si>
  <si>
    <t>province</t>
  </si>
  <si>
    <t>盒马</t>
  </si>
  <si>
    <t>丰台区</t>
  </si>
  <si>
    <t>河西区</t>
  </si>
  <si>
    <t>闵行区</t>
  </si>
  <si>
    <t>嘉定区</t>
  </si>
  <si>
    <t>浦东新区</t>
  </si>
  <si>
    <t>奉贤区</t>
  </si>
  <si>
    <t>闸北区</t>
  </si>
  <si>
    <t>杨浦区</t>
  </si>
  <si>
    <t>金山区</t>
  </si>
  <si>
    <t>宝山区</t>
  </si>
  <si>
    <t>静安区</t>
  </si>
  <si>
    <t>市_ori</t>
  </si>
  <si>
    <t>山西</t>
  </si>
  <si>
    <t>海南</t>
  </si>
  <si>
    <t>宁夏</t>
  </si>
  <si>
    <t>甘肃</t>
  </si>
  <si>
    <t>云南</t>
  </si>
  <si>
    <t>青海</t>
  </si>
  <si>
    <t>黑龙江</t>
  </si>
  <si>
    <t>内蒙古</t>
  </si>
  <si>
    <t>七台河市</t>
  </si>
  <si>
    <t>昆山市</t>
  </si>
  <si>
    <t>张家港市</t>
  </si>
  <si>
    <t>济源市</t>
  </si>
  <si>
    <t>通辽市</t>
  </si>
  <si>
    <t>鄂尔多斯市</t>
  </si>
  <si>
    <t>宁国市</t>
  </si>
  <si>
    <t>哈尔滨市</t>
  </si>
  <si>
    <t>牡丹江市</t>
  </si>
  <si>
    <t>齐齐哈尔市</t>
  </si>
  <si>
    <t>佳木斯市</t>
  </si>
  <si>
    <t>大庆市</t>
  </si>
  <si>
    <t>双鸭山市</t>
  </si>
  <si>
    <t>绥化市</t>
  </si>
  <si>
    <t>延吉市</t>
  </si>
  <si>
    <t>景洪市</t>
  </si>
  <si>
    <t>安宁市</t>
  </si>
  <si>
    <t>天门市</t>
  </si>
  <si>
    <t>海淀区</t>
  </si>
  <si>
    <t>朝阳区</t>
  </si>
  <si>
    <t>大兴区</t>
  </si>
  <si>
    <t>松江区</t>
  </si>
  <si>
    <t>合川区</t>
  </si>
  <si>
    <t>永川区</t>
  </si>
  <si>
    <t>綦江区</t>
  </si>
  <si>
    <t>璧山区</t>
  </si>
  <si>
    <t>荣昌区</t>
  </si>
  <si>
    <t>南通市</t>
  </si>
  <si>
    <t>宿迁市</t>
  </si>
  <si>
    <t>苏州市</t>
  </si>
  <si>
    <t>南京市</t>
  </si>
  <si>
    <t>常州市</t>
  </si>
  <si>
    <t>无锡市</t>
  </si>
  <si>
    <t>扬州市</t>
  </si>
  <si>
    <t>镇江市</t>
  </si>
  <si>
    <t>杭州市</t>
  </si>
  <si>
    <t>宁波市</t>
  </si>
  <si>
    <t>绍兴市</t>
  </si>
  <si>
    <t>嘉兴市</t>
  </si>
  <si>
    <t>湖州市</t>
  </si>
  <si>
    <t>舟山市</t>
  </si>
  <si>
    <t>台州市</t>
  </si>
  <si>
    <t>蚌埠市</t>
  </si>
  <si>
    <t>马鞍山市</t>
  </si>
  <si>
    <t>芜湖市</t>
  </si>
  <si>
    <t>安庆市</t>
  </si>
  <si>
    <t>肇庆市</t>
  </si>
  <si>
    <t>成都市</t>
  </si>
  <si>
    <t>大连市</t>
  </si>
  <si>
    <t>武汉市</t>
  </si>
  <si>
    <t>阜阳市</t>
  </si>
  <si>
    <t>阳江市</t>
  </si>
  <si>
    <t>清远市</t>
  </si>
  <si>
    <t>宣城市</t>
  </si>
  <si>
    <t>合肥市</t>
  </si>
  <si>
    <t>菏泽市</t>
  </si>
  <si>
    <t>唐山市</t>
  </si>
  <si>
    <t>保定市</t>
  </si>
  <si>
    <t>承德市</t>
  </si>
  <si>
    <t>大同市</t>
  </si>
  <si>
    <t>徐州市</t>
  </si>
  <si>
    <t>漯河市</t>
  </si>
  <si>
    <t>商丘市</t>
  </si>
  <si>
    <t>淮安市</t>
  </si>
  <si>
    <t>盐城市</t>
  </si>
  <si>
    <t>连云港市</t>
  </si>
  <si>
    <t>泰州市</t>
  </si>
  <si>
    <t>聊城市</t>
  </si>
  <si>
    <t>济南市</t>
  </si>
  <si>
    <t>泰安市</t>
  </si>
  <si>
    <t>滨州市</t>
  </si>
  <si>
    <t>郑州市</t>
  </si>
  <si>
    <t>青岛市</t>
  </si>
  <si>
    <t>淄博市</t>
  </si>
  <si>
    <t>烟台市</t>
  </si>
  <si>
    <t>临沂市</t>
  </si>
  <si>
    <t>潍坊市</t>
  </si>
  <si>
    <t>日照市</t>
  </si>
  <si>
    <t>威海市</t>
  </si>
  <si>
    <t>济宁市</t>
  </si>
  <si>
    <t>开封市</t>
  </si>
  <si>
    <t>枣庄市</t>
  </si>
  <si>
    <t>温州市</t>
  </si>
  <si>
    <t>丽水市</t>
  </si>
  <si>
    <t>衢州市</t>
  </si>
  <si>
    <t>金华市</t>
  </si>
  <si>
    <t>铜陵市</t>
  </si>
  <si>
    <t>淮南市</t>
  </si>
  <si>
    <t>淮北市</t>
  </si>
  <si>
    <t>宿州市</t>
  </si>
  <si>
    <t>池州市</t>
  </si>
  <si>
    <t>黄山市</t>
  </si>
  <si>
    <t>滁州市</t>
  </si>
  <si>
    <t>佛山市</t>
  </si>
  <si>
    <t>广州市</t>
  </si>
  <si>
    <t>东莞市</t>
  </si>
  <si>
    <t>湛江市</t>
  </si>
  <si>
    <t>中山市</t>
  </si>
  <si>
    <t>韶关市</t>
  </si>
  <si>
    <t>江门市</t>
  </si>
  <si>
    <t>梅州市</t>
  </si>
  <si>
    <t>深圳市</t>
  </si>
  <si>
    <t>惠州市</t>
  </si>
  <si>
    <t>潮州市</t>
  </si>
  <si>
    <t>南宁市</t>
  </si>
  <si>
    <t>北海市</t>
  </si>
  <si>
    <t>柳州市</t>
  </si>
  <si>
    <t>玉林市</t>
  </si>
  <si>
    <t>梧州市</t>
  </si>
  <si>
    <t>贵港市</t>
  </si>
  <si>
    <t>钦州市</t>
  </si>
  <si>
    <t>海口市</t>
  </si>
  <si>
    <t>银川市</t>
  </si>
  <si>
    <t>兰州市</t>
  </si>
  <si>
    <t>沈阳市</t>
  </si>
  <si>
    <t>朝阳市</t>
  </si>
  <si>
    <t>锦州市</t>
  </si>
  <si>
    <t>盘锦市</t>
  </si>
  <si>
    <t>鞍山市</t>
  </si>
  <si>
    <t>辽阳市</t>
  </si>
  <si>
    <t>阜新市</t>
  </si>
  <si>
    <t>葫芦岛市</t>
  </si>
  <si>
    <t>营口市</t>
  </si>
  <si>
    <t>吉林市</t>
  </si>
  <si>
    <t>白城市</t>
  </si>
  <si>
    <t>长春市</t>
  </si>
  <si>
    <t>辽源市</t>
  </si>
  <si>
    <t>松原市</t>
  </si>
  <si>
    <t>德阳市</t>
  </si>
  <si>
    <t>攀枝花市</t>
  </si>
  <si>
    <t>南充市</t>
  </si>
  <si>
    <t>宜宾市</t>
  </si>
  <si>
    <t>昆明市</t>
  </si>
  <si>
    <t>遵义市</t>
  </si>
  <si>
    <t>安顺市</t>
  </si>
  <si>
    <t>六盘水市</t>
  </si>
  <si>
    <t>荆州市</t>
  </si>
  <si>
    <t>宜昌市</t>
  </si>
  <si>
    <t>孝感市</t>
  </si>
  <si>
    <t>黄冈市</t>
  </si>
  <si>
    <t>随州市</t>
  </si>
  <si>
    <t>长沙市</t>
  </si>
  <si>
    <t>岳阳市</t>
  </si>
  <si>
    <t>常德市</t>
  </si>
  <si>
    <t>株洲市</t>
  </si>
  <si>
    <t>怀化市</t>
  </si>
  <si>
    <t>上饶市</t>
  </si>
  <si>
    <t>南昌市</t>
  </si>
  <si>
    <t>赣州市</t>
  </si>
  <si>
    <t>九江市</t>
  </si>
  <si>
    <t>吉安市</t>
  </si>
  <si>
    <t>抚州市</t>
  </si>
  <si>
    <t>泉州市</t>
  </si>
  <si>
    <t>厦门市</t>
  </si>
  <si>
    <t>福州市</t>
  </si>
  <si>
    <t>三明市</t>
  </si>
  <si>
    <t>漳州市</t>
  </si>
  <si>
    <t>龙岩市</t>
  </si>
  <si>
    <t>莆田市</t>
  </si>
  <si>
    <t>宁德市</t>
  </si>
  <si>
    <t>南平市</t>
  </si>
  <si>
    <t>西安市</t>
  </si>
  <si>
    <t>宝鸡市</t>
  </si>
  <si>
    <t>眉山市</t>
  </si>
  <si>
    <t>绵阳市</t>
  </si>
  <si>
    <t>西宁市</t>
  </si>
  <si>
    <t>中国</t>
  </si>
  <si>
    <t>台湾</t>
  </si>
  <si>
    <t>西藏</t>
  </si>
  <si>
    <t>新疆</t>
  </si>
  <si>
    <t>香港</t>
  </si>
  <si>
    <t>澳门</t>
  </si>
  <si>
    <t>黄浦区</t>
  </si>
  <si>
    <t>徐汇区</t>
  </si>
  <si>
    <t>长宁区</t>
  </si>
  <si>
    <t>普陀区</t>
  </si>
  <si>
    <t>虹口区</t>
  </si>
  <si>
    <t>青浦区</t>
  </si>
  <si>
    <t>石家庄市</t>
  </si>
  <si>
    <t>秦皇岛市</t>
  </si>
  <si>
    <t>邯郸市</t>
  </si>
  <si>
    <t>邢台市</t>
  </si>
  <si>
    <t>张家口市</t>
  </si>
  <si>
    <t>沧州市</t>
  </si>
  <si>
    <t>廊坊市</t>
  </si>
  <si>
    <t>衡水市</t>
  </si>
  <si>
    <t>太原市</t>
  </si>
  <si>
    <t>阳泉市</t>
  </si>
  <si>
    <t>长治市</t>
  </si>
  <si>
    <t>晋城市</t>
  </si>
  <si>
    <t>朔州市</t>
  </si>
  <si>
    <t>晋中市</t>
  </si>
  <si>
    <t>运城市</t>
  </si>
  <si>
    <t>忻州市</t>
  </si>
  <si>
    <t>临汾市</t>
  </si>
  <si>
    <t>吕梁市</t>
  </si>
  <si>
    <t>呼和浩特市</t>
  </si>
  <si>
    <t>包头市</t>
  </si>
  <si>
    <t>乌海市</t>
  </si>
  <si>
    <t>赤峰市</t>
  </si>
  <si>
    <t>呼伦贝尔市</t>
  </si>
  <si>
    <t>巴彦淖尔市</t>
  </si>
  <si>
    <t>乌兰察布市</t>
  </si>
  <si>
    <t>兴安盟</t>
  </si>
  <si>
    <t>锡林郭勒盟</t>
  </si>
  <si>
    <t>阿拉善盟</t>
  </si>
  <si>
    <t>抚顺市</t>
  </si>
  <si>
    <t>本溪市</t>
  </si>
  <si>
    <t>丹东市</t>
  </si>
  <si>
    <t>铁岭市</t>
  </si>
  <si>
    <t>四平市</t>
  </si>
  <si>
    <t>通化市</t>
  </si>
  <si>
    <t>白山市</t>
  </si>
  <si>
    <t>延边朝鲜族自治州</t>
  </si>
  <si>
    <t>六安市</t>
  </si>
  <si>
    <t>亳州市</t>
  </si>
  <si>
    <t>景德镇市</t>
  </si>
  <si>
    <t>萍乡市</t>
  </si>
  <si>
    <t>新余市</t>
  </si>
  <si>
    <t>鹰潭市</t>
  </si>
  <si>
    <t>宜春市</t>
  </si>
  <si>
    <t>东营市</t>
  </si>
  <si>
    <t>莱芜市</t>
  </si>
  <si>
    <t>德州市</t>
  </si>
  <si>
    <t>洛阳市</t>
  </si>
  <si>
    <t>平顶山市</t>
  </si>
  <si>
    <t>安阳市</t>
  </si>
  <si>
    <t>鹤壁市</t>
  </si>
  <si>
    <t>新乡市</t>
  </si>
  <si>
    <t>焦作市</t>
  </si>
  <si>
    <t>濮阳市</t>
  </si>
  <si>
    <t>许昌市</t>
  </si>
  <si>
    <t>三门峡市</t>
  </si>
  <si>
    <t>南阳市</t>
  </si>
  <si>
    <t>信阳市</t>
  </si>
  <si>
    <t>周口市</t>
  </si>
  <si>
    <t>驻马店市</t>
  </si>
  <si>
    <t>黄石市</t>
  </si>
  <si>
    <t>十堰市</t>
  </si>
  <si>
    <t>襄阳市</t>
  </si>
  <si>
    <t>鄂州市</t>
  </si>
  <si>
    <t>荆门市</t>
  </si>
  <si>
    <t>咸宁市</t>
  </si>
  <si>
    <t>恩施土家族苗族自治州</t>
  </si>
  <si>
    <t>仙桃市</t>
  </si>
  <si>
    <t>潜江市</t>
  </si>
  <si>
    <t>神农架林区</t>
  </si>
  <si>
    <t>湘潭市</t>
  </si>
  <si>
    <t>衡阳市</t>
  </si>
  <si>
    <t>邵阳市</t>
  </si>
  <si>
    <t>张家界市</t>
  </si>
  <si>
    <t>益阳市</t>
  </si>
  <si>
    <t>郴州市</t>
  </si>
  <si>
    <t>永州市</t>
  </si>
  <si>
    <t>娄底市</t>
  </si>
  <si>
    <t>湘西土家族苗族自治州</t>
  </si>
  <si>
    <t>桂林市</t>
  </si>
  <si>
    <t>防城港市</t>
  </si>
  <si>
    <t>百色市</t>
  </si>
  <si>
    <t>贺州市</t>
  </si>
  <si>
    <t>河池市</t>
  </si>
  <si>
    <t>来宾市</t>
  </si>
  <si>
    <t>崇左市</t>
  </si>
  <si>
    <t>三亚市</t>
  </si>
  <si>
    <t>三沙市</t>
  </si>
  <si>
    <t>儋州市</t>
  </si>
  <si>
    <t>五指山市</t>
  </si>
  <si>
    <t>琼海市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</si>
  <si>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</si>
  <si>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</si>
  <si>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</si>
  <si>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</si>
  <si>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</si>
  <si>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</si>
  <si>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</si>
  <si>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</si>
  <si>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</si>
  <si>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</si>
  <si>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</si>
  <si>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</si>
  <si>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</si>
  <si>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贵阳市</t>
  </si>
  <si>
    <t>毕节市</t>
  </si>
  <si>
    <t>铜仁市</t>
  </si>
  <si>
    <t>黔西南布依族苗族自治州</t>
  </si>
  <si>
    <t>黔东南苗族侗族自治州</t>
  </si>
  <si>
    <t>黔南布依族苗族自治州</t>
  </si>
  <si>
    <t>曲靖市</t>
  </si>
  <si>
    <t>玉溪市</t>
  </si>
  <si>
    <t>保山市</t>
  </si>
  <si>
    <t>昭通市</t>
  </si>
  <si>
    <t>丽江市</t>
  </si>
  <si>
    <t>普洱市</t>
  </si>
  <si>
    <t>临沧市</t>
  </si>
  <si>
    <t>楚雄彝族自治州</t>
  </si>
  <si>
    <t>红河哈尼族彝族自治州</t>
  </si>
  <si>
    <t>文山壮族苗族自治州</t>
  </si>
  <si>
    <t>西双版纳傣族自治州</t>
  </si>
  <si>
    <t>大理白族自治州</t>
  </si>
  <si>
    <t>德宏傣族景颇族自治州</t>
  </si>
  <si>
    <t>怒江傈僳族自治州</t>
  </si>
  <si>
    <t>迪庆藏族自治州</t>
  </si>
  <si>
    <t>铜川市</t>
  </si>
  <si>
    <t>咸阳市</t>
  </si>
  <si>
    <t>渭南市</t>
  </si>
  <si>
    <t>延安市</t>
  </si>
  <si>
    <t>汉中市</t>
  </si>
  <si>
    <t>榆林市</t>
  </si>
  <si>
    <t>安康市</t>
  </si>
  <si>
    <t>商洛市</t>
  </si>
  <si>
    <t>嘉峪关市</t>
  </si>
  <si>
    <t>金昌市</t>
  </si>
  <si>
    <t>白银市</t>
  </si>
  <si>
    <t>天水市</t>
  </si>
  <si>
    <t>武威市</t>
  </si>
  <si>
    <t>张掖市</t>
  </si>
  <si>
    <t>平凉市</t>
  </si>
  <si>
    <t>酒泉市</t>
  </si>
  <si>
    <t>庆阳市</t>
  </si>
  <si>
    <t>定西市</t>
  </si>
  <si>
    <t>陇南市</t>
  </si>
  <si>
    <t>临夏回族自治州</t>
  </si>
  <si>
    <t>甘南藏族自治州</t>
  </si>
  <si>
    <t>海东市</t>
  </si>
  <si>
    <t>海北藏族自治州</t>
  </si>
  <si>
    <t>黄南藏族自治州</t>
  </si>
  <si>
    <t>海南藏族自治州</t>
  </si>
  <si>
    <t>果洛藏族自治州</t>
  </si>
  <si>
    <t>玉树藏族自治州</t>
  </si>
  <si>
    <t>海西蒙古族藏族自治州</t>
  </si>
  <si>
    <t>石嘴山市</t>
  </si>
  <si>
    <t>吴忠市</t>
  </si>
  <si>
    <t>固原市</t>
  </si>
  <si>
    <t>中卫市</t>
  </si>
  <si>
    <t>东城区</t>
  </si>
  <si>
    <t>西城区</t>
  </si>
  <si>
    <t>石景山区</t>
  </si>
  <si>
    <t>门头沟区</t>
  </si>
  <si>
    <t>房山区</t>
  </si>
  <si>
    <t>通州区</t>
  </si>
  <si>
    <t>顺义区</t>
  </si>
  <si>
    <t>昌平区</t>
  </si>
  <si>
    <t>怀柔区</t>
  </si>
  <si>
    <t>平谷区</t>
  </si>
  <si>
    <t>密云区</t>
  </si>
  <si>
    <t>延庆区</t>
  </si>
  <si>
    <t>和平区</t>
  </si>
  <si>
    <t>河东区</t>
  </si>
  <si>
    <t>南开区</t>
  </si>
  <si>
    <t>河北区</t>
  </si>
  <si>
    <t>红桥区</t>
  </si>
  <si>
    <t>东丽区</t>
  </si>
  <si>
    <t>西青区</t>
  </si>
  <si>
    <t>津南区</t>
  </si>
  <si>
    <t>北辰区</t>
  </si>
  <si>
    <t>武清区</t>
  </si>
  <si>
    <t>宝坻区</t>
  </si>
  <si>
    <t>滨海新区</t>
  </si>
  <si>
    <t>宁河区</t>
  </si>
  <si>
    <t>静海区</t>
  </si>
  <si>
    <t>蓟州区</t>
  </si>
  <si>
    <t>万州区</t>
  </si>
  <si>
    <t>涪陵区</t>
  </si>
  <si>
    <t>渝中区</t>
  </si>
  <si>
    <t>大渡口区</t>
  </si>
  <si>
    <t>江北区</t>
  </si>
  <si>
    <t>沙坪坝区</t>
  </si>
  <si>
    <t>九龙坡区</t>
  </si>
  <si>
    <t>南岸区</t>
  </si>
  <si>
    <t>北碚区</t>
  </si>
  <si>
    <t>大足区</t>
  </si>
  <si>
    <t>渝北区</t>
  </si>
  <si>
    <t>巴南区</t>
  </si>
  <si>
    <t>黔江区</t>
  </si>
  <si>
    <t>长寿区</t>
  </si>
  <si>
    <t>江津区</t>
  </si>
  <si>
    <t>南川区</t>
  </si>
  <si>
    <t>铜梁区</t>
  </si>
  <si>
    <t>潼南区</t>
  </si>
  <si>
    <t>梁平区</t>
  </si>
  <si>
    <t>城口县</t>
  </si>
  <si>
    <t>丰都县</t>
  </si>
  <si>
    <t>垫江县</t>
  </si>
  <si>
    <t>武隆区</t>
  </si>
  <si>
    <t>忠县</t>
  </si>
  <si>
    <t>云阳县</t>
  </si>
  <si>
    <t>奉节县</t>
  </si>
  <si>
    <t>巫山县</t>
  </si>
  <si>
    <t>巫溪县</t>
  </si>
  <si>
    <t>石柱土家族自治县</t>
  </si>
  <si>
    <t>秀山土家族苗族自治县</t>
  </si>
  <si>
    <t>酉阳土家族苗族自治县</t>
  </si>
  <si>
    <t>彭水苗族土家族自治县</t>
  </si>
  <si>
    <t>开州区</t>
  </si>
  <si>
    <t>中西区</t>
  </si>
  <si>
    <t>湾仔区</t>
  </si>
  <si>
    <t>东区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</si>
  <si>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</si>
  <si>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</si>
  <si>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</si>
  <si>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</si>
  <si>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</si>
  <si>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</si>
  <si>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</si>
  <si>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</si>
  <si>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</si>
  <si>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</si>
  <si>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</si>
  <si>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</si>
  <si>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</si>
  <si>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</si>
  <si>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</si>
  <si>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</si>
  <si>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</si>
  <si>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</si>
  <si>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</si>
  <si>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</si>
  <si>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</si>
  <si>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</si>
  <si>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</si>
  <si>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鸡西市</t>
  </si>
  <si>
    <t>鹤岗市</t>
  </si>
  <si>
    <t>伊春市</t>
  </si>
  <si>
    <t>黑河市</t>
  </si>
  <si>
    <t>大兴安岭地区</t>
  </si>
  <si>
    <t>珠海市</t>
  </si>
  <si>
    <t>汕头市</t>
  </si>
  <si>
    <t>茂名市</t>
  </si>
  <si>
    <t>汕尾市</t>
  </si>
  <si>
    <t>河源市</t>
  </si>
  <si>
    <t>揭阳市</t>
  </si>
  <si>
    <t>云浮市</t>
  </si>
  <si>
    <t>自贡市</t>
  </si>
  <si>
    <t>泸州市</t>
  </si>
  <si>
    <t>广元市</t>
  </si>
  <si>
    <t>遂宁市</t>
  </si>
  <si>
    <t>内江市</t>
  </si>
  <si>
    <t>乐山市</t>
  </si>
  <si>
    <t>广安市</t>
  </si>
  <si>
    <t>达州市</t>
  </si>
  <si>
    <t>雅安市</t>
  </si>
  <si>
    <t>巴中市</t>
  </si>
  <si>
    <t>资阳市</t>
  </si>
  <si>
    <t>阿坝藏族羌族自治州</t>
  </si>
  <si>
    <t>甘孜藏族自治州</t>
  </si>
  <si>
    <t>凉山彝族自治州</t>
  </si>
  <si>
    <t>乌鲁木齐市</t>
  </si>
  <si>
    <t>克拉玛依市</t>
  </si>
  <si>
    <t>吐鲁番市</t>
  </si>
  <si>
    <t>昌吉回族自治州</t>
  </si>
  <si>
    <t>博尔塔拉蒙古自治州</t>
  </si>
  <si>
    <t>巴音郭楞蒙古自治州</t>
  </si>
  <si>
    <t>阿克苏地区</t>
  </si>
  <si>
    <t>克孜勒苏柯尔克孜自治州</t>
  </si>
  <si>
    <t>喀什地区</t>
  </si>
  <si>
    <t>和田地区</t>
  </si>
  <si>
    <t>伊犁哈萨克自治州</t>
  </si>
  <si>
    <t>塔城地区</t>
  </si>
  <si>
    <t>阿勒泰地区</t>
  </si>
  <si>
    <t>石河子市</t>
  </si>
  <si>
    <t>阿拉尔市</t>
  </si>
  <si>
    <t>图木舒克市</t>
  </si>
  <si>
    <t>五家渠市</t>
  </si>
  <si>
    <t>北屯市</t>
  </si>
  <si>
    <t>铁门关市</t>
  </si>
  <si>
    <t>双河市</t>
  </si>
  <si>
    <t>可克达拉市</t>
  </si>
  <si>
    <t>昆玉市</t>
  </si>
  <si>
    <t>哈密市</t>
  </si>
  <si>
    <t>拉萨市</t>
  </si>
  <si>
    <t>日喀则市</t>
  </si>
  <si>
    <t>昌都市</t>
  </si>
  <si>
    <t>山南市</t>
  </si>
  <si>
    <t>那曲市</t>
  </si>
  <si>
    <t>阿里地区</t>
  </si>
  <si>
    <t>林芝市</t>
  </si>
  <si>
    <t>abcode</t>
  </si>
  <si>
    <t>area</t>
  </si>
  <si>
    <t>combine</t>
  </si>
  <si>
    <t>旧</t>
  </si>
  <si>
    <t>新</t>
  </si>
  <si>
    <t>RDC</t>
  </si>
  <si>
    <t>lat_ori</t>
  </si>
  <si>
    <t>PLANT</t>
  </si>
  <si>
    <t>path_order</t>
  </si>
  <si>
    <t>path_type</t>
  </si>
  <si>
    <t>lng_lat_origin</t>
  </si>
  <si>
    <t>lng_lat_dest</t>
  </si>
  <si>
    <t>Count of type</t>
  </si>
  <si>
    <t>FDC</t>
  </si>
  <si>
    <t>福建省厦门市翔安区厦门银鹭高科技园区</t>
  </si>
  <si>
    <t>map_number</t>
  </si>
  <si>
    <t>PLANT_FDC</t>
  </si>
  <si>
    <t>Total</t>
  </si>
  <si>
    <t>type2</t>
  </si>
  <si>
    <t>FDC_CustomerDC</t>
  </si>
  <si>
    <t>CustomerDC</t>
  </si>
  <si>
    <t>Count of province</t>
  </si>
  <si>
    <t>lon_adj</t>
  </si>
  <si>
    <t>lat_adj</t>
  </si>
  <si>
    <t>address</t>
  </si>
  <si>
    <t>雀巢</t>
  </si>
  <si>
    <t>T: N-&gt;C</t>
  </si>
  <si>
    <t>菜鸟仓</t>
  </si>
  <si>
    <t>地址</t>
  </si>
  <si>
    <t>状态</t>
  </si>
  <si>
    <t>履约时效</t>
  </si>
  <si>
    <t>客户</t>
  </si>
  <si>
    <t>客户仓城市</t>
  </si>
  <si>
    <t>距离km</t>
  </si>
  <si>
    <t>预估月均销量（箱）</t>
  </si>
  <si>
    <t>生意占比</t>
  </si>
  <si>
    <t>湖北省汉川市经济开发区北桥工业园平章大道6号</t>
  </si>
  <si>
    <t>387km</t>
  </si>
  <si>
    <t>长沙仓</t>
  </si>
  <si>
    <t>长沙市岳麓区金桥路与金南路交汇处西北角丰树长沙物流园2期5栋2层</t>
  </si>
  <si>
    <t>已开社区团购</t>
  </si>
  <si>
    <t>盒马集市</t>
  </si>
  <si>
    <t>长沙</t>
  </si>
  <si>
    <t>湖南省长沙市雨花区东山路与牛角冲路交汇处宝湾物流园一层</t>
  </si>
  <si>
    <t>美团优选</t>
  </si>
  <si>
    <t>长沙市开福区湘江北路与兴旺路交界处，（普洛斯斜对面，橙色房子</t>
  </si>
  <si>
    <t>多多买菜</t>
  </si>
  <si>
    <t>长沙万纬长沙雨花物流园1-2-02</t>
  </si>
  <si>
    <t>到菜鸟仓</t>
  </si>
  <si>
    <t>十荟团</t>
  </si>
  <si>
    <t>湖南省长沙市开福区冯蔡东路与开福大道交叉口西侧 万纬长沙开福园区1号仓库</t>
  </si>
  <si>
    <t>兴盛优选</t>
  </si>
  <si>
    <t>湖南省长沙市望城区普瑞大道1888号高星物流园</t>
  </si>
  <si>
    <t>610km</t>
  </si>
  <si>
    <t>东莞仓</t>
  </si>
  <si>
    <t>东莞市石排镇安博物流园</t>
  </si>
  <si>
    <t>半日达</t>
  </si>
  <si>
    <t>广东省东莞市新兴路一巷20号增益供应链仓储物流(东莞)有限公司</t>
  </si>
  <si>
    <t>京喜拼拼</t>
  </si>
  <si>
    <t>广东省东莞市沙田镇穗丰年路3号第一产业虎门港物流园</t>
  </si>
  <si>
    <t>美团</t>
  </si>
  <si>
    <t>广东省东莞市常平镇环常北路四纵路1号常平汽车站，张锦涛：13076718017</t>
  </si>
  <si>
    <t>多多</t>
  </si>
  <si>
    <t>广东东莞市大岭山镇大岭山镇连平畔山北街7号 恒路物流</t>
  </si>
  <si>
    <t>创展大道11号广州君建汽车零部件产业园-6号库-京喜拼拼广州中心仓</t>
  </si>
  <si>
    <t>番禺化龙</t>
  </si>
  <si>
    <t>佛山仓</t>
  </si>
  <si>
    <t>已开，但是爆仓</t>
  </si>
  <si>
    <t>佛山</t>
  </si>
  <si>
    <t>广州市佛山三水乐平万纬物流园2号库（中心仓内）</t>
  </si>
  <si>
    <t>广东省佛山市三水区乐平镇大岗村委桥头村厂房</t>
  </si>
  <si>
    <t>佛山一仓</t>
  </si>
  <si>
    <t>广州市南沙区榄核镇民生工业区蔡新路349号洛德加印刷厂，邵中奇，13652928660</t>
  </si>
  <si>
    <t>佛山三仓</t>
  </si>
  <si>
    <t>佛山市南海区丹灶镇西城村普洛斯丹灶物流园A4栋</t>
  </si>
  <si>
    <t>顺德</t>
  </si>
  <si>
    <t>广东省佛山市顺德区盛龙路佛山安得物流园</t>
  </si>
  <si>
    <t>惠州</t>
  </si>
  <si>
    <t>广东省惠州市博罗县宇培惠州物流园十荟团</t>
  </si>
  <si>
    <t>广东省惠州市惠阳区秋长镇秋宝路新丰家具厂2号门仓库，陈林，18682413980</t>
  </si>
  <si>
    <t>惠州市惠阳区沙田镇花塘村第一产业园</t>
  </si>
  <si>
    <t>揭阳仓</t>
  </si>
  <si>
    <t>未开，时间 930等等</t>
  </si>
  <si>
    <t>揭阳</t>
  </si>
  <si>
    <t>广东省揭阳市揭东区云路镇云宝大道易商物流园区二期二层C5,C7,C8</t>
  </si>
  <si>
    <t>未开，请确定时间</t>
  </si>
  <si>
    <t>揭阳榕城</t>
    <phoneticPr fontId="0" type="noConversion"/>
  </si>
  <si>
    <t>茂名仓</t>
  </si>
  <si>
    <t>广东省茂名市高新开发区西南片区工业大道华远物流园西南区C库(三赖坡路口)</t>
  </si>
  <si>
    <t>茂名</t>
  </si>
  <si>
    <t>广东省茂名市电白区粤西农批市场东门对面胜大物流园</t>
  </si>
  <si>
    <t>汕头</t>
  </si>
  <si>
    <t>广东省汕头市濠江区柏亚临港物流产业园C1，蔡佳慧，13790847775</t>
  </si>
  <si>
    <t>广东汕头市金平区鮀江街道大学路66号通用物流园新四期第三栋（多多买菜汕头仓）</t>
  </si>
  <si>
    <t>湛江</t>
  </si>
  <si>
    <t>湛江市坡头区官渡镇石门村委会东岸村华思园产业园内，谢崇拍，13265166568</t>
  </si>
  <si>
    <t>潮州</t>
  </si>
  <si>
    <t>广东省潮州市潮安区东山湖特色产业基地中兴大道莱芙家纺生产基地，左明亮，18620141135</t>
  </si>
  <si>
    <t>打标</t>
  </si>
  <si>
    <t>雀巢东莞仓</t>
  </si>
  <si>
    <t xml:space="preserve">广东省东莞市茶山镇南社管理区南塘路顺联雀巢仓库、 </t>
  </si>
  <si>
    <t>flag_route</t>
  </si>
  <si>
    <t>Y</t>
  </si>
  <si>
    <t>N</t>
  </si>
  <si>
    <t>HMJS</t>
  </si>
  <si>
    <t>MTYX</t>
  </si>
  <si>
    <t>DDMC</t>
  </si>
  <si>
    <t>SHT</t>
  </si>
  <si>
    <t>XSYX</t>
  </si>
  <si>
    <t>JXPP</t>
  </si>
  <si>
    <t>菜鸟长沙仓</t>
  </si>
  <si>
    <t>菜鸟东莞仓</t>
  </si>
  <si>
    <t>银鹭华中基地</t>
  </si>
  <si>
    <t>银鹭华南基地</t>
  </si>
  <si>
    <t>广东省广州市创展大道11号广州君建汽车零部件产业园-6号库-京喜拼拼广州中心仓</t>
  </si>
  <si>
    <t>番禺市化龙</t>
  </si>
  <si>
    <t>揭阳市榕城</t>
  </si>
  <si>
    <t>cnt_unique</t>
  </si>
  <si>
    <t>lon_ori</t>
  </si>
  <si>
    <t>null</t>
  </si>
  <si>
    <t>(blank)</t>
  </si>
  <si>
    <t>Column Labels</t>
  </si>
  <si>
    <t>echarts makeapie链接中修改代码</t>
  </si>
  <si>
    <t>echarts地图链接,用于绘制定制化地图</t>
  </si>
  <si>
    <t>excel中整理地址数据，标记图标样式等基础信息</t>
  </si>
  <si>
    <t>python 中爬取高德地图API获取标记地址经纬度信息；生成echarts 需要用的 json文本</t>
  </si>
  <si>
    <t>python 中整理echarts路径所需json文本</t>
  </si>
  <si>
    <t>步骤</t>
  </si>
  <si>
    <t>需要工具</t>
  </si>
  <si>
    <t>注册echarts makeapie社区账号</t>
  </si>
  <si>
    <t>通过雀巢软件购物车安装anaconda/notepad++, 配置python运行环境</t>
  </si>
  <si>
    <t>注册高德api免费账号，获得api访问KEY；免费版每天访问限制为500</t>
  </si>
  <si>
    <t>广东省佛山市顺德区陈村镇国通大道西4号仓库8号2楼</t>
  </si>
  <si>
    <t>菜鸟佛山仓</t>
  </si>
  <si>
    <t>https://www.makeapie.com/</t>
  </si>
  <si>
    <t>方法：https://console.amap.com/dev/key/app   申请  高德 web 服务api，这个是免费的</t>
  </si>
  <si>
    <t>https://www.makeapie.com/editor.html?c=xBbL0xlKNL&amp;v=5       样图</t>
  </si>
  <si>
    <t>见ipynb 文件</t>
  </si>
  <si>
    <t>见excel文件，工作表《upload to python》主要用于地图打标，工作表《path》主要用于制作路径图</t>
  </si>
  <si>
    <t>\\CNBEIW0001\Shares\Supply Chain\00_E-Commerce Supply Chain\01 eSC Project &amp; Digitalization\10 eSC Digital Insights\warehouse_map\images;
这个路径下面保存了一些图标，大家可以随意复制到自己的文件夹里。但是请不要修改或删除本文件夹中的任何内容。</t>
  </si>
  <si>
    <t>重新整理excel ， 编辑路径经纬度信息，经纬度相同时，处理经纬度使钉图位置有所区分</t>
  </si>
  <si>
    <t>地区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</si>
</sst>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9">
    <font>
      <sz val="11"/>
      <color theme="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ourier New"/>
      <family val="3"/>
    </font>
    <font>
      <b/>
      <sz val="11"/>
      <color rgb="FFFF0000"/>
      <name val="Calibri"/>
      <family val="2"/>
      <scheme val="minor"/>
    </font>
    <font>
      <sz val="9"/>
      <color rgb="FF000000"/>
      <name val="微软雅黑"/>
      <family val="2"/>
      <charset val="134"/>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8" fillId="0" borderId="0" applyNumberFormat="0" applyFill="0" applyBorder="0" applyAlignment="0" applyProtection="0"/>
  </cellStyleXfs>
  <cellXfs count="44">
    <xf numFmtId="0" fontId="0" fillId="0" borderId="0" xfId="0"/>
    <xf numFmtId="0" fontId="0" fillId="0" borderId="0" xfId="0" pivotButton="1"/>
    <xf numFmtId="0" fontId="0" fillId="0" borderId="0" xfId="0" applyAlignment="1">
      <alignment horizontal="left"/>
    </xf>
    <xf numFmtId="0" fontId="4" fillId="0" borderId="0" xfId="0" applyFont="1" applyAlignment="1">
      <alignment horizontal="left" vertical="center"/>
    </xf>
    <xf numFmtId="0" fontId="0" fillId="2" borderId="0" xfId="0" applyFill="1"/>
    <xf numFmtId="165" fontId="0" fillId="0" borderId="0" xfId="0" applyNumberFormat="1"/>
    <xf numFmtId="0" fontId="5" fillId="2" borderId="0" xfId="0" applyFont="1" applyFill="1"/>
    <xf numFmtId="0" fontId="0" fillId="0" borderId="0" xfId="0" applyNumberFormat="1"/>
    <xf numFmtId="0" fontId="5" fillId="3" borderId="0" xfId="0" applyFont="1" applyFill="1"/>
    <xf numFmtId="0" fontId="2" fillId="0" borderId="1" xfId="3" applyBorder="1" applyAlignment="1">
      <alignment horizontal="center"/>
    </xf>
    <xf numFmtId="0" fontId="2" fillId="0" borderId="1" xfId="3" applyBorder="1" applyAlignment="1">
      <alignment horizontal="center" vertical="center"/>
    </xf>
    <xf numFmtId="0" fontId="2" fillId="0" borderId="0" xfId="3" applyAlignment="1">
      <alignment horizontal="center"/>
    </xf>
    <xf numFmtId="0" fontId="6" fillId="3" borderId="1" xfId="3" applyFont="1" applyFill="1" applyBorder="1" applyAlignment="1">
      <alignment horizontal="center" vertical="center"/>
    </xf>
    <xf numFmtId="0" fontId="2" fillId="0" borderId="1" xfId="3" applyBorder="1" applyAlignment="1">
      <alignment horizontal="left"/>
    </xf>
    <xf numFmtId="0" fontId="6" fillId="2" borderId="1" xfId="3" applyFont="1" applyFill="1" applyBorder="1" applyAlignment="1">
      <alignment horizontal="center" vertical="center"/>
    </xf>
    <xf numFmtId="0" fontId="2" fillId="0" borderId="1" xfId="3" applyBorder="1" applyAlignment="1">
      <alignment horizontal="left" vertical="center"/>
    </xf>
    <xf numFmtId="9" fontId="0" fillId="0" borderId="1" xfId="4" applyFont="1" applyBorder="1" applyAlignment="1">
      <alignment horizontal="center"/>
    </xf>
    <xf numFmtId="0" fontId="7" fillId="0" borderId="1" xfId="3" applyFont="1" applyBorder="1" applyAlignment="1">
      <alignment horizontal="center" vertical="center"/>
    </xf>
    <xf numFmtId="0" fontId="7" fillId="0" borderId="1" xfId="3" applyFont="1" applyBorder="1" applyAlignment="1">
      <alignment horizontal="left" vertical="center"/>
    </xf>
    <xf numFmtId="0" fontId="7" fillId="3" borderId="1" xfId="3" applyFont="1" applyFill="1" applyBorder="1" applyAlignment="1">
      <alignment horizontal="center" vertical="center"/>
    </xf>
    <xf numFmtId="0" fontId="2" fillId="4" borderId="1" xfId="3" applyFill="1" applyBorder="1" applyAlignment="1">
      <alignment horizontal="center"/>
    </xf>
    <xf numFmtId="0" fontId="2" fillId="4" borderId="1" xfId="3" applyFill="1" applyBorder="1" applyAlignment="1">
      <alignment horizontal="center" wrapText="1"/>
    </xf>
    <xf numFmtId="0" fontId="2" fillId="4" borderId="1" xfId="3" applyFill="1" applyBorder="1" applyAlignment="1">
      <alignment horizontal="left"/>
    </xf>
    <xf numFmtId="0" fontId="3" fillId="0" borderId="0" xfId="3" applyFont="1" applyAlignment="1">
      <alignment horizontal="center"/>
    </xf>
    <xf numFmtId="0" fontId="3" fillId="0" borderId="0" xfId="3" applyFont="1" applyAlignment="1">
      <alignment horizontal="left"/>
    </xf>
    <xf numFmtId="0" fontId="2" fillId="0" borderId="0" xfId="3" applyAlignment="1">
      <alignment horizontal="left"/>
    </xf>
    <xf numFmtId="0" fontId="2" fillId="0" borderId="3" xfId="3" applyBorder="1" applyAlignment="1">
      <alignment horizontal="center" vertical="center" wrapText="1"/>
    </xf>
    <xf numFmtId="0" fontId="3" fillId="0" borderId="0" xfId="0" applyFont="1"/>
    <xf numFmtId="0" fontId="4" fillId="2" borderId="0" xfId="0" applyFont="1" applyFill="1" applyAlignment="1">
      <alignment horizontal="left" vertical="center"/>
    </xf>
    <xf numFmtId="0" fontId="0" fillId="0" borderId="0" xfId="0" applyFill="1"/>
    <xf numFmtId="0" fontId="0" fillId="0" borderId="0" xfId="0" applyAlignment="1">
      <alignment vertical="top"/>
    </xf>
    <xf numFmtId="0" fontId="8" fillId="0" borderId="0" xfId="5" applyAlignment="1">
      <alignment vertical="top"/>
    </xf>
    <xf numFmtId="0" fontId="5" fillId="0" borderId="0" xfId="0" applyFont="1" applyAlignment="1">
      <alignment vertical="top"/>
    </xf>
    <xf numFmtId="0" fontId="3" fillId="0" borderId="0" xfId="0" applyFont="1" applyAlignment="1">
      <alignment vertical="top"/>
    </xf>
    <xf numFmtId="0" fontId="8" fillId="0" borderId="0" xfId="5" applyFill="1" applyAlignment="1">
      <alignment wrapText="1"/>
    </xf>
    <xf numFmtId="0" fontId="2" fillId="0" borderId="1" xfId="3" applyBorder="1" applyAlignment="1">
      <alignment horizontal="center" vertical="center" wrapText="1"/>
    </xf>
    <xf numFmtId="0" fontId="2" fillId="0" borderId="1" xfId="3" applyBorder="1" applyAlignment="1">
      <alignment horizontal="center" vertical="center"/>
    </xf>
    <xf numFmtId="0" fontId="2" fillId="0" borderId="3" xfId="3" applyBorder="1" applyAlignment="1">
      <alignment horizontal="center" vertical="center"/>
    </xf>
    <xf numFmtId="0" fontId="2" fillId="0" borderId="2" xfId="3" applyBorder="1" applyAlignment="1">
      <alignment horizontal="center" vertical="center"/>
    </xf>
    <xf numFmtId="0" fontId="2" fillId="0" borderId="4" xfId="3" applyBorder="1" applyAlignment="1">
      <alignment horizontal="center" vertical="center"/>
    </xf>
    <xf numFmtId="0" fontId="2" fillId="0" borderId="1" xfId="3" applyBorder="1" applyAlignment="1">
      <alignment horizontal="center" wrapText="1"/>
    </xf>
    <xf numFmtId="0" fontId="2" fillId="4" borderId="1" xfId="3" applyFill="1" applyBorder="1" applyAlignment="1">
      <alignment horizontal="center" vertical="center"/>
    </xf>
    <xf numFmtId="0" fontId="2" fillId="4" borderId="1" xfId="3" applyFill="1" applyBorder="1" applyAlignment="1">
      <alignment horizontal="left" vertical="center"/>
    </xf>
    <xf numFmtId="0" fontId="2" fillId="4" borderId="1" xfId="3" applyFill="1" applyBorder="1" applyAlignment="1">
      <alignment horizontal="center"/>
    </xf>
  </cellXfs>
  <cellStyles count="6">
    <cellStyle name="Comma 2" xfId="2" xr:uid="{9C596EAD-A07E-4B8A-87CD-8B5053CA9CC6}"/>
    <cellStyle name="Hyperlink" xfId="5" builtinId="8"/>
    <cellStyle name="Normal" xfId="0" builtinId="0"/>
    <cellStyle name="Normal 2" xfId="1" xr:uid="{1335C9DA-F9B5-49B7-B842-67948EA22421}"/>
    <cellStyle name="Normal 2 2" xfId="3" xr:uid="{95E6780C-4967-440B-B8E3-BA8E035A0A9C}"/>
    <cellStyle name="Percent 2" xfId="4" xr:uid="{1FD2D751-538B-4784-AACE-9D80BDC3EF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28575</xdr:rowOff>
    </xdr:from>
    <xdr:to>
      <xdr:col>2</xdr:col>
      <xdr:colOff>5431567</xdr:colOff>
      <xdr:row>16</xdr:row>
      <xdr:rowOff>152400</xdr:rowOff>
    </xdr:to>
    <xdr:pic>
      <xdr:nvPicPr>
        <xdr:cNvPr id="2" name="Picture 1">
          <a:extLst>
            <a:ext uri="{FF2B5EF4-FFF2-40B4-BE49-F238E27FC236}">
              <a16:creationId xmlns:a16="http://schemas.microsoft.com/office/drawing/2014/main" id="{8F5C71ED-D161-4BCF-AFDF-C8B86BB17696}"/>
            </a:ext>
          </a:extLst>
        </xdr:cNvPr>
        <xdr:cNvPicPr>
          <a:picLocks noChangeAspect="1"/>
        </xdr:cNvPicPr>
      </xdr:nvPicPr>
      <xdr:blipFill>
        <a:blip xmlns:r="http://schemas.openxmlformats.org/officeDocument/2006/relationships" r:embed="rId1"/>
        <a:stretch>
          <a:fillRect/>
        </a:stretch>
      </xdr:blipFill>
      <xdr:spPr>
        <a:xfrm>
          <a:off x="1219200" y="409575"/>
          <a:ext cx="10937017" cy="2790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g,Gloria,BEIJING,Supply Chain" refreshedDate="44452.542919560183" createdVersion="6" refreshedVersion="6" minRefreshableVersion="3" recordCount="38" xr:uid="{37000932-893F-4659-B2E1-B7C9BFBCC298}">
  <cacheSource type="worksheet">
    <worksheetSource ref="B1:N40" sheet="upload to python"/>
  </cacheSource>
  <cacheFields count="13">
    <cacheField name="province" numFmtId="0">
      <sharedItems containsBlank="1"/>
    </cacheField>
    <cacheField name="name" numFmtId="0">
      <sharedItems containsBlank="1"/>
    </cacheField>
    <cacheField name="value" numFmtId="165">
      <sharedItems containsBlank="1"/>
    </cacheField>
    <cacheField name="name2" numFmtId="0">
      <sharedItems containsBlank="1"/>
    </cacheField>
    <cacheField name="address" numFmtId="0">
      <sharedItems containsBlank="1"/>
    </cacheField>
    <cacheField name="flag_route" numFmtId="0">
      <sharedItems containsBlank="1"/>
    </cacheField>
    <cacheField name="市" numFmtId="0">
      <sharedItems containsBlank="1" count="16">
        <s v="东莞市"/>
        <s v="汉川市"/>
        <s v="长沙市"/>
        <s v="厦门市"/>
        <s v="广州市"/>
        <s v="佛山市"/>
        <s v="惠州市"/>
        <s v="揭阳市"/>
        <s v="茂名市"/>
        <s v="汕头市"/>
        <s v="湛江市"/>
        <s v="潮州市"/>
        <m/>
        <s v="深圳市" u="1"/>
        <s v="中山市" u="1"/>
        <s v="番禺市" u="1"/>
      </sharedItems>
    </cacheField>
    <cacheField name="市_ori" numFmtId="0">
      <sharedItems containsNonDate="0" containsString="0" containsBlank="1"/>
    </cacheField>
    <cacheField name="path_order" numFmtId="0">
      <sharedItems containsString="0" containsBlank="1" containsNumber="1" containsInteger="1" minValue="1" maxValue="1"/>
    </cacheField>
    <cacheField name="null" numFmtId="0">
      <sharedItems containsString="0" containsBlank="1" containsNumber="1" containsInteger="1" minValue="1" maxValue="1"/>
    </cacheField>
    <cacheField name="lon_adj" numFmtId="0">
      <sharedItems containsString="0" containsBlank="1" containsNumber="1" minValue="110.42259200000001" maxValue="118.24303400000001"/>
    </cacheField>
    <cacheField name="lat_adj" numFmtId="0">
      <sharedItems containsString="0" containsBlank="1" containsNumber="1" minValue="21.370944000000001" maxValue="30.663830000000001"/>
    </cacheField>
    <cacheField name="lon_ori" numFmtId="0">
      <sharedItems containsString="0" containsBlank="1" containsNumber="1" minValue="110.427592" maxValue="118.24803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g,Gloria,BEIJING,Supply Chain" refreshedDate="44452.542919907406" createdVersion="6" refreshedVersion="6" minRefreshableVersion="3" recordCount="178" xr:uid="{238B4D2F-2FA4-4CA8-ADEF-FC1149CCC30B}">
  <cacheSource type="worksheet">
    <worksheetSource ref="B1:N189" sheet="path"/>
  </cacheSource>
  <cacheFields count="13">
    <cacheField name="type" numFmtId="0">
      <sharedItems containsBlank="1" count="3">
        <s v="PLANT"/>
        <s v="FDC"/>
        <m/>
      </sharedItems>
    </cacheField>
    <cacheField name="province" numFmtId="0">
      <sharedItems containsBlank="1"/>
    </cacheField>
    <cacheField name="name" numFmtId="0">
      <sharedItems containsBlank="1"/>
    </cacheField>
    <cacheField name="value" numFmtId="0">
      <sharedItems containsBlank="1"/>
    </cacheField>
    <cacheField name="path_order" numFmtId="0">
      <sharedItems containsNonDate="0" containsString="0" containsBlank="1"/>
    </cacheField>
    <cacheField name="type2" numFmtId="0">
      <sharedItems containsBlank="1" count="4">
        <s v="FDC"/>
        <s v="CustomerDC"/>
        <m/>
        <s v="Customer DC" u="1"/>
      </sharedItems>
    </cacheField>
    <cacheField name="province2" numFmtId="0">
      <sharedItems containsBlank="1"/>
    </cacheField>
    <cacheField name="name2" numFmtId="0">
      <sharedItems containsBlank="1"/>
    </cacheField>
    <cacheField name="value2" numFmtId="0">
      <sharedItems containsBlank="1"/>
    </cacheField>
    <cacheField name="path_order2" numFmtId="0">
      <sharedItems containsNonDate="0" containsString="0" containsBlank="1"/>
    </cacheField>
    <cacheField name="path_type" numFmtId="0">
      <sharedItems containsBlank="1" count="10">
        <s v="PLANT_FDC"/>
        <s v="FDC_CustomerDC"/>
        <m/>
        <s v="" u="1"/>
        <s v="PLANT_RDC" u="1"/>
        <s v="FDC_Customer DC" u="1"/>
        <s v="PLANT_Customer DC" u="1"/>
        <s v="CUS_HUIDU" u="1"/>
        <s v="HUIDU_PLANT" u="1"/>
        <s v="RDC_CUS" u="1"/>
      </sharedItems>
    </cacheField>
    <cacheField name="lng_lat_origin" numFmtId="0">
      <sharedItems containsBlank="1"/>
    </cacheField>
    <cacheField name="lng_lat_des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g,Gloria,BEIJING,Supply Chain" refreshedDate="44452.542920138891" createdVersion="6" refreshedVersion="6" minRefreshableVersion="3" recordCount="31" xr:uid="{327D4484-A38B-4797-B9A0-83ABDC15C2F9}">
  <cacheSource type="worksheet">
    <worksheetSource ref="A1:Q33" sheet="upload to python"/>
  </cacheSource>
  <cacheFields count="18">
    <cacheField name="type" numFmtId="0">
      <sharedItems count="9">
        <s v="RDC"/>
        <s v="PLANT"/>
        <s v="FDC"/>
        <s v="HMJS"/>
        <s v="MTYX"/>
        <s v="DDMC"/>
        <s v="SHT"/>
        <s v="XSYX"/>
        <s v="JXPP"/>
      </sharedItems>
    </cacheField>
    <cacheField name="province" numFmtId="0">
      <sharedItems/>
    </cacheField>
    <cacheField name="name" numFmtId="0">
      <sharedItems/>
    </cacheField>
    <cacheField name="value" numFmtId="165">
      <sharedItems/>
    </cacheField>
    <cacheField name="name2" numFmtId="0">
      <sharedItems/>
    </cacheField>
    <cacheField name="address" numFmtId="0">
      <sharedItems/>
    </cacheField>
    <cacheField name="flag_route" numFmtId="0">
      <sharedItems count="2">
        <s v="N"/>
        <s v="Y"/>
      </sharedItems>
    </cacheField>
    <cacheField name="市" numFmtId="0">
      <sharedItems containsBlank="1" count="14">
        <s v="东莞市"/>
        <s v="汉川市"/>
        <s v="长沙市"/>
        <s v="厦门市"/>
        <s v="广州市"/>
        <s v="佛山市"/>
        <s v="惠州市"/>
        <s v="揭阳市"/>
        <s v="茂名市"/>
        <s v="汕头市"/>
        <s v="湛江市"/>
        <s v="潮州市"/>
        <m u="1"/>
        <s v="番禺市" u="1"/>
      </sharedItems>
    </cacheField>
    <cacheField name="市_ori" numFmtId="0">
      <sharedItems containsNonDate="0" containsString="0" containsBlank="1"/>
    </cacheField>
    <cacheField name="path_order" numFmtId="0">
      <sharedItems containsString="0" containsBlank="1" containsNumber="1" containsInteger="1" minValue="1" maxValue="1"/>
    </cacheField>
    <cacheField name="null" numFmtId="0">
      <sharedItems containsString="0" containsBlank="1" containsNumber="1" containsInteger="1" minValue="1" maxValue="1"/>
    </cacheField>
    <cacheField name="lon_adj" numFmtId="0">
      <sharedItems containsSemiMixedTypes="0" containsString="0" containsNumber="1" minValue="110.42259200000001" maxValue="118.24303400000001"/>
    </cacheField>
    <cacheField name="lat_adj" numFmtId="0">
      <sharedItems containsSemiMixedTypes="0" containsString="0" containsNumber="1" minValue="21.370944000000001" maxValue="30.663830000000001"/>
    </cacheField>
    <cacheField name="lon_ori" numFmtId="0">
      <sharedItems containsSemiMixedTypes="0" containsString="0" containsNumber="1" minValue="110.427592" maxValue="118.248034"/>
    </cacheField>
    <cacheField name="lat_ori" numFmtId="0">
      <sharedItems containsSemiMixedTypes="0" containsString="0" containsNumber="1" minValue="21.375944" maxValue="30.66883"/>
    </cacheField>
    <cacheField name="cnt_unique" numFmtId="0">
      <sharedItems containsSemiMixedTypes="0" containsString="0" containsNumber="1" containsInteger="1" minValue="1" maxValue="1"/>
    </cacheField>
    <cacheField name="map_number" numFmtId="0">
      <sharedItems containsString="0" containsBlank="1" containsNumber="1" containsInteger="1" minValue="2" maxValue="2" count="2">
        <n v="2"/>
        <m/>
      </sharedItems>
    </cacheField>
    <cacheField name="province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广东"/>
    <s v="雀巢东莞仓_广东省东莞市茶山镇南社管理区南塘路顺联雀巢仓库、 "/>
    <s v="[113.8861,23.064608]"/>
    <s v="雀巢东莞仓"/>
    <s v="广东省东莞市茶山镇南社管理区南塘路顺联雀巢仓库、 "/>
    <s v="N"/>
    <x v="0"/>
    <m/>
    <m/>
    <m/>
    <n v="113.8861"/>
    <n v="23.064608"/>
    <n v="113.89109999999999"/>
  </r>
  <r>
    <s v="湖北"/>
    <s v="银鹭华中基地_湖北省汉川市经济开发区北桥工业园平章大道6号"/>
    <s v="[113.85013,30.66383]"/>
    <s v="银鹭华中基地"/>
    <s v="湖北省汉川市经济开发区北桥工业园平章大道6号"/>
    <s v="Y"/>
    <x v="1"/>
    <m/>
    <m/>
    <m/>
    <n v="113.85013000000001"/>
    <n v="30.663830000000001"/>
    <n v="113.85513"/>
  </r>
  <r>
    <s v="湖南"/>
    <s v="菜鸟长沙仓_长沙市岳麓区金桥路与金南路交汇处西北角丰树长沙物流园2期5栋2层"/>
    <s v="[112.847458,28.240797]"/>
    <s v="菜鸟长沙仓"/>
    <s v="长沙市岳麓区金桥路与金南路交汇处西北角丰树长沙物流园2期5栋2层"/>
    <s v="Y"/>
    <x v="2"/>
    <m/>
    <n v="1"/>
    <n v="1"/>
    <n v="112.847458"/>
    <n v="28.240797000000001"/>
    <n v="112.847458"/>
  </r>
  <r>
    <s v="湖南"/>
    <s v="盒马集市_湖南省长沙市雨花区东山路与牛角冲路交汇处宝湾物流园一层"/>
    <s v="[113.024763,28.14231]"/>
    <s v="盒马集市"/>
    <s v="湖南省长沙市雨花区东山路与牛角冲路交汇处宝湾物流园一层"/>
    <s v="Y"/>
    <x v="2"/>
    <m/>
    <m/>
    <m/>
    <n v="113.02476300000001"/>
    <n v="28.142310000000002"/>
    <n v="113.029763"/>
  </r>
  <r>
    <s v="湖南"/>
    <s v="美团优选_长沙市开福区湘江北路与兴旺路交界处，（普洛斯斜对面，橙色房子"/>
    <s v="[112.92259,28.328358]"/>
    <s v="美团优选"/>
    <s v="长沙市开福区湘江北路与兴旺路交界处，（普洛斯斜对面，橙色房子"/>
    <s v="Y"/>
    <x v="2"/>
    <m/>
    <m/>
    <m/>
    <n v="112.92259"/>
    <n v="28.328358000000001"/>
    <n v="112.92759"/>
  </r>
  <r>
    <s v="湖南"/>
    <s v="多多买菜_长沙万纬长沙雨花物流园1-2-02"/>
    <s v="[112.933814,28.223209]"/>
    <s v="多多买菜"/>
    <s v="长沙万纬长沙雨花物流园1-2-02"/>
    <s v="Y"/>
    <x v="2"/>
    <m/>
    <m/>
    <m/>
    <n v="112.933814"/>
    <n v="28.223209000000001"/>
    <n v="112.93881399999999"/>
  </r>
  <r>
    <s v="湖南"/>
    <s v="十荟团_湖南省长沙市开福区冯蔡东路与开福大道交叉口西侧 万纬长沙开福园区1号仓库"/>
    <s v="[112.986839,28.279956]"/>
    <s v="十荟团"/>
    <s v="湖南省长沙市开福区冯蔡东路与开福大道交叉口西侧 万纬长沙开福园区1号仓库"/>
    <s v="Y"/>
    <x v="2"/>
    <m/>
    <m/>
    <m/>
    <n v="112.986839"/>
    <n v="28.279956000000002"/>
    <n v="112.991839"/>
  </r>
  <r>
    <s v="湖南"/>
    <s v="兴盛优选_湖南省长沙市望城区普瑞大道1888号高星物流园"/>
    <s v="[112.82979,28.301634]"/>
    <s v="兴盛优选"/>
    <s v="湖南省长沙市望城区普瑞大道1888号高星物流园"/>
    <s v="Y"/>
    <x v="2"/>
    <m/>
    <m/>
    <m/>
    <n v="112.82979"/>
    <n v="28.301634"/>
    <n v="112.83479"/>
  </r>
  <r>
    <s v="福建"/>
    <s v="银鹭华南基地_福建省厦门市翔安区厦门银鹭高科技园区"/>
    <s v="[118.243034,24.613544]"/>
    <s v="银鹭华南基地"/>
    <s v="福建省厦门市翔安区厦门银鹭高科技园区"/>
    <s v="Y"/>
    <x v="3"/>
    <m/>
    <m/>
    <m/>
    <n v="118.24303400000001"/>
    <n v="24.613544000000001"/>
    <n v="118.248034"/>
  </r>
  <r>
    <s v="广东"/>
    <s v="菜鸟东莞仓_东莞市石排镇安博物流园"/>
    <s v="[113.982607,23.08246]"/>
    <s v="菜鸟东莞仓"/>
    <s v="东莞市石排镇安博物流园"/>
    <s v="Y"/>
    <x v="0"/>
    <m/>
    <m/>
    <m/>
    <n v="113.982607"/>
    <n v="23.082460000000001"/>
    <n v="113.987607"/>
  </r>
  <r>
    <s v="广东"/>
    <s v="盒马_广东省东莞市新兴路一巷20号增益供应链仓储物流(东莞)有限公司"/>
    <s v="[113.673908,22.7792]"/>
    <s v="盒马"/>
    <s v="广东省东莞市新兴路一巷20号增益供应链仓储物流(东莞)有限公司"/>
    <s v="Y"/>
    <x v="0"/>
    <m/>
    <m/>
    <m/>
    <n v="113.67390800000001"/>
    <n v="22.779199999999999"/>
    <n v="113.67890800000001"/>
  </r>
  <r>
    <s v="广东"/>
    <s v="京喜拼拼_广东省东莞市沙田镇穗丰年路3号第一产业虎门港物流园"/>
    <s v="[113.614839,22.846724]"/>
    <s v="京喜拼拼"/>
    <s v="广东省东莞市沙田镇穗丰年路3号第一产业虎门港物流园"/>
    <s v="Y"/>
    <x v="0"/>
    <m/>
    <m/>
    <m/>
    <n v="113.614839"/>
    <n v="22.846724000000002"/>
    <n v="113.619839"/>
  </r>
  <r>
    <s v="广东"/>
    <s v="美团_广东省东莞市常平镇环常北路四纵路1号常平汽车站，张锦涛：13076718017"/>
    <s v="[114.017741,22.988038]"/>
    <s v="美团"/>
    <s v="广东省东莞市常平镇环常北路四纵路1号常平汽车站，张锦涛：13076718017"/>
    <s v="Y"/>
    <x v="0"/>
    <m/>
    <m/>
    <m/>
    <n v="114.017741"/>
    <n v="22.988038"/>
    <n v="114.022741"/>
  </r>
  <r>
    <s v="广东"/>
    <s v="多多_广东东莞市大岭山镇大岭山镇连平畔山北街7号 恒路物流"/>
    <s v="[113.797957,22.923483]"/>
    <s v="多多"/>
    <s v="广东东莞市大岭山镇大岭山镇连平畔山北街7号 恒路物流"/>
    <s v="Y"/>
    <x v="0"/>
    <m/>
    <m/>
    <m/>
    <n v="113.79795700000001"/>
    <n v="22.923483000000001"/>
    <n v="113.80295700000001"/>
  </r>
  <r>
    <s v="广东"/>
    <s v="京喜拼拼_广东省广州市创展大道11号广州君建汽车零部件产业园-6号库-京喜拼拼广州中心仓"/>
    <s v="[113.259434,23.124162]"/>
    <s v="京喜拼拼"/>
    <s v="广东省广州市创展大道11号广州君建汽车零部件产业园-6号库-京喜拼拼广州中心仓"/>
    <s v="Y"/>
    <x v="4"/>
    <m/>
    <m/>
    <m/>
    <n v="113.259434"/>
    <n v="23.124162000000002"/>
    <n v="113.26443399999999"/>
  </r>
  <r>
    <s v="广东"/>
    <s v="兴盛优选_番禺市化龙"/>
    <s v="[113.350504,22.947572]"/>
    <s v="兴盛优选"/>
    <s v="番禺市化龙"/>
    <s v="Y"/>
    <x v="4"/>
    <m/>
    <m/>
    <m/>
    <n v="113.350504"/>
    <n v="22.947572000000001"/>
    <n v="113.355504"/>
  </r>
  <r>
    <s v="广东"/>
    <s v="盒马_广州市佛山三水乐平万纬物流园2号库（中心仓内）"/>
    <s v="[113.079459,23.334947]"/>
    <s v="盒马"/>
    <s v="广州市佛山三水乐平万纬物流园2号库（中心仓内）"/>
    <s v="N"/>
    <x v="4"/>
    <m/>
    <m/>
    <m/>
    <n v="113.079459"/>
    <n v="23.334947"/>
    <n v="113.084459"/>
  </r>
  <r>
    <s v="广东"/>
    <s v="多多_广东省佛山市三水区乐平镇大岗村委桥头村厂房"/>
    <s v="[112.935956,23.267955]"/>
    <s v="多多"/>
    <s v="广东省佛山市三水区乐平镇大岗村委桥头村厂房"/>
    <s v="N"/>
    <x v="5"/>
    <m/>
    <m/>
    <m/>
    <n v="112.935956"/>
    <n v="23.267955000000001"/>
    <n v="112.940956"/>
  </r>
  <r>
    <s v="广东"/>
    <s v="美团_广州市南沙区榄核镇民生工业区蔡新路349号洛德加印刷厂，邵中奇，13652928660"/>
    <s v="[113.333112,22.828173]"/>
    <s v="美团"/>
    <s v="广州市南沙区榄核镇民生工业区蔡新路349号洛德加印刷厂，邵中奇，13652928660"/>
    <s v="N"/>
    <x v="4"/>
    <m/>
    <m/>
    <m/>
    <n v="113.333112"/>
    <n v="22.828173"/>
    <n v="113.338112"/>
  </r>
  <r>
    <s v="广东"/>
    <s v="美团_佛山市南海区丹灶镇西城村普洛斯丹灶物流园A4栋"/>
    <s v="[112.888994,23.024095]"/>
    <s v="美团"/>
    <s v="佛山市南海区丹灶镇西城村普洛斯丹灶物流园A4栋"/>
    <s v="N"/>
    <x v="5"/>
    <m/>
    <m/>
    <m/>
    <n v="112.88899400000001"/>
    <n v="23.024095000000003"/>
    <n v="112.89399400000001"/>
  </r>
  <r>
    <s v="广东"/>
    <s v="多多_广东省佛山市顺德区盛龙路佛山安得物流园"/>
    <s v="[113.085976,22.914368]"/>
    <s v="多多"/>
    <s v="广东省佛山市顺德区盛龙路佛山安得物流园"/>
    <s v="N"/>
    <x v="5"/>
    <m/>
    <m/>
    <m/>
    <n v="113.085976"/>
    <n v="22.914368"/>
    <n v="113.090976"/>
  </r>
  <r>
    <s v="广东"/>
    <s v="十荟团_广东省惠州市博罗县宇培惠州物流园十荟团"/>
    <s v="[114.284496,23.167899]"/>
    <s v="十荟团"/>
    <s v="广东省惠州市博罗县宇培惠州物流园十荟团"/>
    <s v="N"/>
    <x v="6"/>
    <m/>
    <m/>
    <m/>
    <n v="114.284496"/>
    <n v="23.167899000000002"/>
    <n v="114.289496"/>
  </r>
  <r>
    <s v="广东"/>
    <s v="美团_广东省惠州市惠阳区秋长镇秋宝路新丰家具厂2号门仓库，陈林，18682413980"/>
    <s v="[114.40407,22.787365]"/>
    <s v="美团"/>
    <s v="广东省惠州市惠阳区秋长镇秋宝路新丰家具厂2号门仓库，陈林，18682413980"/>
    <s v="N"/>
    <x v="6"/>
    <m/>
    <m/>
    <m/>
    <n v="114.40407"/>
    <n v="22.787365000000001"/>
    <n v="114.40907"/>
  </r>
  <r>
    <s v="广东"/>
    <s v="多多_惠州市惠阳区沙田镇花塘村第一产业园"/>
    <s v="[114.569907,22.877396]"/>
    <s v="多多"/>
    <s v="惠州市惠阳区沙田镇花塘村第一产业园"/>
    <s v="N"/>
    <x v="6"/>
    <m/>
    <m/>
    <m/>
    <n v="114.569907"/>
    <n v="22.877396000000001"/>
    <n v="114.574907"/>
  </r>
  <r>
    <s v="广东"/>
    <s v="京喜拼拼_广东省揭阳市揭东区云路镇云宝大道易商物流园区二期二层C5,C7,C8"/>
    <s v="[116.455196,23.575047]"/>
    <s v="京喜拼拼"/>
    <s v="广东省揭阳市揭东区云路镇云宝大道易商物流园区二期二层C5,C7,C8"/>
    <s v="N"/>
    <x v="7"/>
    <m/>
    <m/>
    <m/>
    <n v="116.455196"/>
    <n v="23.575047000000001"/>
    <n v="116.460196"/>
  </r>
  <r>
    <s v="广东"/>
    <s v="兴盛优选_揭阳市榕城"/>
    <s v="[116.367831,23.544993]"/>
    <s v="兴盛优选"/>
    <s v="揭阳市榕城"/>
    <s v="N"/>
    <x v="7"/>
    <m/>
    <m/>
    <m/>
    <n v="116.36783100000001"/>
    <n v="23.544993000000002"/>
    <n v="116.37283100000001"/>
  </r>
  <r>
    <s v="广东"/>
    <s v="多多买菜_广东省茂名市电白区粤西农批市场东门对面胜大物流园"/>
    <s v="[110.975912,21.583065]"/>
    <s v="多多买菜"/>
    <s v="广东省茂名市电白区粤西农批市场东门对面胜大物流园"/>
    <s v="N"/>
    <x v="8"/>
    <m/>
    <m/>
    <m/>
    <n v="110.97591200000001"/>
    <n v="21.583065000000001"/>
    <n v="110.980912"/>
  </r>
  <r>
    <s v="广东"/>
    <s v="美团_广东省汕头市濠江区柏亚临港物流产业园C1，蔡佳慧，13790847775"/>
    <s v="[116.721973,23.281079]"/>
    <s v="美团"/>
    <s v="广东省汕头市濠江区柏亚临港物流产业园C1，蔡佳慧，13790847775"/>
    <s v="N"/>
    <x v="9"/>
    <m/>
    <m/>
    <m/>
    <n v="116.72197300000001"/>
    <n v="23.281079000000002"/>
    <n v="116.726973"/>
  </r>
  <r>
    <s v="广东"/>
    <s v="多多_广东汕头市金平区鮀江街道大学路66号通用物流园新四期第三栋（多多买菜汕头仓）"/>
    <s v="[116.659894,23.381356]"/>
    <s v="多多"/>
    <s v="广东汕头市金平区鮀江街道大学路66号通用物流园新四期第三栋（多多买菜汕头仓）"/>
    <s v="N"/>
    <x v="9"/>
    <m/>
    <m/>
    <m/>
    <n v="116.65989400000001"/>
    <n v="23.381356"/>
    <n v="116.664894"/>
  </r>
  <r>
    <s v="广东"/>
    <s v="美团_湛江市坡头区官渡镇石门村委会东岸村华思园产业园内，谢崇拍，13265166568"/>
    <s v="[110.422592,21.370944]"/>
    <s v="美团"/>
    <s v="湛江市坡头区官渡镇石门村委会东岸村华思园产业园内，谢崇拍，13265166568"/>
    <s v="N"/>
    <x v="10"/>
    <m/>
    <m/>
    <m/>
    <n v="110.42259200000001"/>
    <n v="21.370944000000001"/>
    <n v="110.427592"/>
  </r>
  <r>
    <s v="广东"/>
    <s v="美团_广东省潮州市潮安区东山湖特色产业基地中兴大道莱芙家纺生产基地，左明亮，18620141135"/>
    <s v="[116.588172,23.487102]"/>
    <s v="美团"/>
    <s v="广东省潮州市潮安区东山湖特色产业基地中兴大道莱芙家纺生产基地，左明亮，18620141135"/>
    <s v="N"/>
    <x v="11"/>
    <m/>
    <m/>
    <m/>
    <n v="116.588172"/>
    <n v="23.487102"/>
    <n v="116.593172"/>
  </r>
  <r>
    <m/>
    <m/>
    <m/>
    <m/>
    <m/>
    <m/>
    <x v="12"/>
    <m/>
    <m/>
    <m/>
    <m/>
    <m/>
    <m/>
  </r>
  <r>
    <m/>
    <m/>
    <m/>
    <m/>
    <m/>
    <m/>
    <x v="12"/>
    <m/>
    <m/>
    <m/>
    <m/>
    <m/>
    <m/>
  </r>
  <r>
    <m/>
    <m/>
    <m/>
    <m/>
    <m/>
    <m/>
    <x v="12"/>
    <m/>
    <m/>
    <m/>
    <m/>
    <m/>
    <m/>
  </r>
  <r>
    <m/>
    <m/>
    <m/>
    <m/>
    <m/>
    <m/>
    <x v="12"/>
    <m/>
    <m/>
    <m/>
    <m/>
    <m/>
    <m/>
  </r>
  <r>
    <m/>
    <m/>
    <m/>
    <m/>
    <m/>
    <m/>
    <x v="12"/>
    <m/>
    <m/>
    <m/>
    <m/>
    <m/>
    <m/>
  </r>
  <r>
    <m/>
    <m/>
    <m/>
    <m/>
    <m/>
    <m/>
    <x v="12"/>
    <m/>
    <m/>
    <m/>
    <m/>
    <m/>
    <m/>
  </r>
  <r>
    <m/>
    <m/>
    <m/>
    <m/>
    <m/>
    <m/>
    <x v="1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x v="0"/>
    <s v="湖北"/>
    <s v="银鹭华中基地_湖北省汉川市经济开发区北桥工业园平章大道6号"/>
    <s v="[113.85013,30.66383]"/>
    <m/>
    <x v="0"/>
    <s v="湖南"/>
    <s v="菜鸟长沙仓_长沙市岳麓区金桥路与金南路交汇处西北角丰树长沙物流园2期5栋2层"/>
    <s v="[112.847458,28.240797]"/>
    <m/>
    <x v="0"/>
    <s v="[113.85013,30.66383]"/>
    <s v="[112.847458,28.240797]"/>
  </r>
  <r>
    <x v="1"/>
    <s v="湖南"/>
    <s v="菜鸟长沙仓_长沙市岳麓区金桥路与金南路交汇处西北角丰树长沙物流园2期5栋2层"/>
    <s v="[112.847458,28.240797]"/>
    <m/>
    <x v="1"/>
    <s v="湖南"/>
    <s v="盒马集市_湖南省长沙市雨花区东山路与牛角冲路交汇处宝湾物流园一层"/>
    <s v="[113.024763,28.14231]"/>
    <m/>
    <x v="1"/>
    <s v="[112.847458,28.240797]"/>
    <s v="[113.024763,28.14231]"/>
  </r>
  <r>
    <x v="1"/>
    <s v="湖南"/>
    <s v="菜鸟长沙仓_长沙市岳麓区金桥路与金南路交汇处西北角丰树长沙物流园2期5栋2层"/>
    <s v="[112.847458,28.240797]"/>
    <m/>
    <x v="1"/>
    <s v="湖南"/>
    <s v="美团优选_长沙市开福区湘江北路与兴旺路交界处，（普洛斯斜对面，橙色房子"/>
    <s v="[112.92259,28.328358]"/>
    <m/>
    <x v="1"/>
    <s v="[112.847458,28.240797]"/>
    <s v="[112.92259,28.328358]"/>
  </r>
  <r>
    <x v="1"/>
    <s v="湖南"/>
    <s v="菜鸟长沙仓_长沙市岳麓区金桥路与金南路交汇处西北角丰树长沙物流园2期5栋2层"/>
    <s v="[112.847458,28.240797]"/>
    <m/>
    <x v="1"/>
    <s v="湖南"/>
    <s v="多多买菜_长沙万纬长沙雨花物流园1-2-02"/>
    <s v="[112.933814,28.223209]"/>
    <m/>
    <x v="1"/>
    <s v="[112.847458,28.240797]"/>
    <s v="[112.933814,28.223209]"/>
  </r>
  <r>
    <x v="1"/>
    <s v="湖南"/>
    <s v="菜鸟长沙仓_长沙市岳麓区金桥路与金南路交汇处西北角丰树长沙物流园2期5栋2层"/>
    <s v="[112.847458,28.240797]"/>
    <m/>
    <x v="1"/>
    <s v="湖南"/>
    <s v="十荟团_湖南省长沙市开福区冯蔡东路与开福大道交叉口西侧 万纬长沙开福园区1号仓库"/>
    <s v="[112.986839,28.279956]"/>
    <m/>
    <x v="1"/>
    <s v="[112.847458,28.240797]"/>
    <s v="[112.986839,28.279956]"/>
  </r>
  <r>
    <x v="1"/>
    <s v="湖南"/>
    <s v="菜鸟长沙仓_长沙市岳麓区金桥路与金南路交汇处西北角丰树长沙物流园2期5栋2层"/>
    <s v="[112.847458,28.240797]"/>
    <m/>
    <x v="1"/>
    <s v="湖南"/>
    <s v="兴盛优选_湖南省长沙市望城区普瑞大道1888号高星物流园"/>
    <s v="[112.82979,28.301634]"/>
    <m/>
    <x v="1"/>
    <s v="[112.847458,28.240797]"/>
    <s v="[112.82979,28.301634]"/>
  </r>
  <r>
    <x v="0"/>
    <s v="福建"/>
    <s v="银鹭华南基地_福建省厦门市翔安区厦门银鹭高科技园区"/>
    <s v="[118.243034,24.613544]"/>
    <m/>
    <x v="0"/>
    <s v="广东"/>
    <s v="菜鸟东莞仓_东莞市石排镇安博物流园"/>
    <s v="[113.982607,23.08246]"/>
    <m/>
    <x v="0"/>
    <s v="[118.243034,24.613544]"/>
    <s v="[113.982607,23.08246]"/>
  </r>
  <r>
    <x v="1"/>
    <s v="广东"/>
    <s v="菜鸟东莞仓_东莞市石排镇安博物流园"/>
    <s v="[113.982607,23.08246]"/>
    <m/>
    <x v="1"/>
    <s v="广东"/>
    <s v="盒马_广东省东莞市新兴路一巷20号增益供应链仓储物流(东莞)有限公司"/>
    <s v="[113.673908,22.7792]"/>
    <m/>
    <x v="1"/>
    <s v="[113.982607,23.08246]"/>
    <s v="[113.673908,22.7792]"/>
  </r>
  <r>
    <x v="1"/>
    <s v="广东"/>
    <s v="菜鸟东莞仓_东莞市石排镇安博物流园"/>
    <s v="[113.982607,23.08246]"/>
    <m/>
    <x v="1"/>
    <s v="广东"/>
    <s v="京喜拼拼_广东省东莞市沙田镇穗丰年路3号第一产业虎门港物流园"/>
    <s v="[113.614839,22.846724]"/>
    <m/>
    <x v="1"/>
    <s v="[113.982607,23.08246]"/>
    <s v="[113.614839,22.846724]"/>
  </r>
  <r>
    <x v="1"/>
    <s v="广东"/>
    <s v="菜鸟东莞仓_东莞市石排镇安博物流园"/>
    <s v="[113.982607,23.08246]"/>
    <m/>
    <x v="1"/>
    <s v="广东"/>
    <s v="美团_广东省东莞市常平镇环常北路四纵路1号常平汽车站，张锦涛：13076718017"/>
    <s v="[114.017741,22.988038]"/>
    <m/>
    <x v="1"/>
    <s v="[113.982607,23.08246]"/>
    <s v="[114.017741,22.988038]"/>
  </r>
  <r>
    <x v="1"/>
    <s v="广东"/>
    <s v="菜鸟东莞仓_东莞市石排镇安博物流园"/>
    <s v="[113.982607,23.08246]"/>
    <m/>
    <x v="1"/>
    <s v="广东"/>
    <s v="多多_广东东莞市大岭山镇大岭山镇连平畔山北街7号 恒路物流"/>
    <s v="[113.797957,22.923483]"/>
    <m/>
    <x v="1"/>
    <s v="[113.982607,23.08246]"/>
    <s v="[113.797957,22.923483]"/>
  </r>
  <r>
    <x v="1"/>
    <s v="广东"/>
    <s v="菜鸟东莞仓_东莞市石排镇安博物流园"/>
    <s v="[113.982607,23.08246]"/>
    <m/>
    <x v="1"/>
    <s v="广东"/>
    <s v="京喜拼拼_广东省广州市创展大道11号广州君建汽车零部件产业园-6号库-京喜拼拼广州中心仓"/>
    <s v="[113.259434,23.124162]"/>
    <m/>
    <x v="1"/>
    <s v="[113.982607,23.08246]"/>
    <s v="[113.259434,23.124162]"/>
  </r>
  <r>
    <x v="1"/>
    <s v="广东"/>
    <s v="菜鸟东莞仓_东莞市石排镇安博物流园"/>
    <s v="[113.982607,23.08246]"/>
    <m/>
    <x v="1"/>
    <s v="广东"/>
    <s v="兴盛优选_番禺市化龙"/>
    <s v="[113.350504,22.947572]"/>
    <m/>
    <x v="1"/>
    <s v="[113.982607,23.08246]"/>
    <s v="[113.350504,22.947572]"/>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r>
    <x v="2"/>
    <m/>
    <m/>
    <m/>
    <m/>
    <x v="2"/>
    <m/>
    <m/>
    <m/>
    <m/>
    <x v="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s v="广东"/>
    <s v="雀巢东莞仓_广东省东莞市茶山镇南社管理区南塘路顺联雀巢仓库、 "/>
    <s v="[113.8861,23.064608]"/>
    <s v="雀巢东莞仓"/>
    <s v="广东省东莞市茶山镇南社管理区南塘路顺联雀巢仓库、 "/>
    <x v="0"/>
    <x v="0"/>
    <m/>
    <m/>
    <m/>
    <n v="113.8861"/>
    <n v="23.064608"/>
    <n v="113.89109999999999"/>
    <n v="23.069607999999999"/>
    <n v="1"/>
    <x v="0"/>
    <m/>
  </r>
  <r>
    <x v="1"/>
    <s v="湖北"/>
    <s v="银鹭华中基地_湖北省汉川市经济开发区北桥工业园平章大道6号"/>
    <s v="[113.85013,30.66383]"/>
    <s v="银鹭华中基地"/>
    <s v="湖北省汉川市经济开发区北桥工业园平章大道6号"/>
    <x v="1"/>
    <x v="1"/>
    <m/>
    <m/>
    <m/>
    <n v="113.85013000000001"/>
    <n v="30.663830000000001"/>
    <n v="113.85513"/>
    <n v="30.66883"/>
    <n v="1"/>
    <x v="1"/>
    <m/>
  </r>
  <r>
    <x v="2"/>
    <s v="湖南"/>
    <s v="菜鸟长沙仓_长沙市岳麓区金桥路与金南路交汇处西北角丰树长沙物流园2期5栋2层"/>
    <s v="[112.847458,28.240797]"/>
    <s v="菜鸟长沙仓"/>
    <s v="长沙市岳麓区金桥路与金南路交汇处西北角丰树长沙物流园2期5栋2层"/>
    <x v="1"/>
    <x v="2"/>
    <m/>
    <n v="1"/>
    <n v="1"/>
    <n v="112.847458"/>
    <n v="28.240797000000001"/>
    <n v="112.847458"/>
    <n v="28.240797000000001"/>
    <n v="1"/>
    <x v="1"/>
    <m/>
  </r>
  <r>
    <x v="3"/>
    <s v="湖南"/>
    <s v="盒马集市_湖南省长沙市雨花区东山路与牛角冲路交汇处宝湾物流园一层"/>
    <s v="[113.024763,28.14231]"/>
    <s v="盒马集市"/>
    <s v="湖南省长沙市雨花区东山路与牛角冲路交汇处宝湾物流园一层"/>
    <x v="1"/>
    <x v="2"/>
    <m/>
    <m/>
    <m/>
    <n v="113.02476300000001"/>
    <n v="28.142310000000002"/>
    <n v="113.029763"/>
    <n v="28.147310000000001"/>
    <n v="1"/>
    <x v="1"/>
    <m/>
  </r>
  <r>
    <x v="4"/>
    <s v="湖南"/>
    <s v="美团优选_长沙市开福区湘江北路与兴旺路交界处，（普洛斯斜对面，橙色房子"/>
    <s v="[112.92259,28.328358]"/>
    <s v="美团优选"/>
    <s v="长沙市开福区湘江北路与兴旺路交界处，（普洛斯斜对面，橙色房子"/>
    <x v="1"/>
    <x v="2"/>
    <m/>
    <m/>
    <m/>
    <n v="112.92259"/>
    <n v="28.328358000000001"/>
    <n v="112.92759"/>
    <n v="28.333358"/>
    <n v="1"/>
    <x v="1"/>
    <m/>
  </r>
  <r>
    <x v="5"/>
    <s v="湖南"/>
    <s v="多多买菜_长沙万纬长沙雨花物流园1-2-02"/>
    <s v="[112.933814,28.223209]"/>
    <s v="多多买菜"/>
    <s v="长沙万纬长沙雨花物流园1-2-02"/>
    <x v="1"/>
    <x v="2"/>
    <m/>
    <m/>
    <m/>
    <n v="112.933814"/>
    <n v="28.223209000000001"/>
    <n v="112.93881399999999"/>
    <n v="28.228209"/>
    <n v="1"/>
    <x v="1"/>
    <m/>
  </r>
  <r>
    <x v="6"/>
    <s v="湖南"/>
    <s v="十荟团_湖南省长沙市开福区冯蔡东路与开福大道交叉口西侧 万纬长沙开福园区1号仓库"/>
    <s v="[112.986839,28.279956]"/>
    <s v="十荟团"/>
    <s v="湖南省长沙市开福区冯蔡东路与开福大道交叉口西侧 万纬长沙开福园区1号仓库"/>
    <x v="1"/>
    <x v="2"/>
    <m/>
    <m/>
    <m/>
    <n v="112.986839"/>
    <n v="28.279956000000002"/>
    <n v="112.991839"/>
    <n v="28.284956000000001"/>
    <n v="1"/>
    <x v="1"/>
    <m/>
  </r>
  <r>
    <x v="7"/>
    <s v="湖南"/>
    <s v="兴盛优选_湖南省长沙市望城区普瑞大道1888号高星物流园"/>
    <s v="[112.82979,28.301634]"/>
    <s v="兴盛优选"/>
    <s v="湖南省长沙市望城区普瑞大道1888号高星物流园"/>
    <x v="1"/>
    <x v="2"/>
    <m/>
    <m/>
    <m/>
    <n v="112.82979"/>
    <n v="28.301634"/>
    <n v="112.83479"/>
    <n v="28.306633999999999"/>
    <n v="1"/>
    <x v="1"/>
    <m/>
  </r>
  <r>
    <x v="1"/>
    <s v="福建"/>
    <s v="银鹭华南基地_福建省厦门市翔安区厦门银鹭高科技园区"/>
    <s v="[118.243034,24.613544]"/>
    <s v="银鹭华南基地"/>
    <s v="福建省厦门市翔安区厦门银鹭高科技园区"/>
    <x v="1"/>
    <x v="3"/>
    <m/>
    <m/>
    <m/>
    <n v="118.24303400000001"/>
    <n v="24.613544000000001"/>
    <n v="118.248034"/>
    <n v="24.618544"/>
    <n v="1"/>
    <x v="0"/>
    <m/>
  </r>
  <r>
    <x v="2"/>
    <s v="广东"/>
    <s v="菜鸟东莞仓_东莞市石排镇安博物流园"/>
    <s v="[113.982607,23.08246]"/>
    <s v="菜鸟东莞仓"/>
    <s v="东莞市石排镇安博物流园"/>
    <x v="1"/>
    <x v="0"/>
    <m/>
    <m/>
    <m/>
    <n v="113.982607"/>
    <n v="23.082460000000001"/>
    <n v="113.987607"/>
    <n v="23.08746"/>
    <n v="1"/>
    <x v="0"/>
    <m/>
  </r>
  <r>
    <x v="3"/>
    <s v="广东"/>
    <s v="盒马_广东省东莞市新兴路一巷20号增益供应链仓储物流(东莞)有限公司"/>
    <s v="[113.673908,22.7792]"/>
    <s v="盒马"/>
    <s v="广东省东莞市新兴路一巷20号增益供应链仓储物流(东莞)有限公司"/>
    <x v="1"/>
    <x v="0"/>
    <m/>
    <m/>
    <m/>
    <n v="113.67390800000001"/>
    <n v="22.779199999999999"/>
    <n v="113.67890800000001"/>
    <n v="22.784199999999998"/>
    <n v="1"/>
    <x v="0"/>
    <m/>
  </r>
  <r>
    <x v="8"/>
    <s v="广东"/>
    <s v="京喜拼拼_广东省东莞市沙田镇穗丰年路3号第一产业虎门港物流园"/>
    <s v="[113.614839,22.846724]"/>
    <s v="京喜拼拼"/>
    <s v="广东省东莞市沙田镇穗丰年路3号第一产业虎门港物流园"/>
    <x v="1"/>
    <x v="0"/>
    <m/>
    <m/>
    <m/>
    <n v="113.614839"/>
    <n v="22.846724000000002"/>
    <n v="113.619839"/>
    <n v="22.851724000000001"/>
    <n v="1"/>
    <x v="0"/>
    <m/>
  </r>
  <r>
    <x v="4"/>
    <s v="广东"/>
    <s v="美团_广东省东莞市常平镇环常北路四纵路1号常平汽车站，张锦涛：13076718017"/>
    <s v="[114.017741,22.988038]"/>
    <s v="美团"/>
    <s v="广东省东莞市常平镇环常北路四纵路1号常平汽车站，张锦涛：13076718017"/>
    <x v="1"/>
    <x v="0"/>
    <m/>
    <m/>
    <m/>
    <n v="114.017741"/>
    <n v="22.988038"/>
    <n v="114.022741"/>
    <n v="22.993037999999999"/>
    <n v="1"/>
    <x v="0"/>
    <m/>
  </r>
  <r>
    <x v="5"/>
    <s v="广东"/>
    <s v="多多_广东东莞市大岭山镇大岭山镇连平畔山北街7号 恒路物流"/>
    <s v="[113.797957,22.923483]"/>
    <s v="多多"/>
    <s v="广东东莞市大岭山镇大岭山镇连平畔山北街7号 恒路物流"/>
    <x v="1"/>
    <x v="0"/>
    <m/>
    <m/>
    <m/>
    <n v="113.79795700000001"/>
    <n v="22.923483000000001"/>
    <n v="113.80295700000001"/>
    <n v="22.928483"/>
    <n v="1"/>
    <x v="0"/>
    <m/>
  </r>
  <r>
    <x v="8"/>
    <s v="广东"/>
    <s v="京喜拼拼_广东省广州市创展大道11号广州君建汽车零部件产业园-6号库-京喜拼拼广州中心仓"/>
    <s v="[113.259434,23.124162]"/>
    <s v="京喜拼拼"/>
    <s v="广东省广州市创展大道11号广州君建汽车零部件产业园-6号库-京喜拼拼广州中心仓"/>
    <x v="1"/>
    <x v="4"/>
    <m/>
    <m/>
    <m/>
    <n v="113.259434"/>
    <n v="23.124162000000002"/>
    <n v="113.26443399999999"/>
    <n v="23.129162000000001"/>
    <n v="1"/>
    <x v="0"/>
    <m/>
  </r>
  <r>
    <x v="7"/>
    <s v="广东"/>
    <s v="兴盛优选_番禺市化龙"/>
    <s v="[113.350504,22.947572]"/>
    <s v="兴盛优选"/>
    <s v="番禺市化龙"/>
    <x v="1"/>
    <x v="4"/>
    <m/>
    <m/>
    <m/>
    <n v="113.350504"/>
    <n v="22.947572000000001"/>
    <n v="113.355504"/>
    <n v="22.952572"/>
    <n v="1"/>
    <x v="0"/>
    <m/>
  </r>
  <r>
    <x v="3"/>
    <s v="广东"/>
    <s v="盒马_广州市佛山三水乐平万纬物流园2号库（中心仓内）"/>
    <s v="[113.079459,23.334947]"/>
    <s v="盒马"/>
    <s v="广州市佛山三水乐平万纬物流园2号库（中心仓内）"/>
    <x v="0"/>
    <x v="4"/>
    <m/>
    <m/>
    <m/>
    <n v="113.079459"/>
    <n v="23.334947"/>
    <n v="113.084459"/>
    <n v="23.339946999999999"/>
    <n v="1"/>
    <x v="0"/>
    <m/>
  </r>
  <r>
    <x v="5"/>
    <s v="广东"/>
    <s v="多多_广东省佛山市三水区乐平镇大岗村委桥头村厂房"/>
    <s v="[112.935956,23.267955]"/>
    <s v="多多"/>
    <s v="广东省佛山市三水区乐平镇大岗村委桥头村厂房"/>
    <x v="0"/>
    <x v="5"/>
    <m/>
    <m/>
    <m/>
    <n v="112.935956"/>
    <n v="23.267955000000001"/>
    <n v="112.940956"/>
    <n v="23.272955"/>
    <n v="1"/>
    <x v="0"/>
    <m/>
  </r>
  <r>
    <x v="4"/>
    <s v="广东"/>
    <s v="美团_广州市南沙区榄核镇民生工业区蔡新路349号洛德加印刷厂，邵中奇，13652928660"/>
    <s v="[113.333112,22.828173]"/>
    <s v="美团"/>
    <s v="广州市南沙区榄核镇民生工业区蔡新路349号洛德加印刷厂，邵中奇，13652928660"/>
    <x v="0"/>
    <x v="4"/>
    <m/>
    <m/>
    <m/>
    <n v="113.333112"/>
    <n v="22.828173"/>
    <n v="113.338112"/>
    <n v="22.833172999999999"/>
    <n v="1"/>
    <x v="0"/>
    <m/>
  </r>
  <r>
    <x v="4"/>
    <s v="广东"/>
    <s v="美团_佛山市南海区丹灶镇西城村普洛斯丹灶物流园A4栋"/>
    <s v="[112.888994,23.024095]"/>
    <s v="美团"/>
    <s v="佛山市南海区丹灶镇西城村普洛斯丹灶物流园A4栋"/>
    <x v="0"/>
    <x v="5"/>
    <m/>
    <m/>
    <m/>
    <n v="112.88899400000001"/>
    <n v="23.024095000000003"/>
    <n v="112.89399400000001"/>
    <n v="23.029095000000002"/>
    <n v="1"/>
    <x v="0"/>
    <m/>
  </r>
  <r>
    <x v="5"/>
    <s v="广东"/>
    <s v="多多_广东省佛山市顺德区盛龙路佛山安得物流园"/>
    <s v="[113.085976,22.914368]"/>
    <s v="多多"/>
    <s v="广东省佛山市顺德区盛龙路佛山安得物流园"/>
    <x v="0"/>
    <x v="5"/>
    <m/>
    <m/>
    <m/>
    <n v="113.085976"/>
    <n v="22.914368"/>
    <n v="113.090976"/>
    <n v="22.919367999999999"/>
    <n v="1"/>
    <x v="0"/>
    <m/>
  </r>
  <r>
    <x v="6"/>
    <s v="广东"/>
    <s v="十荟团_广东省惠州市博罗县宇培惠州物流园十荟团"/>
    <s v="[114.284496,23.167899]"/>
    <s v="十荟团"/>
    <s v="广东省惠州市博罗县宇培惠州物流园十荟团"/>
    <x v="0"/>
    <x v="6"/>
    <m/>
    <m/>
    <m/>
    <n v="114.284496"/>
    <n v="23.167899000000002"/>
    <n v="114.289496"/>
    <n v="23.172899000000001"/>
    <n v="1"/>
    <x v="0"/>
    <m/>
  </r>
  <r>
    <x v="4"/>
    <s v="广东"/>
    <s v="美团_广东省惠州市惠阳区秋长镇秋宝路新丰家具厂2号门仓库，陈林，18682413980"/>
    <s v="[114.40407,22.787365]"/>
    <s v="美团"/>
    <s v="广东省惠州市惠阳区秋长镇秋宝路新丰家具厂2号门仓库，陈林，18682413980"/>
    <x v="0"/>
    <x v="6"/>
    <m/>
    <m/>
    <m/>
    <n v="114.40407"/>
    <n v="22.787365000000001"/>
    <n v="114.40907"/>
    <n v="22.792365"/>
    <n v="1"/>
    <x v="0"/>
    <m/>
  </r>
  <r>
    <x v="5"/>
    <s v="广东"/>
    <s v="多多_惠州市惠阳区沙田镇花塘村第一产业园"/>
    <s v="[114.569907,22.877396]"/>
    <s v="多多"/>
    <s v="惠州市惠阳区沙田镇花塘村第一产业园"/>
    <x v="0"/>
    <x v="6"/>
    <m/>
    <m/>
    <m/>
    <n v="114.569907"/>
    <n v="22.877396000000001"/>
    <n v="114.574907"/>
    <n v="22.882396"/>
    <n v="1"/>
    <x v="0"/>
    <m/>
  </r>
  <r>
    <x v="8"/>
    <s v="广东"/>
    <s v="京喜拼拼_广东省揭阳市揭东区云路镇云宝大道易商物流园区二期二层C5,C7,C8"/>
    <s v="[116.455196,23.575047]"/>
    <s v="京喜拼拼"/>
    <s v="广东省揭阳市揭东区云路镇云宝大道易商物流园区二期二层C5,C7,C8"/>
    <x v="0"/>
    <x v="7"/>
    <m/>
    <m/>
    <m/>
    <n v="116.455196"/>
    <n v="23.575047000000001"/>
    <n v="116.460196"/>
    <n v="23.580047"/>
    <n v="1"/>
    <x v="0"/>
    <m/>
  </r>
  <r>
    <x v="7"/>
    <s v="广东"/>
    <s v="兴盛优选_揭阳市榕城"/>
    <s v="[116.367831,23.544993]"/>
    <s v="兴盛优选"/>
    <s v="揭阳市榕城"/>
    <x v="0"/>
    <x v="7"/>
    <m/>
    <m/>
    <m/>
    <n v="116.36783100000001"/>
    <n v="23.544993000000002"/>
    <n v="116.37283100000001"/>
    <n v="23.549993000000001"/>
    <n v="1"/>
    <x v="0"/>
    <m/>
  </r>
  <r>
    <x v="5"/>
    <s v="广东"/>
    <s v="多多买菜_广东省茂名市电白区粤西农批市场东门对面胜大物流园"/>
    <s v="[110.975912,21.583065]"/>
    <s v="多多买菜"/>
    <s v="广东省茂名市电白区粤西农批市场东门对面胜大物流园"/>
    <x v="0"/>
    <x v="8"/>
    <m/>
    <m/>
    <m/>
    <n v="110.97591200000001"/>
    <n v="21.583065000000001"/>
    <n v="110.980912"/>
    <n v="21.588065"/>
    <n v="1"/>
    <x v="0"/>
    <m/>
  </r>
  <r>
    <x v="4"/>
    <s v="广东"/>
    <s v="美团_广东省汕头市濠江区柏亚临港物流产业园C1，蔡佳慧，13790847775"/>
    <s v="[116.721973,23.281079]"/>
    <s v="美团"/>
    <s v="广东省汕头市濠江区柏亚临港物流产业园C1，蔡佳慧，13790847775"/>
    <x v="0"/>
    <x v="9"/>
    <m/>
    <m/>
    <m/>
    <n v="116.72197300000001"/>
    <n v="23.281079000000002"/>
    <n v="116.726973"/>
    <n v="23.286079000000001"/>
    <n v="1"/>
    <x v="0"/>
    <m/>
  </r>
  <r>
    <x v="5"/>
    <s v="广东"/>
    <s v="多多_广东汕头市金平区鮀江街道大学路66号通用物流园新四期第三栋（多多买菜汕头仓）"/>
    <s v="[116.659894,23.381356]"/>
    <s v="多多"/>
    <s v="广东汕头市金平区鮀江街道大学路66号通用物流园新四期第三栋（多多买菜汕头仓）"/>
    <x v="0"/>
    <x v="9"/>
    <m/>
    <m/>
    <m/>
    <n v="116.65989400000001"/>
    <n v="23.381356"/>
    <n v="116.664894"/>
    <n v="23.386355999999999"/>
    <n v="1"/>
    <x v="0"/>
    <m/>
  </r>
  <r>
    <x v="4"/>
    <s v="广东"/>
    <s v="美团_湛江市坡头区官渡镇石门村委会东岸村华思园产业园内，谢崇拍，13265166568"/>
    <s v="[110.422592,21.370944]"/>
    <s v="美团"/>
    <s v="湛江市坡头区官渡镇石门村委会东岸村华思园产业园内，谢崇拍，13265166568"/>
    <x v="0"/>
    <x v="10"/>
    <m/>
    <m/>
    <m/>
    <n v="110.42259200000001"/>
    <n v="21.370944000000001"/>
    <n v="110.427592"/>
    <n v="21.375944"/>
    <n v="1"/>
    <x v="0"/>
    <m/>
  </r>
  <r>
    <x v="4"/>
    <s v="广东"/>
    <s v="美团_广东省潮州市潮安区东山湖特色产业基地中兴大道莱芙家纺生产基地，左明亮，18620141135"/>
    <s v="[116.588172,23.487102]"/>
    <s v="美团"/>
    <s v="广东省潮州市潮安区东山湖特色产业基地中兴大道莱芙家纺生产基地，左明亮，18620141135"/>
    <x v="0"/>
    <x v="11"/>
    <m/>
    <m/>
    <m/>
    <n v="116.588172"/>
    <n v="23.487102"/>
    <n v="116.593172"/>
    <n v="23.492101999999999"/>
    <n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802BA-87D0-4A1A-95C8-B541FE54F27B}" name="PivotTable2" cacheId="5"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D7" firstHeaderRow="2" firstDataRow="2" firstDataCol="3"/>
  <pivotFields count="13">
    <pivotField axis="axisRow" dataField="1" compact="0" outline="0" showAll="0" defaultSubtotal="0">
      <items count="3">
        <item x="1"/>
        <item x="0"/>
        <item h="1" x="2"/>
      </items>
    </pivotField>
    <pivotField compact="0" outline="0" showAll="0"/>
    <pivotField compact="0" outline="0" showAll="0"/>
    <pivotField compact="0" outline="0" showAll="0"/>
    <pivotField compact="0" outline="0" showAll="0"/>
    <pivotField axis="axisRow" compact="0" outline="0" showAll="0" defaultSubtotal="0">
      <items count="4">
        <item m="1" x="3"/>
        <item x="0"/>
        <item x="2"/>
        <item x="1"/>
      </items>
    </pivotField>
    <pivotField compact="0" outline="0" showAll="0"/>
    <pivotField compact="0" outline="0" showAll="0"/>
    <pivotField compact="0" outline="0" showAll="0"/>
    <pivotField compact="0" outline="0" showAll="0"/>
    <pivotField axis="axisRow" compact="0" outline="0" showAll="0">
      <items count="11">
        <item m="1" x="3"/>
        <item m="1" x="7"/>
        <item m="1" x="8"/>
        <item m="1" x="4"/>
        <item m="1" x="9"/>
        <item m="1" x="6"/>
        <item x="2"/>
        <item x="0"/>
        <item m="1" x="5"/>
        <item x="1"/>
        <item t="default"/>
      </items>
    </pivotField>
    <pivotField compact="0" outline="0" showAll="0"/>
    <pivotField compact="0" outline="0" showAll="0"/>
  </pivotFields>
  <rowFields count="3">
    <field x="0"/>
    <field x="5"/>
    <field x="10"/>
  </rowFields>
  <rowItems count="3">
    <i>
      <x/>
      <x v="3"/>
      <x v="9"/>
    </i>
    <i>
      <x v="1"/>
      <x v="1"/>
      <x v="7"/>
    </i>
    <i t="grand">
      <x/>
    </i>
  </rowItems>
  <colItems count="1">
    <i/>
  </colItems>
  <dataFields count="1">
    <dataField name="Count of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B2DF3-D19E-4F4F-A193-53656C2D3621}"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3">
    <pivotField dataField="1" showAll="0"/>
    <pivotField showAll="0"/>
    <pivotField showAll="0"/>
    <pivotField showAll="0"/>
    <pivotField showAll="0"/>
    <pivotField showAll="0"/>
    <pivotField axis="axisRow" showAll="0">
      <items count="17">
        <item x="0"/>
        <item m="1" x="14"/>
        <item x="5"/>
        <item h="1" x="3"/>
        <item x="4"/>
        <item m="1" x="13"/>
        <item h="1" x="1"/>
        <item h="1" x="2"/>
        <item h="1" m="1" x="15"/>
        <item h="1" x="6"/>
        <item h="1" x="7"/>
        <item h="1" x="8"/>
        <item h="1" x="9"/>
        <item h="1" x="10"/>
        <item h="1" x="11"/>
        <item h="1" x="12"/>
        <item t="default"/>
      </items>
    </pivotField>
    <pivotField showAll="0"/>
    <pivotField showAll="0"/>
    <pivotField showAll="0"/>
    <pivotField showAll="0"/>
    <pivotField showAll="0"/>
    <pivotField showAll="0"/>
  </pivotFields>
  <rowFields count="1">
    <field x="6"/>
  </rowFields>
  <rowItems count="4">
    <i>
      <x/>
    </i>
    <i>
      <x v="2"/>
    </i>
    <i>
      <x v="4"/>
    </i>
    <i t="grand">
      <x/>
    </i>
  </rowItems>
  <colItems count="1">
    <i/>
  </colItems>
  <dataFields count="1">
    <dataField name="Count of provin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68BCB0-C646-43DA-A19A-69DEA2E66492}"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7" firstHeaderRow="1" firstDataRow="2" firstDataCol="1"/>
  <pivotFields count="18">
    <pivotField axis="axisCol" showAll="0">
      <items count="10">
        <item x="5"/>
        <item x="2"/>
        <item x="3"/>
        <item x="8"/>
        <item x="4"/>
        <item x="1"/>
        <item x="0"/>
        <item x="6"/>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6"/>
  </rowFields>
  <rowItems count="3">
    <i>
      <x/>
    </i>
    <i>
      <x v="1"/>
    </i>
    <i t="grand">
      <x/>
    </i>
  </rowItems>
  <colFields count="1">
    <field x="0"/>
  </colFields>
  <colItems count="10">
    <i>
      <x/>
    </i>
    <i>
      <x v="1"/>
    </i>
    <i>
      <x v="2"/>
    </i>
    <i>
      <x v="3"/>
    </i>
    <i>
      <x v="4"/>
    </i>
    <i>
      <x v="5"/>
    </i>
    <i>
      <x v="6"/>
    </i>
    <i>
      <x v="7"/>
    </i>
    <i>
      <x v="8"/>
    </i>
    <i t="grand">
      <x/>
    </i>
  </colItems>
  <dataFields count="1">
    <dataField name="Count of provinc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55A87-CC9A-4B9B-BC69-F0E64CB19CD2}" name="PivotTable3" cacheId="6"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15:I20" firstHeaderRow="1" firstDataRow="2" firstDataCol="1" rowPageCount="2" colPageCount="1"/>
  <pivotFields count="18">
    <pivotField axis="axisCol" compact="0" outline="0" showAll="0">
      <items count="10">
        <item x="5"/>
        <item x="2"/>
        <item x="3"/>
        <item x="8"/>
        <item x="4"/>
        <item x="1"/>
        <item x="0"/>
        <item x="6"/>
        <item x="7"/>
        <item t="default"/>
      </items>
    </pivotField>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axis="axisRow" compact="0" outline="0" showAll="0">
      <items count="15">
        <item x="0"/>
        <item x="1"/>
        <item x="2"/>
        <item x="4"/>
        <item x="3"/>
        <item m="1" x="12"/>
        <item m="1" x="13"/>
        <item x="5"/>
        <item x="6"/>
        <item x="7"/>
        <item x="8"/>
        <item x="9"/>
        <item x="10"/>
        <item x="1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s>
  <rowFields count="1">
    <field x="7"/>
  </rowFields>
  <rowItems count="4">
    <i>
      <x/>
    </i>
    <i>
      <x v="3"/>
    </i>
    <i>
      <x v="4"/>
    </i>
    <i t="grand">
      <x/>
    </i>
  </rowItems>
  <colFields count="1">
    <field x="0"/>
  </colFields>
  <colItems count="8">
    <i>
      <x/>
    </i>
    <i>
      <x v="1"/>
    </i>
    <i>
      <x v="2"/>
    </i>
    <i>
      <x v="3"/>
    </i>
    <i>
      <x v="4"/>
    </i>
    <i>
      <x v="5"/>
    </i>
    <i>
      <x v="8"/>
    </i>
    <i t="grand">
      <x/>
    </i>
  </colItems>
  <pageFields count="2">
    <pageField fld="16" item="0" hier="-1"/>
    <pageField fld="6" item="1" hier="-1"/>
  </pageFields>
  <dataFields count="1">
    <dataField name="Count of provinc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mages;%0a%0a&#36825;&#20010;&#36335;&#24452;&#19979;&#38754;&#20445;&#23384;&#20102;&#19968;&#20123;&#22270;&#26631;&#65292;&#22823;&#23478;&#21487;&#20197;&#38543;&#24847;&#22797;&#21046;&#21040;&#33258;&#24049;&#30340;&#25991;&#20214;&#22841;&#37324;&#12290;&#20294;&#26159;&#35831;&#19981;&#35201;&#20462;&#25913;&#25110;&#21024;&#38500;&#26412;&#25991;&#20214;&#22841;&#20013;&#30340;&#20219;&#20309;&#20869;&#23481;&#12290;" TargetMode="External"/><Relationship Id="rId1" Type="http://schemas.openxmlformats.org/officeDocument/2006/relationships/hyperlink" Target="https://www.makeapi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128A6-A353-4A2B-9E92-926CE856E5CB}">
  <sheetPr>
    <tabColor rgb="FFFF0000"/>
  </sheetPr>
  <dimension ref="A1:C27"/>
  <sheetViews>
    <sheetView workbookViewId="0">
      <selection activeCell="F16" sqref="F16"/>
    </sheetView>
  </sheetViews>
  <sheetFormatPr defaultRowHeight="15"/>
  <cols>
    <col min="1" max="1" width="14.7109375" style="33" customWidth="1"/>
    <col min="2" max="2" width="83" style="30" customWidth="1"/>
    <col min="3" max="3" width="104.5703125" style="30" customWidth="1"/>
    <col min="4" max="16384" width="9.140625" style="30"/>
  </cols>
  <sheetData>
    <row r="1" spans="1:3">
      <c r="A1" s="32" t="s">
        <v>655</v>
      </c>
      <c r="B1" s="30" t="s">
        <v>657</v>
      </c>
    </row>
    <row r="2" spans="1:3">
      <c r="B2" s="30" t="s">
        <v>658</v>
      </c>
      <c r="C2" s="30" t="s">
        <v>662</v>
      </c>
    </row>
    <row r="19" spans="1:3">
      <c r="B19" s="30" t="s">
        <v>656</v>
      </c>
      <c r="C19" s="31" t="s">
        <v>661</v>
      </c>
    </row>
    <row r="22" spans="1:3">
      <c r="A22" s="32" t="s">
        <v>654</v>
      </c>
      <c r="B22" s="30" t="s">
        <v>650</v>
      </c>
      <c r="C22" s="29" t="s">
        <v>663</v>
      </c>
    </row>
    <row r="23" spans="1:3" ht="75">
      <c r="B23" s="30" t="s">
        <v>651</v>
      </c>
      <c r="C23" s="34" t="s">
        <v>666</v>
      </c>
    </row>
    <row r="24" spans="1:3">
      <c r="B24" s="30" t="s">
        <v>652</v>
      </c>
      <c r="C24" s="30" t="s">
        <v>664</v>
      </c>
    </row>
    <row r="25" spans="1:3">
      <c r="B25" s="30" t="s">
        <v>667</v>
      </c>
      <c r="C25" s="30" t="s">
        <v>665</v>
      </c>
    </row>
    <row r="26" spans="1:3">
      <c r="B26" s="30" t="s">
        <v>653</v>
      </c>
      <c r="C26" s="30" t="s">
        <v>664</v>
      </c>
    </row>
    <row r="27" spans="1:3">
      <c r="B27" s="30" t="s">
        <v>649</v>
      </c>
      <c r="C27" s="29" t="s">
        <v>663</v>
      </c>
    </row>
  </sheetData>
  <hyperlinks>
    <hyperlink ref="C19" r:id="rId1" xr:uid="{A69D7F79-D13C-48FF-B5B0-ED633DA8C322}"/>
    <hyperlink ref="C23" r:id="rId2" xr:uid="{B20CA8F9-353C-4BB2-B95F-A6CB3F4A12D8}"/>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B495-2005-4FC3-8597-84A152C3169F}">
  <sheetPr>
    <tabColor rgb="FFFF0000"/>
  </sheetPr>
  <dimension ref="A1:Q40"/>
  <sheetViews>
    <sheetView workbookViewId="0">
      <pane ySplit="1" topLeftCell="A2" activePane="bottomLeft" state="frozen"/>
      <selection pane="bottomLeft" activeCell="C35" sqref="C35"/>
    </sheetView>
  </sheetViews>
  <sheetFormatPr defaultRowHeight="15"/>
  <cols>
    <col min="1" max="1" width="7.42578125" customWidth="1"/>
    <col min="2" max="2" width="9" customWidth="1"/>
    <col min="3" max="3" width="49.85546875" customWidth="1"/>
    <col min="4" max="4" width="20.28515625" customWidth="1"/>
    <col min="5" max="5" width="58" customWidth="1"/>
    <col min="6" max="6" width="15" customWidth="1"/>
    <col min="7" max="7" width="10.140625" customWidth="1"/>
    <col min="8" max="8" width="10.42578125" customWidth="1"/>
    <col min="9" max="9" width="8" customWidth="1"/>
    <col min="10" max="10" width="8.42578125" customWidth="1"/>
    <col min="11" max="11" width="10.28515625" customWidth="1"/>
    <col min="12" max="12" width="15.7109375" customWidth="1"/>
    <col min="13" max="13" width="17.42578125" customWidth="1"/>
    <col min="14" max="14" width="17.5703125" customWidth="1"/>
    <col min="15" max="15" width="14.7109375" customWidth="1"/>
    <col min="16" max="16" width="12" customWidth="1"/>
    <col min="17" max="17" width="13.140625" customWidth="1"/>
    <col min="18" max="16384" width="9.140625" style="29"/>
  </cols>
  <sheetData>
    <row r="1" spans="1:17">
      <c r="A1" s="6" t="s">
        <v>28</v>
      </c>
      <c r="B1" s="6" t="s">
        <v>29</v>
      </c>
      <c r="C1" s="6" t="s">
        <v>26</v>
      </c>
      <c r="D1" s="6" t="s">
        <v>27</v>
      </c>
      <c r="E1" s="6" t="s">
        <v>551</v>
      </c>
      <c r="F1" s="6" t="s">
        <v>26</v>
      </c>
      <c r="G1" s="6" t="s">
        <v>628</v>
      </c>
      <c r="H1" s="6" t="s">
        <v>9</v>
      </c>
      <c r="I1" s="4" t="s">
        <v>42</v>
      </c>
      <c r="J1" s="6" t="s">
        <v>535</v>
      </c>
      <c r="K1" s="4" t="s">
        <v>646</v>
      </c>
      <c r="L1" s="4" t="s">
        <v>549</v>
      </c>
      <c r="M1" s="4" t="s">
        <v>550</v>
      </c>
      <c r="N1" s="4" t="s">
        <v>645</v>
      </c>
      <c r="O1" s="4" t="s">
        <v>533</v>
      </c>
      <c r="P1" s="4" t="s">
        <v>644</v>
      </c>
      <c r="Q1" s="4" t="s">
        <v>542</v>
      </c>
    </row>
    <row r="2" spans="1:17">
      <c r="A2" t="s">
        <v>532</v>
      </c>
      <c r="B2" t="s">
        <v>11</v>
      </c>
      <c r="C2" t="str">
        <f t="shared" ref="C2:C33" si="0">F2&amp;"_"&amp;E2</f>
        <v xml:space="preserve">雀巢东莞仓_广东省东莞市茶山镇南社管理区南塘路顺联雀巢仓库、 </v>
      </c>
      <c r="D2" s="5" t="str">
        <f t="shared" ref="D2:D33" si="1">"["&amp;L2&amp;","&amp;M2&amp;"]"</f>
        <v>[113.8861,23.064608]</v>
      </c>
      <c r="E2" s="24" t="s">
        <v>627</v>
      </c>
      <c r="F2" s="24" t="s">
        <v>626</v>
      </c>
      <c r="G2" t="s">
        <v>630</v>
      </c>
      <c r="H2" t="str">
        <f>MID(E2,FIND("市",E2,1)-2,3)</f>
        <v>东莞市</v>
      </c>
      <c r="K2" s="3"/>
      <c r="L2" s="3">
        <f t="shared" ref="L2:L33" si="2">N2+0.005*($K2-1)</f>
        <v>113.8861</v>
      </c>
      <c r="M2" s="3">
        <f t="shared" ref="M2:M33" si="3">O2+(K2-1)*0.005</f>
        <v>23.064608</v>
      </c>
      <c r="N2" s="3">
        <v>113.89109999999999</v>
      </c>
      <c r="O2" s="3">
        <v>23.069607999999999</v>
      </c>
      <c r="P2">
        <f t="shared" ref="P2:P15" si="4">COUNTIF(N:N,N2)</f>
        <v>1</v>
      </c>
      <c r="Q2">
        <v>2</v>
      </c>
    </row>
    <row r="3" spans="1:17">
      <c r="A3" s="27" t="s">
        <v>534</v>
      </c>
      <c r="B3" t="s">
        <v>13</v>
      </c>
      <c r="C3" t="str">
        <f t="shared" si="0"/>
        <v>银鹭华中基地_湖北省汉川市经济开发区北桥工业园平章大道6号</v>
      </c>
      <c r="D3" s="5" t="str">
        <f t="shared" si="1"/>
        <v>[113.85013,30.66383]</v>
      </c>
      <c r="E3" t="s">
        <v>563</v>
      </c>
      <c r="F3" t="s">
        <v>639</v>
      </c>
      <c r="G3" t="s">
        <v>629</v>
      </c>
      <c r="H3" t="str">
        <f t="shared" ref="H3:H33" si="5">MID(E3,FIND("市",E3,1)-2,3)</f>
        <v>汉川市</v>
      </c>
      <c r="K3" s="3"/>
      <c r="L3" s="3">
        <f t="shared" si="2"/>
        <v>113.85013000000001</v>
      </c>
      <c r="M3" s="3">
        <f t="shared" si="3"/>
        <v>30.663830000000001</v>
      </c>
      <c r="N3" s="3">
        <v>113.85513</v>
      </c>
      <c r="O3" s="3">
        <v>30.66883</v>
      </c>
      <c r="P3">
        <f t="shared" si="4"/>
        <v>1</v>
      </c>
    </row>
    <row r="4" spans="1:17">
      <c r="A4" t="s">
        <v>540</v>
      </c>
      <c r="B4" t="s">
        <v>21</v>
      </c>
      <c r="C4" t="str">
        <f t="shared" si="0"/>
        <v>菜鸟长沙仓_长沙市岳麓区金桥路与金南路交汇处西北角丰树长沙物流园2期5栋2层</v>
      </c>
      <c r="D4" s="5" t="str">
        <f t="shared" si="1"/>
        <v>[112.847458,28.240797]</v>
      </c>
      <c r="E4" t="s">
        <v>566</v>
      </c>
      <c r="F4" t="s">
        <v>637</v>
      </c>
      <c r="G4" t="s">
        <v>629</v>
      </c>
      <c r="H4" t="str">
        <f t="shared" si="5"/>
        <v>长沙市</v>
      </c>
      <c r="J4">
        <v>1</v>
      </c>
      <c r="K4" s="3">
        <f>COUNTIF($N$4:N4,N4)</f>
        <v>1</v>
      </c>
      <c r="L4" s="3">
        <f t="shared" si="2"/>
        <v>112.847458</v>
      </c>
      <c r="M4" s="3">
        <f t="shared" si="3"/>
        <v>28.240797000000001</v>
      </c>
      <c r="N4" s="3">
        <v>112.847458</v>
      </c>
      <c r="O4" s="3">
        <v>28.240797000000001</v>
      </c>
      <c r="P4">
        <f t="shared" si="4"/>
        <v>1</v>
      </c>
    </row>
    <row r="5" spans="1:17">
      <c r="A5" t="str">
        <f>VLOOKUP(F5,Sheet1!$A$37:$B$46,2,0)</f>
        <v>HMJS</v>
      </c>
      <c r="B5" t="s">
        <v>21</v>
      </c>
      <c r="C5" t="str">
        <f t="shared" si="0"/>
        <v>盒马集市_湖南省长沙市雨花区东山路与牛角冲路交汇处宝湾物流园一层</v>
      </c>
      <c r="D5" s="5" t="str">
        <f t="shared" si="1"/>
        <v>[113.024763,28.14231]</v>
      </c>
      <c r="E5" t="s">
        <v>570</v>
      </c>
      <c r="F5" t="s">
        <v>568</v>
      </c>
      <c r="G5" t="s">
        <v>629</v>
      </c>
      <c r="H5" t="str">
        <f t="shared" si="5"/>
        <v>长沙市</v>
      </c>
      <c r="K5" s="3"/>
      <c r="L5" s="3">
        <f t="shared" si="2"/>
        <v>113.02476300000001</v>
      </c>
      <c r="M5" s="3">
        <f t="shared" si="3"/>
        <v>28.142310000000002</v>
      </c>
      <c r="N5" s="3">
        <v>113.029763</v>
      </c>
      <c r="O5" s="3">
        <v>28.147310000000001</v>
      </c>
      <c r="P5">
        <f t="shared" si="4"/>
        <v>1</v>
      </c>
    </row>
    <row r="6" spans="1:17">
      <c r="A6" t="str">
        <f>VLOOKUP(F6,Sheet1!$A$37:$B$46,2,0)</f>
        <v>MTYX</v>
      </c>
      <c r="B6" t="s">
        <v>21</v>
      </c>
      <c r="C6" t="str">
        <f t="shared" si="0"/>
        <v>美团优选_长沙市开福区湘江北路与兴旺路交界处，（普洛斯斜对面，橙色房子</v>
      </c>
      <c r="D6" s="5" t="str">
        <f t="shared" si="1"/>
        <v>[112.92259,28.328358]</v>
      </c>
      <c r="E6" t="s">
        <v>572</v>
      </c>
      <c r="F6" t="s">
        <v>571</v>
      </c>
      <c r="G6" t="s">
        <v>629</v>
      </c>
      <c r="H6" t="str">
        <f t="shared" si="5"/>
        <v>长沙市</v>
      </c>
      <c r="K6" s="3"/>
      <c r="L6" s="3">
        <f t="shared" si="2"/>
        <v>112.92259</v>
      </c>
      <c r="M6" s="3">
        <f t="shared" si="3"/>
        <v>28.328358000000001</v>
      </c>
      <c r="N6" s="3">
        <v>112.92759</v>
      </c>
      <c r="O6" s="3">
        <v>28.333358</v>
      </c>
      <c r="P6">
        <f t="shared" si="4"/>
        <v>1</v>
      </c>
    </row>
    <row r="7" spans="1:17">
      <c r="A7" t="str">
        <f>VLOOKUP(F7,Sheet1!$A$37:$B$46,2,0)</f>
        <v>DDMC</v>
      </c>
      <c r="B7" t="s">
        <v>21</v>
      </c>
      <c r="C7" t="str">
        <f t="shared" si="0"/>
        <v>多多买菜_长沙万纬长沙雨花物流园1-2-02</v>
      </c>
      <c r="D7" s="5" t="str">
        <f t="shared" si="1"/>
        <v>[112.933814,28.223209]</v>
      </c>
      <c r="E7" t="s">
        <v>574</v>
      </c>
      <c r="F7" t="s">
        <v>573</v>
      </c>
      <c r="G7" t="s">
        <v>629</v>
      </c>
      <c r="H7" t="s">
        <v>192</v>
      </c>
      <c r="K7" s="3"/>
      <c r="L7" s="3">
        <f t="shared" si="2"/>
        <v>112.933814</v>
      </c>
      <c r="M7" s="3">
        <f t="shared" si="3"/>
        <v>28.223209000000001</v>
      </c>
      <c r="N7" s="3">
        <v>112.93881399999999</v>
      </c>
      <c r="O7" s="3">
        <v>28.228209</v>
      </c>
      <c r="P7">
        <f t="shared" si="4"/>
        <v>1</v>
      </c>
    </row>
    <row r="8" spans="1:17">
      <c r="A8" t="str">
        <f>VLOOKUP(F8,Sheet1!$A$37:$B$46,2,0)</f>
        <v>SHT</v>
      </c>
      <c r="B8" t="s">
        <v>21</v>
      </c>
      <c r="C8" t="str">
        <f t="shared" si="0"/>
        <v>十荟团_湖南省长沙市开福区冯蔡东路与开福大道交叉口西侧 万纬长沙开福园区1号仓库</v>
      </c>
      <c r="D8" s="5" t="str">
        <f t="shared" si="1"/>
        <v>[112.986839,28.279956]</v>
      </c>
      <c r="E8" t="s">
        <v>577</v>
      </c>
      <c r="F8" t="s">
        <v>576</v>
      </c>
      <c r="G8" t="s">
        <v>629</v>
      </c>
      <c r="H8" t="str">
        <f t="shared" si="5"/>
        <v>长沙市</v>
      </c>
      <c r="K8" s="3"/>
      <c r="L8" s="3">
        <f t="shared" si="2"/>
        <v>112.986839</v>
      </c>
      <c r="M8" s="3">
        <f t="shared" si="3"/>
        <v>28.279956000000002</v>
      </c>
      <c r="N8" s="3">
        <v>112.991839</v>
      </c>
      <c r="O8" s="3">
        <v>28.284956000000001</v>
      </c>
      <c r="P8">
        <f t="shared" si="4"/>
        <v>1</v>
      </c>
    </row>
    <row r="9" spans="1:17">
      <c r="A9" t="str">
        <f>VLOOKUP(F9,Sheet1!$A$37:$B$46,2,0)</f>
        <v>XSYX</v>
      </c>
      <c r="B9" t="s">
        <v>21</v>
      </c>
      <c r="C9" t="str">
        <f t="shared" si="0"/>
        <v>兴盛优选_湖南省长沙市望城区普瑞大道1888号高星物流园</v>
      </c>
      <c r="D9" s="5" t="str">
        <f t="shared" si="1"/>
        <v>[112.82979,28.301634]</v>
      </c>
      <c r="E9" t="s">
        <v>579</v>
      </c>
      <c r="F9" t="s">
        <v>578</v>
      </c>
      <c r="G9" t="s">
        <v>629</v>
      </c>
      <c r="H9" t="str">
        <f t="shared" si="5"/>
        <v>长沙市</v>
      </c>
      <c r="K9" s="3"/>
      <c r="L9" s="3">
        <f t="shared" si="2"/>
        <v>112.82979</v>
      </c>
      <c r="M9" s="3">
        <f t="shared" si="3"/>
        <v>28.301634</v>
      </c>
      <c r="N9" s="3">
        <v>112.83479</v>
      </c>
      <c r="O9" s="3">
        <v>28.306633999999999</v>
      </c>
      <c r="P9">
        <f t="shared" si="4"/>
        <v>1</v>
      </c>
    </row>
    <row r="10" spans="1:17">
      <c r="A10" s="27" t="s">
        <v>534</v>
      </c>
      <c r="B10" t="s">
        <v>22</v>
      </c>
      <c r="C10" t="str">
        <f t="shared" si="0"/>
        <v>银鹭华南基地_福建省厦门市翔安区厦门银鹭高科技园区</v>
      </c>
      <c r="D10" s="5" t="str">
        <f t="shared" si="1"/>
        <v>[118.243034,24.613544]</v>
      </c>
      <c r="E10" t="s">
        <v>541</v>
      </c>
      <c r="F10" t="s">
        <v>640</v>
      </c>
      <c r="G10" t="s">
        <v>629</v>
      </c>
      <c r="H10" t="str">
        <f t="shared" si="5"/>
        <v>厦门市</v>
      </c>
      <c r="K10" s="3"/>
      <c r="L10" s="3">
        <f t="shared" si="2"/>
        <v>118.24303400000001</v>
      </c>
      <c r="M10" s="3">
        <f t="shared" si="3"/>
        <v>24.613544000000001</v>
      </c>
      <c r="N10" s="3">
        <v>118.248034</v>
      </c>
      <c r="O10" s="3">
        <v>24.618544</v>
      </c>
      <c r="P10">
        <f t="shared" si="4"/>
        <v>1</v>
      </c>
      <c r="Q10">
        <v>2</v>
      </c>
    </row>
    <row r="11" spans="1:17">
      <c r="A11" t="s">
        <v>540</v>
      </c>
      <c r="B11" t="s">
        <v>11</v>
      </c>
      <c r="C11" t="str">
        <f t="shared" si="0"/>
        <v>菜鸟东莞仓_东莞市石排镇安博物流园</v>
      </c>
      <c r="D11" s="5" t="str">
        <f t="shared" si="1"/>
        <v>[113.982607,23.08246]</v>
      </c>
      <c r="E11" t="s">
        <v>582</v>
      </c>
      <c r="F11" t="s">
        <v>638</v>
      </c>
      <c r="G11" t="s">
        <v>629</v>
      </c>
      <c r="H11" t="str">
        <f t="shared" si="5"/>
        <v>东莞市</v>
      </c>
      <c r="K11" s="3"/>
      <c r="L11" s="3">
        <f t="shared" si="2"/>
        <v>113.982607</v>
      </c>
      <c r="M11" s="3">
        <f t="shared" si="3"/>
        <v>23.082460000000001</v>
      </c>
      <c r="N11" s="3">
        <v>113.987607</v>
      </c>
      <c r="O11" s="3">
        <v>23.08746</v>
      </c>
      <c r="P11">
        <f t="shared" si="4"/>
        <v>1</v>
      </c>
      <c r="Q11">
        <v>2</v>
      </c>
    </row>
    <row r="12" spans="1:17">
      <c r="A12" t="str">
        <f>VLOOKUP(F12,Sheet1!$A$37:$B$46,2,0)</f>
        <v>HMJS</v>
      </c>
      <c r="B12" t="s">
        <v>11</v>
      </c>
      <c r="C12" t="str">
        <f t="shared" si="0"/>
        <v>盒马_广东省东莞市新兴路一巷20号增益供应链仓储物流(东莞)有限公司</v>
      </c>
      <c r="D12" s="5" t="str">
        <f t="shared" si="1"/>
        <v>[113.673908,22.7792]</v>
      </c>
      <c r="E12" t="s">
        <v>584</v>
      </c>
      <c r="F12" t="s">
        <v>30</v>
      </c>
      <c r="G12" t="s">
        <v>629</v>
      </c>
      <c r="H12" t="str">
        <f t="shared" si="5"/>
        <v>东莞市</v>
      </c>
      <c r="K12" s="3"/>
      <c r="L12" s="3">
        <f t="shared" si="2"/>
        <v>113.67390800000001</v>
      </c>
      <c r="M12" s="3">
        <f t="shared" si="3"/>
        <v>22.779199999999999</v>
      </c>
      <c r="N12" s="3">
        <v>113.67890800000001</v>
      </c>
      <c r="O12" s="3">
        <v>22.784199999999998</v>
      </c>
      <c r="P12">
        <f t="shared" si="4"/>
        <v>1</v>
      </c>
      <c r="Q12">
        <v>2</v>
      </c>
    </row>
    <row r="13" spans="1:17">
      <c r="A13" t="str">
        <f>VLOOKUP(F13,Sheet1!$A$37:$B$46,2,0)</f>
        <v>JXPP</v>
      </c>
      <c r="B13" t="s">
        <v>11</v>
      </c>
      <c r="C13" t="str">
        <f t="shared" si="0"/>
        <v>京喜拼拼_广东省东莞市沙田镇穗丰年路3号第一产业虎门港物流园</v>
      </c>
      <c r="D13" s="5" t="str">
        <f t="shared" si="1"/>
        <v>[113.614839,22.846724]</v>
      </c>
      <c r="E13" t="s">
        <v>586</v>
      </c>
      <c r="F13" t="s">
        <v>585</v>
      </c>
      <c r="G13" t="s">
        <v>629</v>
      </c>
      <c r="H13" t="str">
        <f t="shared" si="5"/>
        <v>东莞市</v>
      </c>
      <c r="K13" s="3"/>
      <c r="L13" s="3">
        <f t="shared" si="2"/>
        <v>113.614839</v>
      </c>
      <c r="M13" s="3">
        <f t="shared" si="3"/>
        <v>22.846724000000002</v>
      </c>
      <c r="N13" s="3">
        <v>113.619839</v>
      </c>
      <c r="O13" s="3">
        <v>22.851724000000001</v>
      </c>
      <c r="P13">
        <f t="shared" si="4"/>
        <v>1</v>
      </c>
      <c r="Q13">
        <v>2</v>
      </c>
    </row>
    <row r="14" spans="1:17">
      <c r="A14" t="str">
        <f>VLOOKUP(F14,Sheet1!$A$37:$B$46,2,0)</f>
        <v>MTYX</v>
      </c>
      <c r="B14" t="s">
        <v>11</v>
      </c>
      <c r="C14" t="str">
        <f t="shared" si="0"/>
        <v>美团_广东省东莞市常平镇环常北路四纵路1号常平汽车站，张锦涛：13076718017</v>
      </c>
      <c r="D14" s="5" t="str">
        <f t="shared" si="1"/>
        <v>[114.017741,22.988038]</v>
      </c>
      <c r="E14" t="s">
        <v>588</v>
      </c>
      <c r="F14" t="s">
        <v>587</v>
      </c>
      <c r="G14" t="s">
        <v>629</v>
      </c>
      <c r="H14" t="str">
        <f t="shared" si="5"/>
        <v>东莞市</v>
      </c>
      <c r="K14" s="3"/>
      <c r="L14" s="3">
        <f t="shared" si="2"/>
        <v>114.017741</v>
      </c>
      <c r="M14" s="3">
        <f t="shared" si="3"/>
        <v>22.988038</v>
      </c>
      <c r="N14" s="3">
        <v>114.022741</v>
      </c>
      <c r="O14" s="3">
        <v>22.993037999999999</v>
      </c>
      <c r="P14">
        <f t="shared" si="4"/>
        <v>1</v>
      </c>
      <c r="Q14">
        <v>2</v>
      </c>
    </row>
    <row r="15" spans="1:17">
      <c r="A15" t="str">
        <f>VLOOKUP(F15,Sheet1!$A$37:$B$46,2,0)</f>
        <v>DDMC</v>
      </c>
      <c r="B15" t="s">
        <v>11</v>
      </c>
      <c r="C15" t="str">
        <f t="shared" si="0"/>
        <v>多多_广东东莞市大岭山镇大岭山镇连平畔山北街7号 恒路物流</v>
      </c>
      <c r="D15" s="5" t="str">
        <f t="shared" si="1"/>
        <v>[113.797957,22.923483]</v>
      </c>
      <c r="E15" t="s">
        <v>590</v>
      </c>
      <c r="F15" t="s">
        <v>589</v>
      </c>
      <c r="G15" t="s">
        <v>629</v>
      </c>
      <c r="H15" t="str">
        <f t="shared" si="5"/>
        <v>东莞市</v>
      </c>
      <c r="K15" s="3"/>
      <c r="L15" s="3">
        <f t="shared" si="2"/>
        <v>113.79795700000001</v>
      </c>
      <c r="M15" s="3">
        <f t="shared" si="3"/>
        <v>22.923483000000001</v>
      </c>
      <c r="N15" s="3">
        <v>113.80295700000001</v>
      </c>
      <c r="O15" s="3">
        <v>22.928483</v>
      </c>
      <c r="P15">
        <f t="shared" si="4"/>
        <v>1</v>
      </c>
      <c r="Q15">
        <v>2</v>
      </c>
    </row>
    <row r="16" spans="1:17">
      <c r="A16" s="4" t="s">
        <v>540</v>
      </c>
      <c r="B16" s="4" t="s">
        <v>11</v>
      </c>
      <c r="C16" s="4" t="str">
        <f t="shared" si="0"/>
        <v>菜鸟佛山仓_广东省佛山市顺德区陈村镇国通大道西4号仓库8号2楼</v>
      </c>
      <c r="D16" s="5" t="str">
        <f t="shared" si="1"/>
        <v>[113.191227,22.992675]</v>
      </c>
      <c r="E16" s="4" t="s">
        <v>659</v>
      </c>
      <c r="F16" s="4" t="s">
        <v>660</v>
      </c>
      <c r="G16" s="4" t="s">
        <v>629</v>
      </c>
      <c r="H16" s="4" t="s">
        <v>144</v>
      </c>
      <c r="I16" s="4"/>
      <c r="J16" s="4"/>
      <c r="K16" s="28"/>
      <c r="L16" s="3">
        <f t="shared" ref="L16" si="6">N16+0.005*($K16-1)</f>
        <v>113.191227</v>
      </c>
      <c r="M16" s="3">
        <f t="shared" ref="M16" si="7">O16+(K16-1)*0.005</f>
        <v>22.992675000000002</v>
      </c>
      <c r="N16" s="3">
        <v>113.19622699999999</v>
      </c>
      <c r="O16" s="28">
        <v>22.997675000000001</v>
      </c>
      <c r="P16" s="4"/>
      <c r="Q16" s="4">
        <v>2</v>
      </c>
    </row>
    <row r="17" spans="1:17">
      <c r="A17" t="str">
        <f>VLOOKUP(F17,Sheet1!$A$37:$B$46,2,0)</f>
        <v>JXPP</v>
      </c>
      <c r="B17" t="s">
        <v>11</v>
      </c>
      <c r="C17" t="str">
        <f t="shared" si="0"/>
        <v>京喜拼拼_广东省广州市创展大道11号广州君建汽车零部件产业园-6号库-京喜拼拼广州中心仓</v>
      </c>
      <c r="D17" s="5" t="str">
        <f t="shared" si="1"/>
        <v>[113.259434,23.124162]</v>
      </c>
      <c r="E17" t="s">
        <v>641</v>
      </c>
      <c r="F17" t="s">
        <v>585</v>
      </c>
      <c r="G17" t="s">
        <v>629</v>
      </c>
      <c r="H17" t="str">
        <f t="shared" si="5"/>
        <v>广州市</v>
      </c>
      <c r="K17" s="3"/>
      <c r="L17" s="3">
        <f t="shared" si="2"/>
        <v>113.259434</v>
      </c>
      <c r="M17" s="3">
        <f t="shared" si="3"/>
        <v>23.124162000000002</v>
      </c>
      <c r="N17" s="3">
        <v>113.26443399999999</v>
      </c>
      <c r="O17" s="3">
        <v>23.129162000000001</v>
      </c>
      <c r="P17">
        <f t="shared" ref="P17:P33" si="8">COUNTIF(N:N,N17)</f>
        <v>1</v>
      </c>
      <c r="Q17">
        <v>2</v>
      </c>
    </row>
    <row r="18" spans="1:17">
      <c r="A18" t="str">
        <f>VLOOKUP(F18,Sheet1!$A$37:$B$46,2,0)</f>
        <v>XSYX</v>
      </c>
      <c r="B18" t="s">
        <v>11</v>
      </c>
      <c r="C18" t="str">
        <f t="shared" si="0"/>
        <v>兴盛优选_番禺市化龙</v>
      </c>
      <c r="D18" s="5" t="str">
        <f t="shared" si="1"/>
        <v>[113.350504,22.947572]</v>
      </c>
      <c r="E18" t="s">
        <v>642</v>
      </c>
      <c r="F18" t="s">
        <v>578</v>
      </c>
      <c r="G18" t="s">
        <v>629</v>
      </c>
      <c r="H18" t="s">
        <v>145</v>
      </c>
      <c r="K18" s="3"/>
      <c r="L18" s="3">
        <f t="shared" si="2"/>
        <v>113.350504</v>
      </c>
      <c r="M18" s="3">
        <f t="shared" si="3"/>
        <v>22.947572000000001</v>
      </c>
      <c r="N18" s="3">
        <v>113.355504</v>
      </c>
      <c r="O18" s="3">
        <v>22.952572</v>
      </c>
      <c r="P18">
        <f t="shared" si="8"/>
        <v>1</v>
      </c>
      <c r="Q18">
        <v>2</v>
      </c>
    </row>
    <row r="19" spans="1:17">
      <c r="A19" t="str">
        <f>VLOOKUP(F19,Sheet1!$A$37:$B$46,2,0)</f>
        <v>HMJS</v>
      </c>
      <c r="B19" t="s">
        <v>11</v>
      </c>
      <c r="C19" t="str">
        <f t="shared" si="0"/>
        <v>盒马_广州市佛山三水乐平万纬物流园2号库（中心仓内）</v>
      </c>
      <c r="D19" s="5" t="str">
        <f t="shared" si="1"/>
        <v>[113.079459,23.334947]</v>
      </c>
      <c r="E19" t="s">
        <v>596</v>
      </c>
      <c r="F19" t="s">
        <v>30</v>
      </c>
      <c r="G19" t="s">
        <v>629</v>
      </c>
      <c r="H19" t="str">
        <f t="shared" si="5"/>
        <v>广州市</v>
      </c>
      <c r="K19" s="3"/>
      <c r="L19" s="3">
        <f t="shared" si="2"/>
        <v>113.079459</v>
      </c>
      <c r="M19" s="3">
        <f t="shared" si="3"/>
        <v>23.334947</v>
      </c>
      <c r="N19" s="3">
        <v>113.084459</v>
      </c>
      <c r="O19" s="3">
        <v>23.339946999999999</v>
      </c>
      <c r="P19">
        <f t="shared" si="8"/>
        <v>1</v>
      </c>
      <c r="Q19">
        <v>2</v>
      </c>
    </row>
    <row r="20" spans="1:17">
      <c r="A20" t="str">
        <f>VLOOKUP(F20,Sheet1!$A$37:$B$46,2,0)</f>
        <v>DDMC</v>
      </c>
      <c r="B20" t="s">
        <v>11</v>
      </c>
      <c r="C20" t="str">
        <f t="shared" si="0"/>
        <v>多多_广东省佛山市三水区乐平镇大岗村委桥头村厂房</v>
      </c>
      <c r="D20" s="5" t="str">
        <f t="shared" si="1"/>
        <v>[112.935956,23.267955]</v>
      </c>
      <c r="E20" t="s">
        <v>597</v>
      </c>
      <c r="F20" t="s">
        <v>589</v>
      </c>
      <c r="G20" t="s">
        <v>629</v>
      </c>
      <c r="H20" t="str">
        <f t="shared" si="5"/>
        <v>佛山市</v>
      </c>
      <c r="K20" s="3"/>
      <c r="L20" s="3">
        <f t="shared" si="2"/>
        <v>112.935956</v>
      </c>
      <c r="M20" s="3">
        <f t="shared" si="3"/>
        <v>23.267955000000001</v>
      </c>
      <c r="N20" s="3">
        <v>112.940956</v>
      </c>
      <c r="O20" s="3">
        <v>23.272955</v>
      </c>
      <c r="P20">
        <f t="shared" si="8"/>
        <v>1</v>
      </c>
      <c r="Q20">
        <v>2</v>
      </c>
    </row>
    <row r="21" spans="1:17">
      <c r="A21" t="str">
        <f>VLOOKUP(F21,Sheet1!$A$37:$B$46,2,0)</f>
        <v>MTYX</v>
      </c>
      <c r="B21" t="s">
        <v>11</v>
      </c>
      <c r="C21" t="str">
        <f t="shared" si="0"/>
        <v>美团_广州市南沙区榄核镇民生工业区蔡新路349号洛德加印刷厂，邵中奇，13652928660</v>
      </c>
      <c r="D21" s="5" t="str">
        <f t="shared" si="1"/>
        <v>[113.333112,22.828173]</v>
      </c>
      <c r="E21" t="s">
        <v>599</v>
      </c>
      <c r="F21" t="s">
        <v>587</v>
      </c>
      <c r="G21" t="s">
        <v>629</v>
      </c>
      <c r="H21" t="str">
        <f t="shared" si="5"/>
        <v>广州市</v>
      </c>
      <c r="K21" s="3"/>
      <c r="L21" s="3">
        <f t="shared" si="2"/>
        <v>113.333112</v>
      </c>
      <c r="M21" s="3">
        <f t="shared" si="3"/>
        <v>22.828173</v>
      </c>
      <c r="N21" s="3">
        <v>113.338112</v>
      </c>
      <c r="O21" s="3">
        <v>22.833172999999999</v>
      </c>
      <c r="P21">
        <f t="shared" si="8"/>
        <v>1</v>
      </c>
      <c r="Q21">
        <v>2</v>
      </c>
    </row>
    <row r="22" spans="1:17">
      <c r="A22" t="str">
        <f>VLOOKUP(F22,Sheet1!$A$37:$B$46,2,0)</f>
        <v>MTYX</v>
      </c>
      <c r="B22" t="s">
        <v>11</v>
      </c>
      <c r="C22" t="str">
        <f t="shared" si="0"/>
        <v>美团_佛山市南海区丹灶镇西城村普洛斯丹灶物流园A4栋</v>
      </c>
      <c r="D22" s="5" t="str">
        <f t="shared" si="1"/>
        <v>[112.888994,23.024095]</v>
      </c>
      <c r="E22" t="s">
        <v>601</v>
      </c>
      <c r="F22" t="s">
        <v>587</v>
      </c>
      <c r="G22" t="s">
        <v>629</v>
      </c>
      <c r="H22" t="str">
        <f t="shared" si="5"/>
        <v>佛山市</v>
      </c>
      <c r="K22" s="3"/>
      <c r="L22" s="3">
        <f t="shared" si="2"/>
        <v>112.88899400000001</v>
      </c>
      <c r="M22" s="3">
        <f t="shared" si="3"/>
        <v>23.024095000000003</v>
      </c>
      <c r="N22" s="3">
        <v>112.89399400000001</v>
      </c>
      <c r="O22" s="3">
        <v>23.029095000000002</v>
      </c>
      <c r="P22">
        <f t="shared" si="8"/>
        <v>1</v>
      </c>
      <c r="Q22">
        <v>2</v>
      </c>
    </row>
    <row r="23" spans="1:17">
      <c r="A23" t="str">
        <f>VLOOKUP(F23,Sheet1!$A$37:$B$46,2,0)</f>
        <v>DDMC</v>
      </c>
      <c r="B23" t="s">
        <v>11</v>
      </c>
      <c r="C23" t="str">
        <f t="shared" si="0"/>
        <v>多多_广东省佛山市顺德区盛龙路佛山安得物流园</v>
      </c>
      <c r="D23" s="5" t="str">
        <f t="shared" si="1"/>
        <v>[113.085976,22.914368]</v>
      </c>
      <c r="E23" t="s">
        <v>603</v>
      </c>
      <c r="F23" t="s">
        <v>589</v>
      </c>
      <c r="G23" t="s">
        <v>629</v>
      </c>
      <c r="H23" t="str">
        <f t="shared" si="5"/>
        <v>佛山市</v>
      </c>
      <c r="K23" s="3"/>
      <c r="L23" s="3">
        <f t="shared" si="2"/>
        <v>113.085976</v>
      </c>
      <c r="M23" s="3">
        <f t="shared" si="3"/>
        <v>22.914368</v>
      </c>
      <c r="N23" s="3">
        <v>113.090976</v>
      </c>
      <c r="O23" s="3">
        <v>22.919367999999999</v>
      </c>
      <c r="P23">
        <f t="shared" si="8"/>
        <v>1</v>
      </c>
      <c r="Q23">
        <v>2</v>
      </c>
    </row>
    <row r="24" spans="1:17">
      <c r="A24" t="str">
        <f>VLOOKUP(F24,Sheet1!$A$37:$B$46,2,0)</f>
        <v>SHT</v>
      </c>
      <c r="B24" t="s">
        <v>11</v>
      </c>
      <c r="C24" t="str">
        <f t="shared" si="0"/>
        <v>十荟团_广东省惠州市博罗县宇培惠州物流园十荟团</v>
      </c>
      <c r="D24" s="5" t="str">
        <f t="shared" si="1"/>
        <v>[114.284496,23.167899]</v>
      </c>
      <c r="E24" t="s">
        <v>605</v>
      </c>
      <c r="F24" t="s">
        <v>576</v>
      </c>
      <c r="G24" t="s">
        <v>630</v>
      </c>
      <c r="H24" t="str">
        <f t="shared" si="5"/>
        <v>惠州市</v>
      </c>
      <c r="K24" s="3"/>
      <c r="L24" s="3">
        <f t="shared" si="2"/>
        <v>114.284496</v>
      </c>
      <c r="M24" s="3">
        <f t="shared" si="3"/>
        <v>23.167899000000002</v>
      </c>
      <c r="N24" s="3">
        <v>114.289496</v>
      </c>
      <c r="O24" s="3">
        <v>23.172899000000001</v>
      </c>
      <c r="P24">
        <f t="shared" si="8"/>
        <v>1</v>
      </c>
      <c r="Q24">
        <v>2</v>
      </c>
    </row>
    <row r="25" spans="1:17">
      <c r="A25" t="str">
        <f>VLOOKUP(F25,Sheet1!$A$37:$B$46,2,0)</f>
        <v>MTYX</v>
      </c>
      <c r="B25" t="s">
        <v>11</v>
      </c>
      <c r="C25" t="str">
        <f t="shared" si="0"/>
        <v>美团_广东省惠州市惠阳区秋长镇秋宝路新丰家具厂2号门仓库，陈林，18682413980</v>
      </c>
      <c r="D25" s="5" t="str">
        <f t="shared" si="1"/>
        <v>[114.40407,22.787365]</v>
      </c>
      <c r="E25" t="s">
        <v>606</v>
      </c>
      <c r="F25" t="s">
        <v>587</v>
      </c>
      <c r="G25" t="s">
        <v>630</v>
      </c>
      <c r="H25" t="str">
        <f t="shared" si="5"/>
        <v>惠州市</v>
      </c>
      <c r="K25" s="3"/>
      <c r="L25" s="3">
        <f t="shared" si="2"/>
        <v>114.40407</v>
      </c>
      <c r="M25" s="3">
        <f t="shared" si="3"/>
        <v>22.787365000000001</v>
      </c>
      <c r="N25" s="3">
        <v>114.40907</v>
      </c>
      <c r="O25" s="3">
        <v>22.792365</v>
      </c>
      <c r="P25">
        <f t="shared" si="8"/>
        <v>1</v>
      </c>
      <c r="Q25">
        <v>2</v>
      </c>
    </row>
    <row r="26" spans="1:17">
      <c r="A26" t="str">
        <f>VLOOKUP(F26,Sheet1!$A$37:$B$46,2,0)</f>
        <v>DDMC</v>
      </c>
      <c r="B26" t="s">
        <v>11</v>
      </c>
      <c r="C26" t="str">
        <f t="shared" si="0"/>
        <v>多多_惠州市惠阳区沙田镇花塘村第一产业园</v>
      </c>
      <c r="D26" s="5" t="str">
        <f t="shared" si="1"/>
        <v>[114.569907,22.877396]</v>
      </c>
      <c r="E26" t="s">
        <v>607</v>
      </c>
      <c r="F26" t="s">
        <v>589</v>
      </c>
      <c r="G26" t="s">
        <v>630</v>
      </c>
      <c r="H26" t="str">
        <f t="shared" si="5"/>
        <v>惠州市</v>
      </c>
      <c r="K26" s="3"/>
      <c r="L26" s="3">
        <f t="shared" si="2"/>
        <v>114.569907</v>
      </c>
      <c r="M26" s="3">
        <f t="shared" si="3"/>
        <v>22.877396000000001</v>
      </c>
      <c r="N26" s="3">
        <v>114.574907</v>
      </c>
      <c r="O26" s="3">
        <v>22.882396</v>
      </c>
      <c r="P26">
        <f t="shared" si="8"/>
        <v>1</v>
      </c>
      <c r="Q26">
        <v>2</v>
      </c>
    </row>
    <row r="27" spans="1:17">
      <c r="A27" t="str">
        <f>VLOOKUP(F27,Sheet1!$A$37:$B$46,2,0)</f>
        <v>JXPP</v>
      </c>
      <c r="B27" t="s">
        <v>11</v>
      </c>
      <c r="C27" t="str">
        <f t="shared" si="0"/>
        <v>京喜拼拼_广东省揭阳市揭东区云路镇云宝大道易商物流园区二期二层C5,C7,C8</v>
      </c>
      <c r="D27" s="5" t="str">
        <f t="shared" si="1"/>
        <v>[116.455196,23.575047]</v>
      </c>
      <c r="E27" t="s">
        <v>611</v>
      </c>
      <c r="F27" t="s">
        <v>585</v>
      </c>
      <c r="G27" t="s">
        <v>630</v>
      </c>
      <c r="H27" t="str">
        <f t="shared" si="5"/>
        <v>揭阳市</v>
      </c>
      <c r="K27" s="3"/>
      <c r="L27" s="3">
        <f t="shared" si="2"/>
        <v>116.455196</v>
      </c>
      <c r="M27" s="3">
        <f t="shared" si="3"/>
        <v>23.575047000000001</v>
      </c>
      <c r="N27" s="3">
        <v>116.460196</v>
      </c>
      <c r="O27" s="3">
        <v>23.580047</v>
      </c>
      <c r="P27">
        <f t="shared" si="8"/>
        <v>1</v>
      </c>
      <c r="Q27">
        <v>2</v>
      </c>
    </row>
    <row r="28" spans="1:17">
      <c r="A28" t="str">
        <f>VLOOKUP(F28,Sheet1!$A$37:$B$46,2,0)</f>
        <v>XSYX</v>
      </c>
      <c r="B28" t="s">
        <v>11</v>
      </c>
      <c r="C28" t="str">
        <f t="shared" si="0"/>
        <v>兴盛优选_揭阳市榕城</v>
      </c>
      <c r="D28" s="5" t="str">
        <f t="shared" si="1"/>
        <v>[116.367831,23.544993]</v>
      </c>
      <c r="E28" t="s">
        <v>643</v>
      </c>
      <c r="F28" t="s">
        <v>578</v>
      </c>
      <c r="G28" t="s">
        <v>630</v>
      </c>
      <c r="H28" t="str">
        <f t="shared" si="5"/>
        <v>揭阳市</v>
      </c>
      <c r="K28" s="3"/>
      <c r="L28" s="3">
        <f t="shared" si="2"/>
        <v>116.36783100000001</v>
      </c>
      <c r="M28" s="3">
        <f t="shared" si="3"/>
        <v>23.544993000000002</v>
      </c>
      <c r="N28" s="3">
        <v>116.37283100000001</v>
      </c>
      <c r="O28" s="3">
        <v>23.549993000000001</v>
      </c>
      <c r="P28">
        <f t="shared" si="8"/>
        <v>1</v>
      </c>
      <c r="Q28">
        <v>2</v>
      </c>
    </row>
    <row r="29" spans="1:17">
      <c r="A29" t="str">
        <f>VLOOKUP(F29,Sheet1!$A$37:$B$46,2,0)</f>
        <v>DDMC</v>
      </c>
      <c r="B29" t="s">
        <v>11</v>
      </c>
      <c r="C29" t="str">
        <f t="shared" si="0"/>
        <v>多多买菜_广东省茂名市电白区粤西农批市场东门对面胜大物流园</v>
      </c>
      <c r="D29" s="5" t="str">
        <f t="shared" si="1"/>
        <v>[110.975912,21.583065]</v>
      </c>
      <c r="E29" t="s">
        <v>617</v>
      </c>
      <c r="F29" t="s">
        <v>573</v>
      </c>
      <c r="G29" t="s">
        <v>630</v>
      </c>
      <c r="H29" t="str">
        <f t="shared" si="5"/>
        <v>茂名市</v>
      </c>
      <c r="K29" s="3"/>
      <c r="L29" s="3">
        <f t="shared" si="2"/>
        <v>110.97591200000001</v>
      </c>
      <c r="M29" s="3">
        <f t="shared" si="3"/>
        <v>21.583065000000001</v>
      </c>
      <c r="N29" s="3">
        <v>110.980912</v>
      </c>
      <c r="O29" s="3">
        <v>21.588065</v>
      </c>
      <c r="P29">
        <f t="shared" si="8"/>
        <v>1</v>
      </c>
      <c r="Q29">
        <v>2</v>
      </c>
    </row>
    <row r="30" spans="1:17">
      <c r="A30" t="str">
        <f>VLOOKUP(F30,Sheet1!$A$37:$B$46,2,0)</f>
        <v>MTYX</v>
      </c>
      <c r="B30" t="s">
        <v>11</v>
      </c>
      <c r="C30" t="str">
        <f t="shared" si="0"/>
        <v>美团_广东省汕头市濠江区柏亚临港物流产业园C1，蔡佳慧，13790847775</v>
      </c>
      <c r="D30" s="5" t="str">
        <f t="shared" si="1"/>
        <v>[116.721973,23.281079]</v>
      </c>
      <c r="E30" t="s">
        <v>619</v>
      </c>
      <c r="F30" t="s">
        <v>587</v>
      </c>
      <c r="G30" t="s">
        <v>630</v>
      </c>
      <c r="H30" t="str">
        <f t="shared" si="5"/>
        <v>汕头市</v>
      </c>
      <c r="K30" s="3"/>
      <c r="L30" s="3">
        <f t="shared" si="2"/>
        <v>116.72197300000001</v>
      </c>
      <c r="M30" s="3">
        <f t="shared" si="3"/>
        <v>23.281079000000002</v>
      </c>
      <c r="N30" s="3">
        <v>116.726973</v>
      </c>
      <c r="O30" s="3">
        <v>23.286079000000001</v>
      </c>
      <c r="P30">
        <f t="shared" si="8"/>
        <v>1</v>
      </c>
      <c r="Q30">
        <v>2</v>
      </c>
    </row>
    <row r="31" spans="1:17">
      <c r="A31" t="str">
        <f>VLOOKUP(F31,Sheet1!$A$37:$B$46,2,0)</f>
        <v>DDMC</v>
      </c>
      <c r="B31" t="s">
        <v>11</v>
      </c>
      <c r="C31" t="str">
        <f t="shared" si="0"/>
        <v>多多_广东汕头市金平区鮀江街道大学路66号通用物流园新四期第三栋（多多买菜汕头仓）</v>
      </c>
      <c r="D31" s="5" t="str">
        <f t="shared" si="1"/>
        <v>[116.659894,23.381356]</v>
      </c>
      <c r="E31" t="s">
        <v>620</v>
      </c>
      <c r="F31" t="s">
        <v>589</v>
      </c>
      <c r="G31" t="s">
        <v>630</v>
      </c>
      <c r="H31" t="str">
        <f t="shared" si="5"/>
        <v>汕头市</v>
      </c>
      <c r="K31" s="3"/>
      <c r="L31" s="3">
        <f t="shared" si="2"/>
        <v>116.65989400000001</v>
      </c>
      <c r="M31" s="3">
        <f t="shared" si="3"/>
        <v>23.381356</v>
      </c>
      <c r="N31" s="3">
        <v>116.664894</v>
      </c>
      <c r="O31" s="3">
        <v>23.386355999999999</v>
      </c>
      <c r="P31">
        <f t="shared" si="8"/>
        <v>1</v>
      </c>
      <c r="Q31">
        <v>2</v>
      </c>
    </row>
    <row r="32" spans="1:17">
      <c r="A32" t="str">
        <f>VLOOKUP(F32,Sheet1!$A$37:$B$46,2,0)</f>
        <v>MTYX</v>
      </c>
      <c r="B32" t="s">
        <v>11</v>
      </c>
      <c r="C32" t="str">
        <f t="shared" si="0"/>
        <v>美团_湛江市坡头区官渡镇石门村委会东岸村华思园产业园内，谢崇拍，13265166568</v>
      </c>
      <c r="D32" s="5" t="str">
        <f t="shared" si="1"/>
        <v>[110.422592,21.370944]</v>
      </c>
      <c r="E32" t="s">
        <v>622</v>
      </c>
      <c r="F32" t="s">
        <v>587</v>
      </c>
      <c r="G32" t="s">
        <v>630</v>
      </c>
      <c r="H32" t="str">
        <f t="shared" si="5"/>
        <v>湛江市</v>
      </c>
      <c r="K32" s="3"/>
      <c r="L32" s="3">
        <f t="shared" si="2"/>
        <v>110.42259200000001</v>
      </c>
      <c r="M32" s="3">
        <f t="shared" si="3"/>
        <v>21.370944000000001</v>
      </c>
      <c r="N32" s="3">
        <v>110.427592</v>
      </c>
      <c r="O32" s="3">
        <v>21.375944</v>
      </c>
      <c r="P32">
        <f t="shared" si="8"/>
        <v>1</v>
      </c>
      <c r="Q32">
        <v>2</v>
      </c>
    </row>
    <row r="33" spans="1:17">
      <c r="A33" t="str">
        <f>VLOOKUP(F33,Sheet1!$A$37:$B$46,2,0)</f>
        <v>MTYX</v>
      </c>
      <c r="B33" t="s">
        <v>11</v>
      </c>
      <c r="C33" t="str">
        <f t="shared" si="0"/>
        <v>美团_广东省潮州市潮安区东山湖特色产业基地中兴大道莱芙家纺生产基地，左明亮，18620141135</v>
      </c>
      <c r="D33" s="5" t="str">
        <f t="shared" si="1"/>
        <v>[116.588172,23.487102]</v>
      </c>
      <c r="E33" t="s">
        <v>624</v>
      </c>
      <c r="F33" t="s">
        <v>587</v>
      </c>
      <c r="G33" t="s">
        <v>630</v>
      </c>
      <c r="H33" t="str">
        <f t="shared" si="5"/>
        <v>潮州市</v>
      </c>
      <c r="K33" s="3"/>
      <c r="L33" s="3">
        <f t="shared" si="2"/>
        <v>116.588172</v>
      </c>
      <c r="M33" s="3">
        <f t="shared" si="3"/>
        <v>23.487102</v>
      </c>
      <c r="N33" s="3">
        <v>116.593172</v>
      </c>
      <c r="O33" s="3">
        <v>23.492101999999999</v>
      </c>
      <c r="P33">
        <f t="shared" si="8"/>
        <v>1</v>
      </c>
      <c r="Q33">
        <v>2</v>
      </c>
    </row>
    <row r="34" spans="1:17">
      <c r="D34" s="5"/>
      <c r="K34" s="3"/>
      <c r="L34" s="3"/>
      <c r="M34" s="3"/>
      <c r="N34" s="3"/>
      <c r="O34" s="3"/>
    </row>
    <row r="35" spans="1:17">
      <c r="D35" s="5"/>
      <c r="K35" s="3"/>
      <c r="L35" s="3"/>
      <c r="M35" s="3"/>
      <c r="N35" s="3"/>
      <c r="O35" s="3"/>
    </row>
    <row r="36" spans="1:17">
      <c r="D36" s="5"/>
      <c r="K36" s="3"/>
      <c r="L36" s="3"/>
      <c r="M36" s="3"/>
      <c r="N36" s="3"/>
      <c r="O36" s="3"/>
    </row>
    <row r="37" spans="1:17">
      <c r="D37" s="5"/>
      <c r="K37" s="3"/>
      <c r="L37" s="3"/>
      <c r="M37" s="3"/>
      <c r="N37" s="3"/>
      <c r="O37" s="3"/>
    </row>
    <row r="38" spans="1:17">
      <c r="D38" s="5"/>
      <c r="K38" s="3"/>
      <c r="L38" s="3"/>
      <c r="M38" s="3"/>
      <c r="N38" s="3"/>
      <c r="O38" s="3"/>
    </row>
    <row r="39" spans="1:17">
      <c r="D39" s="5"/>
      <c r="K39" s="3"/>
      <c r="L39" s="3"/>
      <c r="M39" s="3"/>
      <c r="N39" s="3"/>
      <c r="O39" s="3"/>
    </row>
    <row r="40" spans="1:17">
      <c r="D40" s="5"/>
      <c r="K40" s="3"/>
      <c r="L40" s="3"/>
      <c r="M40" s="3"/>
      <c r="N40" s="3"/>
      <c r="O40"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EC4B-F2FC-45B1-B8F5-81077C13B68B}">
  <sheetPr>
    <tabColor rgb="FFFF0000"/>
  </sheetPr>
  <dimension ref="A1:N179"/>
  <sheetViews>
    <sheetView tabSelected="1" topLeftCell="B1" workbookViewId="0">
      <pane ySplit="1" topLeftCell="A2" activePane="bottomLeft" state="frozen"/>
      <selection activeCell="C62" sqref="C62"/>
      <selection pane="bottomLeft" activeCell="F25" sqref="F25"/>
    </sheetView>
  </sheetViews>
  <sheetFormatPr defaultRowHeight="15"/>
  <cols>
    <col min="1" max="1" width="5.28515625" customWidth="1"/>
    <col min="2" max="2" width="8.5703125" customWidth="1"/>
    <col min="3" max="3" width="8.85546875" customWidth="1"/>
    <col min="4" max="4" width="53.28515625" customWidth="1"/>
    <col min="5" max="5" width="21.28515625" customWidth="1"/>
    <col min="6" max="6" width="12.140625" customWidth="1"/>
    <col min="7" max="7" width="14.140625" customWidth="1"/>
    <col min="8" max="8" width="10" customWidth="1"/>
    <col min="9" max="9" width="54.28515625" customWidth="1"/>
    <col min="10" max="10" width="22.28515625" customWidth="1"/>
    <col min="11" max="11" width="4.7109375" customWidth="1"/>
    <col min="12" max="12" width="17.42578125" customWidth="1"/>
    <col min="13" max="14" width="19.5703125" customWidth="1"/>
  </cols>
  <sheetData>
    <row r="1" spans="1:14">
      <c r="A1" t="s">
        <v>542</v>
      </c>
      <c r="B1" s="8" t="s">
        <v>28</v>
      </c>
      <c r="C1" s="8" t="s">
        <v>29</v>
      </c>
      <c r="D1" s="8" t="s">
        <v>26</v>
      </c>
      <c r="E1" s="8" t="s">
        <v>27</v>
      </c>
      <c r="F1" s="8" t="s">
        <v>535</v>
      </c>
      <c r="G1" s="6" t="s">
        <v>28</v>
      </c>
      <c r="H1" s="6" t="s">
        <v>29</v>
      </c>
      <c r="I1" s="6" t="s">
        <v>26</v>
      </c>
      <c r="J1" s="6" t="s">
        <v>27</v>
      </c>
      <c r="K1" s="6" t="s">
        <v>535</v>
      </c>
      <c r="L1" s="6" t="s">
        <v>536</v>
      </c>
      <c r="M1" s="6" t="s">
        <v>537</v>
      </c>
      <c r="N1" s="6" t="s">
        <v>538</v>
      </c>
    </row>
    <row r="2" spans="1:14">
      <c r="A2">
        <v>1</v>
      </c>
      <c r="B2" t="str">
        <f>'upload to python'!A3</f>
        <v>PLANT</v>
      </c>
      <c r="C2" t="str">
        <f>'upload to python'!B3</f>
        <v>湖北</v>
      </c>
      <c r="D2" t="str">
        <f>'upload to python'!C3</f>
        <v>银鹭华中基地_湖北省汉川市经济开发区北桥工业园平章大道6号</v>
      </c>
      <c r="E2" t="str">
        <f>'upload to python'!D3</f>
        <v>[113.85013,30.66383]</v>
      </c>
      <c r="G2" t="str">
        <f>'upload to python'!A4</f>
        <v>FDC</v>
      </c>
      <c r="H2" t="str">
        <f>'upload to python'!B4</f>
        <v>湖南</v>
      </c>
      <c r="I2" t="str">
        <f>'upload to python'!C4</f>
        <v>菜鸟长沙仓_长沙市岳麓区金桥路与金南路交汇处西北角丰树长沙物流园2期5栋2层</v>
      </c>
      <c r="J2" t="str">
        <f>'upload to python'!D4</f>
        <v>[112.847458,28.240797]</v>
      </c>
      <c r="L2" t="str">
        <f>B2&amp;"_"&amp;G2</f>
        <v>PLANT_FDC</v>
      </c>
      <c r="M2" t="str">
        <f>E2</f>
        <v>[113.85013,30.66383]</v>
      </c>
      <c r="N2" t="str">
        <f>J2</f>
        <v>[112.847458,28.240797]</v>
      </c>
    </row>
    <row r="3" spans="1:14">
      <c r="A3">
        <v>1</v>
      </c>
      <c r="B3" t="str">
        <f>'upload to python'!A4</f>
        <v>FDC</v>
      </c>
      <c r="C3" t="str">
        <f>'upload to python'!B4</f>
        <v>湖南</v>
      </c>
      <c r="D3" t="str">
        <f>'upload to python'!C4</f>
        <v>菜鸟长沙仓_长沙市岳麓区金桥路与金南路交汇处西北角丰树长沙物流园2期5栋2层</v>
      </c>
      <c r="E3" t="str">
        <f>'upload to python'!D4</f>
        <v>[112.847458,28.240797]</v>
      </c>
      <c r="G3" t="s">
        <v>547</v>
      </c>
      <c r="H3" t="str">
        <f>'upload to python'!B5</f>
        <v>湖南</v>
      </c>
      <c r="I3" t="str">
        <f>'upload to python'!C5</f>
        <v>盒马集市_湖南省长沙市雨花区东山路与牛角冲路交汇处宝湾物流园一层</v>
      </c>
      <c r="J3" t="str">
        <f>'upload to python'!D5</f>
        <v>[113.024763,28.14231]</v>
      </c>
      <c r="L3" t="str">
        <f t="shared" ref="L3:L15" si="0">B3&amp;"_"&amp;G3</f>
        <v>FDC_CustomerDC</v>
      </c>
      <c r="M3" t="str">
        <f t="shared" ref="M3:M15" si="1">E3</f>
        <v>[112.847458,28.240797]</v>
      </c>
      <c r="N3" t="str">
        <f t="shared" ref="N3:N15" si="2">J3</f>
        <v>[113.024763,28.14231]</v>
      </c>
    </row>
    <row r="4" spans="1:14">
      <c r="A4">
        <v>1</v>
      </c>
      <c r="B4" t="str">
        <f>B$3</f>
        <v>FDC</v>
      </c>
      <c r="C4" t="str">
        <f t="shared" ref="C4:E7" si="3">C$3</f>
        <v>湖南</v>
      </c>
      <c r="D4" t="str">
        <f t="shared" si="3"/>
        <v>菜鸟长沙仓_长沙市岳麓区金桥路与金南路交汇处西北角丰树长沙物流园2期5栋2层</v>
      </c>
      <c r="E4" t="str">
        <f t="shared" si="3"/>
        <v>[112.847458,28.240797]</v>
      </c>
      <c r="G4" t="s">
        <v>547</v>
      </c>
      <c r="H4" t="str">
        <f>'upload to python'!B6</f>
        <v>湖南</v>
      </c>
      <c r="I4" t="str">
        <f>'upload to python'!C6</f>
        <v>美团优选_长沙市开福区湘江北路与兴旺路交界处，（普洛斯斜对面，橙色房子</v>
      </c>
      <c r="J4" t="str">
        <f>'upload to python'!D6</f>
        <v>[112.92259,28.328358]</v>
      </c>
      <c r="L4" t="str">
        <f t="shared" si="0"/>
        <v>FDC_CustomerDC</v>
      </c>
      <c r="M4" t="str">
        <f t="shared" si="1"/>
        <v>[112.847458,28.240797]</v>
      </c>
      <c r="N4" t="str">
        <f t="shared" si="2"/>
        <v>[112.92259,28.328358]</v>
      </c>
    </row>
    <row r="5" spans="1:14">
      <c r="A5">
        <v>1</v>
      </c>
      <c r="B5" t="str">
        <f t="shared" ref="B5:B7" si="4">B$3</f>
        <v>FDC</v>
      </c>
      <c r="C5" t="str">
        <f t="shared" si="3"/>
        <v>湖南</v>
      </c>
      <c r="D5" t="str">
        <f t="shared" si="3"/>
        <v>菜鸟长沙仓_长沙市岳麓区金桥路与金南路交汇处西北角丰树长沙物流园2期5栋2层</v>
      </c>
      <c r="E5" t="str">
        <f t="shared" si="3"/>
        <v>[112.847458,28.240797]</v>
      </c>
      <c r="G5" t="s">
        <v>547</v>
      </c>
      <c r="H5" t="str">
        <f>'upload to python'!B7</f>
        <v>湖南</v>
      </c>
      <c r="I5" t="str">
        <f>'upload to python'!C7</f>
        <v>多多买菜_长沙万纬长沙雨花物流园1-2-02</v>
      </c>
      <c r="J5" t="str">
        <f>'upload to python'!D7</f>
        <v>[112.933814,28.223209]</v>
      </c>
      <c r="L5" t="str">
        <f t="shared" si="0"/>
        <v>FDC_CustomerDC</v>
      </c>
      <c r="M5" t="str">
        <f t="shared" si="1"/>
        <v>[112.847458,28.240797]</v>
      </c>
      <c r="N5" t="str">
        <f t="shared" si="2"/>
        <v>[112.933814,28.223209]</v>
      </c>
    </row>
    <row r="6" spans="1:14">
      <c r="A6">
        <v>1</v>
      </c>
      <c r="B6" t="str">
        <f t="shared" si="4"/>
        <v>FDC</v>
      </c>
      <c r="C6" t="str">
        <f t="shared" si="3"/>
        <v>湖南</v>
      </c>
      <c r="D6" t="str">
        <f t="shared" si="3"/>
        <v>菜鸟长沙仓_长沙市岳麓区金桥路与金南路交汇处西北角丰树长沙物流园2期5栋2层</v>
      </c>
      <c r="E6" t="str">
        <f t="shared" si="3"/>
        <v>[112.847458,28.240797]</v>
      </c>
      <c r="G6" t="s">
        <v>547</v>
      </c>
      <c r="H6" t="str">
        <f>'upload to python'!B8</f>
        <v>湖南</v>
      </c>
      <c r="I6" t="str">
        <f>'upload to python'!C8</f>
        <v>十荟团_湖南省长沙市开福区冯蔡东路与开福大道交叉口西侧 万纬长沙开福园区1号仓库</v>
      </c>
      <c r="J6" t="str">
        <f>'upload to python'!D8</f>
        <v>[112.986839,28.279956]</v>
      </c>
      <c r="L6" t="str">
        <f t="shared" si="0"/>
        <v>FDC_CustomerDC</v>
      </c>
      <c r="M6" t="str">
        <f t="shared" si="1"/>
        <v>[112.847458,28.240797]</v>
      </c>
      <c r="N6" t="str">
        <f t="shared" si="2"/>
        <v>[112.986839,28.279956]</v>
      </c>
    </row>
    <row r="7" spans="1:14">
      <c r="A7">
        <v>1</v>
      </c>
      <c r="B7" t="str">
        <f t="shared" si="4"/>
        <v>FDC</v>
      </c>
      <c r="C7" t="str">
        <f t="shared" si="3"/>
        <v>湖南</v>
      </c>
      <c r="D7" t="str">
        <f t="shared" si="3"/>
        <v>菜鸟长沙仓_长沙市岳麓区金桥路与金南路交汇处西北角丰树长沙物流园2期5栋2层</v>
      </c>
      <c r="E7" t="str">
        <f t="shared" si="3"/>
        <v>[112.847458,28.240797]</v>
      </c>
      <c r="G7" t="s">
        <v>547</v>
      </c>
      <c r="H7" t="str">
        <f>'upload to python'!B9</f>
        <v>湖南</v>
      </c>
      <c r="I7" t="str">
        <f>'upload to python'!C9</f>
        <v>兴盛优选_湖南省长沙市望城区普瑞大道1888号高星物流园</v>
      </c>
      <c r="J7" t="str">
        <f>'upload to python'!D9</f>
        <v>[112.82979,28.301634]</v>
      </c>
      <c r="L7" t="str">
        <f t="shared" si="0"/>
        <v>FDC_CustomerDC</v>
      </c>
      <c r="M7" t="str">
        <f t="shared" si="1"/>
        <v>[112.847458,28.240797]</v>
      </c>
      <c r="N7" t="str">
        <f t="shared" si="2"/>
        <v>[112.82979,28.301634]</v>
      </c>
    </row>
    <row r="8" spans="1:14">
      <c r="A8">
        <v>2</v>
      </c>
      <c r="B8" t="str">
        <f>'upload to python'!A10</f>
        <v>PLANT</v>
      </c>
      <c r="C8" t="str">
        <f>'upload to python'!B10</f>
        <v>福建</v>
      </c>
      <c r="D8" t="str">
        <f>'upload to python'!C10</f>
        <v>银鹭华南基地_福建省厦门市翔安区厦门银鹭高科技园区</v>
      </c>
      <c r="E8" t="str">
        <f>'upload to python'!D10</f>
        <v>[118.243034,24.613544]</v>
      </c>
      <c r="G8" t="str">
        <f>'upload to python'!A11</f>
        <v>FDC</v>
      </c>
      <c r="H8" t="str">
        <f>'upload to python'!B11</f>
        <v>广东</v>
      </c>
      <c r="I8" t="str">
        <f>'upload to python'!C11</f>
        <v>菜鸟东莞仓_东莞市石排镇安博物流园</v>
      </c>
      <c r="J8" t="str">
        <f>'upload to python'!D11</f>
        <v>[113.982607,23.08246]</v>
      </c>
      <c r="L8" t="str">
        <f t="shared" si="0"/>
        <v>PLANT_FDC</v>
      </c>
      <c r="M8" t="str">
        <f t="shared" si="1"/>
        <v>[118.243034,24.613544]</v>
      </c>
      <c r="N8" t="str">
        <f t="shared" si="2"/>
        <v>[113.982607,23.08246]</v>
      </c>
    </row>
    <row r="9" spans="1:14">
      <c r="A9">
        <v>2</v>
      </c>
      <c r="B9" t="str">
        <f>B8</f>
        <v>PLANT</v>
      </c>
      <c r="C9" t="str">
        <f t="shared" ref="C9:E9" si="5">C8</f>
        <v>福建</v>
      </c>
      <c r="D9" t="str">
        <f t="shared" si="5"/>
        <v>银鹭华南基地_福建省厦门市翔安区厦门银鹭高科技园区</v>
      </c>
      <c r="E9" t="str">
        <f t="shared" si="5"/>
        <v>[118.243034,24.613544]</v>
      </c>
      <c r="G9" t="str">
        <f>'upload to python'!A16</f>
        <v>FDC</v>
      </c>
      <c r="H9" t="str">
        <f>'upload to python'!B16</f>
        <v>广东</v>
      </c>
      <c r="I9" t="str">
        <f>'upload to python'!C16</f>
        <v>菜鸟佛山仓_广东省佛山市顺德区陈村镇国通大道西4号仓库8号2楼</v>
      </c>
      <c r="J9" t="str">
        <f>'upload to python'!D16</f>
        <v>[113.191227,22.992675]</v>
      </c>
      <c r="L9" t="str">
        <f t="shared" ref="L9" si="6">B9&amp;"_"&amp;G9</f>
        <v>PLANT_FDC</v>
      </c>
      <c r="M9" t="str">
        <f t="shared" ref="M9" si="7">E9</f>
        <v>[118.243034,24.613544]</v>
      </c>
      <c r="N9" t="str">
        <f t="shared" ref="N9" si="8">J9</f>
        <v>[113.191227,22.992675]</v>
      </c>
    </row>
    <row r="10" spans="1:14">
      <c r="A10">
        <v>2</v>
      </c>
      <c r="B10" t="str">
        <f>'upload to python'!A11</f>
        <v>FDC</v>
      </c>
      <c r="C10" t="str">
        <f>'upload to python'!B11</f>
        <v>广东</v>
      </c>
      <c r="D10" t="str">
        <f>'upload to python'!C11</f>
        <v>菜鸟东莞仓_东莞市石排镇安博物流园</v>
      </c>
      <c r="E10" t="str">
        <f>'upload to python'!D11</f>
        <v>[113.982607,23.08246]</v>
      </c>
      <c r="G10" t="s">
        <v>547</v>
      </c>
      <c r="H10" t="str">
        <f>'upload to python'!B12</f>
        <v>广东</v>
      </c>
      <c r="I10" t="str">
        <f>'upload to python'!C12</f>
        <v>盒马_广东省东莞市新兴路一巷20号增益供应链仓储物流(东莞)有限公司</v>
      </c>
      <c r="J10" t="str">
        <f>'upload to python'!D12</f>
        <v>[113.673908,22.7792]</v>
      </c>
      <c r="L10" t="str">
        <f t="shared" si="0"/>
        <v>FDC_CustomerDC</v>
      </c>
      <c r="M10" t="str">
        <f t="shared" si="1"/>
        <v>[113.982607,23.08246]</v>
      </c>
      <c r="N10" t="str">
        <f t="shared" si="2"/>
        <v>[113.673908,22.7792]</v>
      </c>
    </row>
    <row r="11" spans="1:14">
      <c r="A11">
        <v>2</v>
      </c>
      <c r="B11" t="str">
        <f>B$10</f>
        <v>FDC</v>
      </c>
      <c r="C11" t="str">
        <f t="shared" ref="C11:E13" si="9">C$10</f>
        <v>广东</v>
      </c>
      <c r="D11" t="str">
        <f t="shared" si="9"/>
        <v>菜鸟东莞仓_东莞市石排镇安博物流园</v>
      </c>
      <c r="E11" t="str">
        <f t="shared" si="9"/>
        <v>[113.982607,23.08246]</v>
      </c>
      <c r="G11" t="s">
        <v>547</v>
      </c>
      <c r="H11" t="str">
        <f>'upload to python'!B13</f>
        <v>广东</v>
      </c>
      <c r="I11" t="str">
        <f>'upload to python'!C13</f>
        <v>京喜拼拼_广东省东莞市沙田镇穗丰年路3号第一产业虎门港物流园</v>
      </c>
      <c r="J11" t="str">
        <f>'upload to python'!D13</f>
        <v>[113.614839,22.846724]</v>
      </c>
      <c r="L11" t="str">
        <f t="shared" si="0"/>
        <v>FDC_CustomerDC</v>
      </c>
      <c r="M11" t="str">
        <f t="shared" si="1"/>
        <v>[113.982607,23.08246]</v>
      </c>
      <c r="N11" t="str">
        <f t="shared" si="2"/>
        <v>[113.614839,22.846724]</v>
      </c>
    </row>
    <row r="12" spans="1:14">
      <c r="A12">
        <v>2</v>
      </c>
      <c r="B12" t="str">
        <f t="shared" ref="B12:B13" si="10">B$10</f>
        <v>FDC</v>
      </c>
      <c r="C12" t="str">
        <f t="shared" si="9"/>
        <v>广东</v>
      </c>
      <c r="D12" t="str">
        <f t="shared" si="9"/>
        <v>菜鸟东莞仓_东莞市石排镇安博物流园</v>
      </c>
      <c r="E12" t="str">
        <f t="shared" si="9"/>
        <v>[113.982607,23.08246]</v>
      </c>
      <c r="G12" t="s">
        <v>547</v>
      </c>
      <c r="H12" t="str">
        <f>'upload to python'!B14</f>
        <v>广东</v>
      </c>
      <c r="I12" t="str">
        <f>'upload to python'!C14</f>
        <v>美团_广东省东莞市常平镇环常北路四纵路1号常平汽车站，张锦涛：13076718017</v>
      </c>
      <c r="J12" t="str">
        <f>'upload to python'!D14</f>
        <v>[114.017741,22.988038]</v>
      </c>
      <c r="L12" t="str">
        <f t="shared" si="0"/>
        <v>FDC_CustomerDC</v>
      </c>
      <c r="M12" t="str">
        <f t="shared" si="1"/>
        <v>[113.982607,23.08246]</v>
      </c>
      <c r="N12" t="str">
        <f t="shared" si="2"/>
        <v>[114.017741,22.988038]</v>
      </c>
    </row>
    <row r="13" spans="1:14">
      <c r="A13">
        <v>2</v>
      </c>
      <c r="B13" t="str">
        <f t="shared" si="10"/>
        <v>FDC</v>
      </c>
      <c r="C13" t="str">
        <f t="shared" si="9"/>
        <v>广东</v>
      </c>
      <c r="D13" t="str">
        <f t="shared" si="9"/>
        <v>菜鸟东莞仓_东莞市石排镇安博物流园</v>
      </c>
      <c r="E13" t="str">
        <f t="shared" si="9"/>
        <v>[113.982607,23.08246]</v>
      </c>
      <c r="G13" t="s">
        <v>547</v>
      </c>
      <c r="H13" t="str">
        <f>'upload to python'!B15</f>
        <v>广东</v>
      </c>
      <c r="I13" t="str">
        <f>'upload to python'!C15</f>
        <v>多多_广东东莞市大岭山镇大岭山镇连平畔山北街7号 恒路物流</v>
      </c>
      <c r="J13" t="str">
        <f>'upload to python'!D15</f>
        <v>[113.797957,22.923483]</v>
      </c>
      <c r="L13" t="str">
        <f t="shared" si="0"/>
        <v>FDC_CustomerDC</v>
      </c>
      <c r="M13" t="str">
        <f t="shared" si="1"/>
        <v>[113.982607,23.08246]</v>
      </c>
      <c r="N13" t="str">
        <f t="shared" si="2"/>
        <v>[113.797957,22.923483]</v>
      </c>
    </row>
    <row r="14" spans="1:14">
      <c r="A14">
        <v>2</v>
      </c>
      <c r="B14" t="str">
        <f>'upload to python'!A$16</f>
        <v>FDC</v>
      </c>
      <c r="C14" t="str">
        <f>'upload to python'!B$16</f>
        <v>广东</v>
      </c>
      <c r="D14" t="str">
        <f>'upload to python'!C$16</f>
        <v>菜鸟佛山仓_广东省佛山市顺德区陈村镇国通大道西4号仓库8号2楼</v>
      </c>
      <c r="E14" t="str">
        <f>'upload to python'!D$16</f>
        <v>[113.191227,22.992675]</v>
      </c>
      <c r="G14" t="s">
        <v>547</v>
      </c>
      <c r="H14" t="str">
        <f>'upload to python'!B17</f>
        <v>广东</v>
      </c>
      <c r="I14" t="str">
        <f>'upload to python'!C17</f>
        <v>京喜拼拼_广东省广州市创展大道11号广州君建汽车零部件产业园-6号库-京喜拼拼广州中心仓</v>
      </c>
      <c r="J14" t="str">
        <f>'upload to python'!D17</f>
        <v>[113.259434,23.124162]</v>
      </c>
      <c r="L14" t="str">
        <f t="shared" si="0"/>
        <v>FDC_CustomerDC</v>
      </c>
      <c r="M14" t="str">
        <f t="shared" si="1"/>
        <v>[113.191227,22.992675]</v>
      </c>
      <c r="N14" t="str">
        <f t="shared" si="2"/>
        <v>[113.259434,23.124162]</v>
      </c>
    </row>
    <row r="15" spans="1:14">
      <c r="A15">
        <v>2</v>
      </c>
      <c r="B15" t="str">
        <f>'upload to python'!A$16</f>
        <v>FDC</v>
      </c>
      <c r="C15" t="str">
        <f>'upload to python'!B$16</f>
        <v>广东</v>
      </c>
      <c r="D15" t="str">
        <f>'upload to python'!C$16</f>
        <v>菜鸟佛山仓_广东省佛山市顺德区陈村镇国通大道西4号仓库8号2楼</v>
      </c>
      <c r="E15" t="str">
        <f>'upload to python'!D$16</f>
        <v>[113.191227,22.992675]</v>
      </c>
      <c r="G15" t="s">
        <v>547</v>
      </c>
      <c r="H15" t="str">
        <f>'upload to python'!B18</f>
        <v>广东</v>
      </c>
      <c r="I15" t="str">
        <f>'upload to python'!C18</f>
        <v>兴盛优选_番禺市化龙</v>
      </c>
      <c r="J15" t="str">
        <f>'upload to python'!D18</f>
        <v>[113.350504,22.947572]</v>
      </c>
      <c r="L15" t="str">
        <f t="shared" si="0"/>
        <v>FDC_CustomerDC</v>
      </c>
      <c r="M15" t="str">
        <f t="shared" si="1"/>
        <v>[113.191227,22.992675]</v>
      </c>
      <c r="N15" t="str">
        <f t="shared" si="2"/>
        <v>[113.350504,22.947572]</v>
      </c>
    </row>
    <row r="16" spans="1:14">
      <c r="A16">
        <v>2</v>
      </c>
      <c r="B16" t="str">
        <f>'upload to python'!A$16</f>
        <v>FDC</v>
      </c>
      <c r="C16" t="str">
        <f>'upload to python'!B$16</f>
        <v>广东</v>
      </c>
      <c r="D16" t="str">
        <f>'upload to python'!C$16</f>
        <v>菜鸟佛山仓_广东省佛山市顺德区陈村镇国通大道西4号仓库8号2楼</v>
      </c>
      <c r="E16" t="str">
        <f>'upload to python'!D$16</f>
        <v>[113.191227,22.992675]</v>
      </c>
      <c r="G16" t="s">
        <v>547</v>
      </c>
      <c r="H16" t="str">
        <f>'upload to python'!B19</f>
        <v>广东</v>
      </c>
      <c r="I16" t="str">
        <f>'upload to python'!C19</f>
        <v>盒马_广州市佛山三水乐平万纬物流园2号库（中心仓内）</v>
      </c>
      <c r="J16" t="str">
        <f>'upload to python'!D19</f>
        <v>[113.079459,23.334947]</v>
      </c>
      <c r="L16" t="str">
        <f t="shared" ref="L16:L20" si="11">B16&amp;"_"&amp;G16</f>
        <v>FDC_CustomerDC</v>
      </c>
      <c r="M16" t="str">
        <f t="shared" ref="M16:M20" si="12">E16</f>
        <v>[113.191227,22.992675]</v>
      </c>
      <c r="N16" t="str">
        <f t="shared" ref="N16:N20" si="13">J16</f>
        <v>[113.079459,23.334947]</v>
      </c>
    </row>
    <row r="17" spans="1:14">
      <c r="A17">
        <v>2</v>
      </c>
      <c r="B17" t="str">
        <f>'upload to python'!A$16</f>
        <v>FDC</v>
      </c>
      <c r="C17" t="str">
        <f>'upload to python'!B$16</f>
        <v>广东</v>
      </c>
      <c r="D17" t="str">
        <f>'upload to python'!C$16</f>
        <v>菜鸟佛山仓_广东省佛山市顺德区陈村镇国通大道西4号仓库8号2楼</v>
      </c>
      <c r="E17" t="str">
        <f>'upload to python'!D$16</f>
        <v>[113.191227,22.992675]</v>
      </c>
      <c r="G17" t="s">
        <v>547</v>
      </c>
      <c r="H17" t="str">
        <f>'upload to python'!B20</f>
        <v>广东</v>
      </c>
      <c r="I17" t="str">
        <f>'upload to python'!C20</f>
        <v>多多_广东省佛山市三水区乐平镇大岗村委桥头村厂房</v>
      </c>
      <c r="J17" t="str">
        <f>'upload to python'!D20</f>
        <v>[112.935956,23.267955]</v>
      </c>
      <c r="L17" t="str">
        <f t="shared" si="11"/>
        <v>FDC_CustomerDC</v>
      </c>
      <c r="M17" t="str">
        <f t="shared" si="12"/>
        <v>[113.191227,22.992675]</v>
      </c>
      <c r="N17" t="str">
        <f t="shared" si="13"/>
        <v>[112.935956,23.267955]</v>
      </c>
    </row>
    <row r="18" spans="1:14">
      <c r="A18">
        <v>2</v>
      </c>
      <c r="B18" t="str">
        <f>'upload to python'!A$16</f>
        <v>FDC</v>
      </c>
      <c r="C18" t="str">
        <f>'upload to python'!B$16</f>
        <v>广东</v>
      </c>
      <c r="D18" t="str">
        <f>'upload to python'!C$16</f>
        <v>菜鸟佛山仓_广东省佛山市顺德区陈村镇国通大道西4号仓库8号2楼</v>
      </c>
      <c r="E18" t="str">
        <f>'upload to python'!D$16</f>
        <v>[113.191227,22.992675]</v>
      </c>
      <c r="G18" t="s">
        <v>547</v>
      </c>
      <c r="H18" t="str">
        <f>'upload to python'!B21</f>
        <v>广东</v>
      </c>
      <c r="I18" t="str">
        <f>'upload to python'!C21</f>
        <v>美团_广州市南沙区榄核镇民生工业区蔡新路349号洛德加印刷厂，邵中奇，13652928660</v>
      </c>
      <c r="J18" t="str">
        <f>'upload to python'!D21</f>
        <v>[113.333112,22.828173]</v>
      </c>
      <c r="L18" t="str">
        <f t="shared" si="11"/>
        <v>FDC_CustomerDC</v>
      </c>
      <c r="M18" t="str">
        <f t="shared" si="12"/>
        <v>[113.191227,22.992675]</v>
      </c>
      <c r="N18" t="str">
        <f t="shared" si="13"/>
        <v>[113.333112,22.828173]</v>
      </c>
    </row>
    <row r="19" spans="1:14">
      <c r="A19">
        <v>2</v>
      </c>
      <c r="B19" t="str">
        <f>'upload to python'!A$16</f>
        <v>FDC</v>
      </c>
      <c r="C19" t="str">
        <f>'upload to python'!B$16</f>
        <v>广东</v>
      </c>
      <c r="D19" t="str">
        <f>'upload to python'!C$16</f>
        <v>菜鸟佛山仓_广东省佛山市顺德区陈村镇国通大道西4号仓库8号2楼</v>
      </c>
      <c r="E19" t="str">
        <f>'upload to python'!D$16</f>
        <v>[113.191227,22.992675]</v>
      </c>
      <c r="G19" t="s">
        <v>547</v>
      </c>
      <c r="H19" t="str">
        <f>'upload to python'!B22</f>
        <v>广东</v>
      </c>
      <c r="I19" t="str">
        <f>'upload to python'!C22</f>
        <v>美团_佛山市南海区丹灶镇西城村普洛斯丹灶物流园A4栋</v>
      </c>
      <c r="J19" t="str">
        <f>'upload to python'!D22</f>
        <v>[112.888994,23.024095]</v>
      </c>
      <c r="L19" t="str">
        <f t="shared" si="11"/>
        <v>FDC_CustomerDC</v>
      </c>
      <c r="M19" t="str">
        <f t="shared" si="12"/>
        <v>[113.191227,22.992675]</v>
      </c>
      <c r="N19" t="str">
        <f t="shared" si="13"/>
        <v>[112.888994,23.024095]</v>
      </c>
    </row>
    <row r="20" spans="1:14">
      <c r="A20">
        <v>2</v>
      </c>
      <c r="B20" t="str">
        <f>'upload to python'!A$16</f>
        <v>FDC</v>
      </c>
      <c r="C20" t="str">
        <f>'upload to python'!B$16</f>
        <v>广东</v>
      </c>
      <c r="D20" t="str">
        <f>'upload to python'!C$16</f>
        <v>菜鸟佛山仓_广东省佛山市顺德区陈村镇国通大道西4号仓库8号2楼</v>
      </c>
      <c r="E20" t="str">
        <f>'upload to python'!D$16</f>
        <v>[113.191227,22.992675]</v>
      </c>
      <c r="G20" t="s">
        <v>547</v>
      </c>
      <c r="H20" t="str">
        <f>'upload to python'!B23</f>
        <v>广东</v>
      </c>
      <c r="I20" t="str">
        <f>'upload to python'!C23</f>
        <v>多多_广东省佛山市顺德区盛龙路佛山安得物流园</v>
      </c>
      <c r="J20" t="str">
        <f>'upload to python'!D23</f>
        <v>[113.085976,22.914368]</v>
      </c>
      <c r="L20" t="str">
        <f t="shared" si="11"/>
        <v>FDC_CustomerDC</v>
      </c>
      <c r="M20" t="str">
        <f t="shared" si="12"/>
        <v>[113.191227,22.992675]</v>
      </c>
      <c r="N20" t="str">
        <f t="shared" si="13"/>
        <v>[113.085976,22.914368]</v>
      </c>
    </row>
    <row r="69" spans="10:10">
      <c r="J69" s="5"/>
    </row>
    <row r="73" spans="10:10">
      <c r="J73" s="5"/>
    </row>
    <row r="74" spans="10:10">
      <c r="J74" s="5"/>
    </row>
    <row r="79" spans="10:10">
      <c r="J79" s="5"/>
    </row>
    <row r="81" spans="10:10">
      <c r="J81" s="5"/>
    </row>
    <row r="82" spans="10:10">
      <c r="J82" s="5"/>
    </row>
    <row r="83" spans="10:10">
      <c r="J83" s="5"/>
    </row>
    <row r="85" spans="10:10">
      <c r="J85" s="5"/>
    </row>
    <row r="88" spans="10:10">
      <c r="J88" s="5"/>
    </row>
    <row r="93" spans="10:10">
      <c r="J93" s="5"/>
    </row>
    <row r="101" spans="10:10">
      <c r="J101" s="5"/>
    </row>
    <row r="110" spans="10:10">
      <c r="J110" s="5"/>
    </row>
    <row r="116" spans="10:10">
      <c r="J116" s="5"/>
    </row>
    <row r="118" spans="10:10">
      <c r="J118" s="5"/>
    </row>
    <row r="128" spans="10:10">
      <c r="J128" s="5"/>
    </row>
    <row r="133" spans="10:10">
      <c r="J133" s="5"/>
    </row>
    <row r="137" spans="10:10">
      <c r="J137" s="5"/>
    </row>
    <row r="140" spans="10:10">
      <c r="J140" s="5"/>
    </row>
    <row r="141" spans="10:10">
      <c r="J141" s="5"/>
    </row>
    <row r="146" spans="10:10">
      <c r="J146" s="5"/>
    </row>
    <row r="151" spans="10:10">
      <c r="J151" s="5"/>
    </row>
    <row r="156" spans="10:10">
      <c r="J156" s="5"/>
    </row>
    <row r="157" spans="10:10">
      <c r="J157" s="5"/>
    </row>
    <row r="163" spans="10:10">
      <c r="J163" s="5"/>
    </row>
    <row r="165" spans="10:10">
      <c r="J165" s="5"/>
    </row>
    <row r="166" spans="10:10">
      <c r="J166" s="5"/>
    </row>
    <row r="168" spans="10:10">
      <c r="J168" s="5"/>
    </row>
    <row r="169" spans="10:10">
      <c r="J169" s="5"/>
    </row>
    <row r="171" spans="10:10">
      <c r="J171" s="5"/>
    </row>
    <row r="174" spans="10:10">
      <c r="J174" s="5"/>
    </row>
    <row r="177" spans="10:10">
      <c r="J177" s="5"/>
    </row>
    <row r="179" spans="10:10">
      <c r="J179"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18644-93C6-491D-964C-4459B4864915}">
  <sheetPr>
    <tabColor rgb="FF92D050"/>
  </sheetPr>
  <dimension ref="A3:D7"/>
  <sheetViews>
    <sheetView workbookViewId="0">
      <selection activeCell="C30" sqref="C30"/>
    </sheetView>
  </sheetViews>
  <sheetFormatPr defaultRowHeight="15"/>
  <cols>
    <col min="1" max="1" width="13.140625" bestFit="1" customWidth="1"/>
    <col min="2" max="2" width="5.42578125" bestFit="1" customWidth="1"/>
    <col min="3" max="3" width="16.5703125" bestFit="1" customWidth="1"/>
    <col min="4" max="4" width="5.42578125" bestFit="1" customWidth="1"/>
  </cols>
  <sheetData>
    <row r="3" spans="1:4">
      <c r="A3" s="1" t="s">
        <v>539</v>
      </c>
    </row>
    <row r="4" spans="1:4">
      <c r="A4" s="1" t="s">
        <v>28</v>
      </c>
      <c r="B4" s="1" t="s">
        <v>545</v>
      </c>
      <c r="C4" s="1" t="s">
        <v>536</v>
      </c>
      <c r="D4" t="s">
        <v>544</v>
      </c>
    </row>
    <row r="5" spans="1:4">
      <c r="A5" t="s">
        <v>540</v>
      </c>
      <c r="B5" t="s">
        <v>547</v>
      </c>
      <c r="C5" t="s">
        <v>546</v>
      </c>
      <c r="D5" s="7">
        <v>11</v>
      </c>
    </row>
    <row r="6" spans="1:4">
      <c r="A6" t="s">
        <v>534</v>
      </c>
      <c r="B6" t="s">
        <v>540</v>
      </c>
      <c r="C6" t="s">
        <v>543</v>
      </c>
      <c r="D6" s="7">
        <v>2</v>
      </c>
    </row>
    <row r="7" spans="1:4">
      <c r="A7" t="s">
        <v>0</v>
      </c>
      <c r="D7" s="7">
        <v>13</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0F926-C056-4B2A-B363-7AB6E2FA2874}">
  <sheetPr>
    <tabColor theme="4" tint="-0.249977111117893"/>
  </sheetPr>
  <dimension ref="A2:M34"/>
  <sheetViews>
    <sheetView workbookViewId="0">
      <pane xSplit="3" ySplit="2" topLeftCell="D3" activePane="bottomRight" state="frozen"/>
      <selection activeCell="D14" sqref="D14:D18"/>
      <selection pane="topRight" activeCell="D14" sqref="D14:D18"/>
      <selection pane="bottomLeft" activeCell="D14" sqref="D14:D18"/>
      <selection pane="bottomRight" activeCell="E32" sqref="E32"/>
    </sheetView>
  </sheetViews>
  <sheetFormatPr defaultColWidth="8.7109375" defaultRowHeight="15"/>
  <cols>
    <col min="1" max="1" width="35.28515625" style="11" customWidth="1"/>
    <col min="2" max="2" width="16" style="11" customWidth="1"/>
    <col min="3" max="4" width="17.140625" style="11" customWidth="1"/>
    <col min="5" max="5" width="18.7109375" style="11" bestFit="1" customWidth="1"/>
    <col min="6" max="6" width="13.7109375" style="11" hidden="1" customWidth="1"/>
    <col min="7" max="7" width="13.28515625" style="25" customWidth="1"/>
    <col min="8" max="8" width="17.42578125" style="11" customWidth="1"/>
    <col min="9" max="9" width="9.42578125" style="11" bestFit="1" customWidth="1"/>
    <col min="10" max="10" width="71.28515625" style="11" customWidth="1"/>
    <col min="11" max="11" width="14.42578125" style="11" customWidth="1"/>
    <col min="12" max="12" width="19" style="11" bestFit="1" customWidth="1"/>
    <col min="13" max="13" width="21.140625" style="11" bestFit="1" customWidth="1"/>
    <col min="14" max="16" width="8.7109375" style="11"/>
    <col min="17" max="17" width="3.42578125" style="11" customWidth="1"/>
    <col min="18" max="19" width="8.7109375" style="11"/>
    <col min="20" max="20" width="1.85546875" style="11" customWidth="1"/>
    <col min="21" max="16384" width="8.7109375" style="11"/>
  </cols>
  <sheetData>
    <row r="2" spans="1:13">
      <c r="A2" s="9" t="s">
        <v>552</v>
      </c>
      <c r="B2" s="9" t="s">
        <v>553</v>
      </c>
      <c r="C2" s="9" t="s">
        <v>554</v>
      </c>
      <c r="D2" s="9" t="s">
        <v>555</v>
      </c>
      <c r="E2" s="9" t="s">
        <v>556</v>
      </c>
      <c r="F2" s="9" t="s">
        <v>557</v>
      </c>
      <c r="G2" s="15" t="s">
        <v>558</v>
      </c>
      <c r="H2" s="10" t="s">
        <v>559</v>
      </c>
      <c r="I2" s="10" t="s">
        <v>560</v>
      </c>
      <c r="J2" s="10" t="s">
        <v>555</v>
      </c>
      <c r="K2" s="9" t="s">
        <v>628</v>
      </c>
      <c r="L2" s="10" t="s">
        <v>561</v>
      </c>
      <c r="M2" s="9" t="s">
        <v>562</v>
      </c>
    </row>
    <row r="3" spans="1:13">
      <c r="A3" s="35" t="s">
        <v>563</v>
      </c>
      <c r="B3" s="37" t="s">
        <v>564</v>
      </c>
      <c r="C3" s="36" t="s">
        <v>565</v>
      </c>
      <c r="D3" s="40" t="s">
        <v>566</v>
      </c>
      <c r="E3" s="35" t="s">
        <v>567</v>
      </c>
      <c r="F3" s="9"/>
      <c r="G3" s="13" t="s">
        <v>568</v>
      </c>
      <c r="H3" s="9" t="s">
        <v>569</v>
      </c>
      <c r="I3" s="12">
        <v>40</v>
      </c>
      <c r="J3" s="13" t="s">
        <v>570</v>
      </c>
      <c r="K3" s="26" t="s">
        <v>629</v>
      </c>
    </row>
    <row r="4" spans="1:13">
      <c r="A4" s="35"/>
      <c r="B4" s="38"/>
      <c r="C4" s="36"/>
      <c r="D4" s="40"/>
      <c r="E4" s="35"/>
      <c r="F4" s="9"/>
      <c r="G4" s="13" t="s">
        <v>571</v>
      </c>
      <c r="H4" s="9" t="s">
        <v>569</v>
      </c>
      <c r="I4" s="12">
        <v>25</v>
      </c>
      <c r="J4" s="13" t="s">
        <v>572</v>
      </c>
      <c r="K4" s="26" t="s">
        <v>629</v>
      </c>
    </row>
    <row r="5" spans="1:13">
      <c r="A5" s="35"/>
      <c r="B5" s="38"/>
      <c r="C5" s="36"/>
      <c r="D5" s="40"/>
      <c r="E5" s="35"/>
      <c r="F5" s="9"/>
      <c r="G5" s="13" t="s">
        <v>573</v>
      </c>
      <c r="H5" s="9" t="s">
        <v>569</v>
      </c>
      <c r="I5" s="12">
        <v>36</v>
      </c>
      <c r="J5" s="13" t="s">
        <v>574</v>
      </c>
      <c r="K5" s="26" t="s">
        <v>629</v>
      </c>
    </row>
    <row r="6" spans="1:13">
      <c r="A6" s="35"/>
      <c r="B6" s="38"/>
      <c r="C6" s="36"/>
      <c r="D6" s="40"/>
      <c r="E6" s="35"/>
      <c r="F6" s="9" t="s">
        <v>575</v>
      </c>
      <c r="G6" s="13" t="s">
        <v>576</v>
      </c>
      <c r="H6" s="9" t="s">
        <v>569</v>
      </c>
      <c r="I6" s="14">
        <v>30</v>
      </c>
      <c r="J6" s="13" t="s">
        <v>577</v>
      </c>
      <c r="K6" s="26" t="s">
        <v>629</v>
      </c>
    </row>
    <row r="7" spans="1:13">
      <c r="A7" s="35"/>
      <c r="B7" s="39"/>
      <c r="C7" s="36"/>
      <c r="D7" s="40"/>
      <c r="E7" s="35"/>
      <c r="F7" s="9"/>
      <c r="G7" s="13" t="s">
        <v>578</v>
      </c>
      <c r="H7" s="9" t="s">
        <v>569</v>
      </c>
      <c r="I7" s="14">
        <v>9</v>
      </c>
      <c r="J7" s="13" t="s">
        <v>579</v>
      </c>
      <c r="K7" s="26" t="s">
        <v>629</v>
      </c>
    </row>
    <row r="8" spans="1:13" ht="14.45" customHeight="1">
      <c r="A8" s="35" t="s">
        <v>541</v>
      </c>
      <c r="B8" s="35" t="s">
        <v>580</v>
      </c>
      <c r="C8" s="36" t="s">
        <v>581</v>
      </c>
      <c r="D8" s="35" t="s">
        <v>582</v>
      </c>
      <c r="E8" s="36" t="s">
        <v>567</v>
      </c>
      <c r="F8" s="10" t="s">
        <v>583</v>
      </c>
      <c r="G8" s="15" t="s">
        <v>30</v>
      </c>
      <c r="H8" s="10" t="s">
        <v>6</v>
      </c>
      <c r="I8" s="10">
        <v>70</v>
      </c>
      <c r="J8" s="15" t="s">
        <v>584</v>
      </c>
      <c r="K8" s="26" t="s">
        <v>629</v>
      </c>
      <c r="L8" s="10">
        <v>4000</v>
      </c>
      <c r="M8" s="16">
        <f t="shared" ref="M8:M28" si="0">L8/SUM(L:L)</f>
        <v>5.8309037900874633E-2</v>
      </c>
    </row>
    <row r="9" spans="1:13">
      <c r="A9" s="35"/>
      <c r="B9" s="35"/>
      <c r="C9" s="36"/>
      <c r="D9" s="35" t="s">
        <v>582</v>
      </c>
      <c r="E9" s="36"/>
      <c r="F9" s="10" t="s">
        <v>583</v>
      </c>
      <c r="G9" s="15" t="s">
        <v>585</v>
      </c>
      <c r="H9" s="10" t="s">
        <v>6</v>
      </c>
      <c r="I9" s="10">
        <v>65</v>
      </c>
      <c r="J9" s="15" t="s">
        <v>586</v>
      </c>
      <c r="K9" s="26" t="s">
        <v>629</v>
      </c>
      <c r="L9" s="10">
        <v>4300</v>
      </c>
      <c r="M9" s="16">
        <f t="shared" si="0"/>
        <v>6.2682215743440239E-2</v>
      </c>
    </row>
    <row r="10" spans="1:13">
      <c r="A10" s="35"/>
      <c r="B10" s="35"/>
      <c r="C10" s="36"/>
      <c r="D10" s="35" t="s">
        <v>582</v>
      </c>
      <c r="E10" s="36"/>
      <c r="F10" s="10" t="s">
        <v>583</v>
      </c>
      <c r="G10" s="15" t="s">
        <v>587</v>
      </c>
      <c r="H10" s="17" t="s">
        <v>6</v>
      </c>
      <c r="I10" s="17">
        <v>17</v>
      </c>
      <c r="J10" s="18" t="s">
        <v>588</v>
      </c>
      <c r="K10" s="26" t="s">
        <v>629</v>
      </c>
      <c r="L10" s="10">
        <v>6000</v>
      </c>
      <c r="M10" s="16">
        <f t="shared" si="0"/>
        <v>8.7463556851311949E-2</v>
      </c>
    </row>
    <row r="11" spans="1:13">
      <c r="A11" s="35"/>
      <c r="B11" s="35"/>
      <c r="C11" s="36"/>
      <c r="D11" s="35" t="s">
        <v>582</v>
      </c>
      <c r="E11" s="36"/>
      <c r="F11" s="10" t="s">
        <v>583</v>
      </c>
      <c r="G11" s="15" t="s">
        <v>589</v>
      </c>
      <c r="H11" s="19" t="s">
        <v>6</v>
      </c>
      <c r="I11" s="19">
        <v>37</v>
      </c>
      <c r="J11" s="18" t="s">
        <v>590</v>
      </c>
      <c r="K11" s="26" t="s">
        <v>629</v>
      </c>
      <c r="L11" s="10">
        <v>4750</v>
      </c>
      <c r="M11" s="16">
        <f t="shared" si="0"/>
        <v>6.9241982507288635E-2</v>
      </c>
    </row>
    <row r="12" spans="1:13">
      <c r="A12" s="35"/>
      <c r="B12" s="35"/>
      <c r="C12" s="36"/>
      <c r="D12" s="35"/>
      <c r="E12" s="36"/>
      <c r="F12" s="10" t="s">
        <v>583</v>
      </c>
      <c r="G12" s="15" t="s">
        <v>585</v>
      </c>
      <c r="H12" s="19" t="s">
        <v>5</v>
      </c>
      <c r="I12" s="19">
        <v>91</v>
      </c>
      <c r="J12" s="18" t="s">
        <v>591</v>
      </c>
      <c r="K12" s="26" t="s">
        <v>629</v>
      </c>
      <c r="L12" s="10">
        <v>2750</v>
      </c>
      <c r="M12" s="16">
        <f t="shared" si="0"/>
        <v>4.0087463556851312E-2</v>
      </c>
    </row>
    <row r="13" spans="1:13">
      <c r="A13" s="35"/>
      <c r="B13" s="35"/>
      <c r="C13" s="36"/>
      <c r="D13" s="35"/>
      <c r="E13" s="36"/>
      <c r="F13" s="10" t="s">
        <v>583</v>
      </c>
      <c r="G13" s="15" t="s">
        <v>578</v>
      </c>
      <c r="H13" s="10" t="s">
        <v>5</v>
      </c>
      <c r="I13" s="10">
        <v>92</v>
      </c>
      <c r="J13" s="18" t="s">
        <v>592</v>
      </c>
      <c r="K13" s="26" t="s">
        <v>629</v>
      </c>
      <c r="L13" s="10">
        <v>2500</v>
      </c>
      <c r="M13" s="16">
        <f t="shared" si="0"/>
        <v>3.6443148688046649E-2</v>
      </c>
    </row>
    <row r="14" spans="1:13">
      <c r="A14" s="20"/>
      <c r="B14" s="20"/>
      <c r="C14" s="41" t="s">
        <v>593</v>
      </c>
      <c r="D14" s="41"/>
      <c r="E14" s="41" t="s">
        <v>594</v>
      </c>
      <c r="F14" s="10"/>
      <c r="G14" s="15" t="s">
        <v>30</v>
      </c>
      <c r="H14" s="10" t="s">
        <v>595</v>
      </c>
      <c r="I14" s="10"/>
      <c r="J14" s="15" t="s">
        <v>596</v>
      </c>
      <c r="K14" s="20" t="s">
        <v>630</v>
      </c>
      <c r="L14" s="10">
        <v>3250</v>
      </c>
      <c r="M14" s="16">
        <f t="shared" si="0"/>
        <v>4.7376093294460644E-2</v>
      </c>
    </row>
    <row r="15" spans="1:13">
      <c r="A15" s="20"/>
      <c r="B15" s="20"/>
      <c r="C15" s="41"/>
      <c r="D15" s="41"/>
      <c r="E15" s="41"/>
      <c r="F15" s="10"/>
      <c r="G15" s="15" t="s">
        <v>589</v>
      </c>
      <c r="H15" s="19" t="s">
        <v>595</v>
      </c>
      <c r="I15" s="19"/>
      <c r="J15" s="18" t="s">
        <v>597</v>
      </c>
      <c r="K15" s="20" t="s">
        <v>630</v>
      </c>
      <c r="L15" s="10">
        <v>6000</v>
      </c>
      <c r="M15" s="16">
        <f t="shared" si="0"/>
        <v>8.7463556851311949E-2</v>
      </c>
    </row>
    <row r="16" spans="1:13">
      <c r="A16" s="20"/>
      <c r="B16" s="20"/>
      <c r="C16" s="41"/>
      <c r="D16" s="41"/>
      <c r="E16" s="41"/>
      <c r="F16" s="10"/>
      <c r="G16" s="15" t="s">
        <v>587</v>
      </c>
      <c r="H16" s="17" t="s">
        <v>598</v>
      </c>
      <c r="I16" s="17"/>
      <c r="J16" s="18" t="s">
        <v>599</v>
      </c>
      <c r="K16" s="20" t="s">
        <v>630</v>
      </c>
      <c r="L16" s="10">
        <v>3000</v>
      </c>
      <c r="M16" s="16">
        <f t="shared" si="0"/>
        <v>4.3731778425655975E-2</v>
      </c>
    </row>
    <row r="17" spans="1:13">
      <c r="A17" s="20"/>
      <c r="B17" s="20"/>
      <c r="C17" s="41"/>
      <c r="D17" s="41"/>
      <c r="E17" s="41"/>
      <c r="F17" s="10"/>
      <c r="G17" s="15" t="s">
        <v>587</v>
      </c>
      <c r="H17" s="17" t="s">
        <v>600</v>
      </c>
      <c r="I17" s="17"/>
      <c r="J17" s="18" t="s">
        <v>601</v>
      </c>
      <c r="K17" s="20" t="s">
        <v>630</v>
      </c>
      <c r="L17" s="10">
        <v>3000</v>
      </c>
      <c r="M17" s="16">
        <f t="shared" si="0"/>
        <v>4.3731778425655975E-2</v>
      </c>
    </row>
    <row r="18" spans="1:13">
      <c r="A18" s="20"/>
      <c r="B18" s="20"/>
      <c r="C18" s="41"/>
      <c r="D18" s="41"/>
      <c r="E18" s="41"/>
      <c r="F18" s="10"/>
      <c r="G18" s="15" t="s">
        <v>589</v>
      </c>
      <c r="H18" s="19" t="s">
        <v>602</v>
      </c>
      <c r="I18" s="19"/>
      <c r="J18" s="18" t="s">
        <v>603</v>
      </c>
      <c r="K18" s="20" t="s">
        <v>630</v>
      </c>
      <c r="L18" s="10">
        <v>4000</v>
      </c>
      <c r="M18" s="16">
        <f t="shared" si="0"/>
        <v>5.8309037900874633E-2</v>
      </c>
    </row>
    <row r="19" spans="1:13">
      <c r="A19" s="20"/>
      <c r="B19" s="20"/>
      <c r="C19" s="43"/>
      <c r="D19" s="43"/>
      <c r="E19" s="43"/>
      <c r="F19" s="10"/>
      <c r="G19" s="15" t="s">
        <v>576</v>
      </c>
      <c r="H19" s="10" t="s">
        <v>604</v>
      </c>
      <c r="I19" s="10"/>
      <c r="J19" s="15" t="s">
        <v>605</v>
      </c>
      <c r="K19" s="20" t="s">
        <v>630</v>
      </c>
      <c r="L19" s="10">
        <v>1000</v>
      </c>
      <c r="M19" s="16">
        <f t="shared" si="0"/>
        <v>1.4577259475218658E-2</v>
      </c>
    </row>
    <row r="20" spans="1:13">
      <c r="A20" s="20"/>
      <c r="B20" s="20"/>
      <c r="C20" s="43"/>
      <c r="D20" s="43"/>
      <c r="E20" s="43"/>
      <c r="F20" s="10"/>
      <c r="G20" s="15" t="s">
        <v>587</v>
      </c>
      <c r="H20" s="17" t="s">
        <v>604</v>
      </c>
      <c r="I20" s="17"/>
      <c r="J20" s="18" t="s">
        <v>606</v>
      </c>
      <c r="K20" s="20" t="s">
        <v>630</v>
      </c>
      <c r="L20" s="10">
        <v>4000</v>
      </c>
      <c r="M20" s="16">
        <f t="shared" si="0"/>
        <v>5.8309037900874633E-2</v>
      </c>
    </row>
    <row r="21" spans="1:13">
      <c r="A21" s="20"/>
      <c r="B21" s="20"/>
      <c r="C21" s="43"/>
      <c r="D21" s="43"/>
      <c r="E21" s="43"/>
      <c r="F21" s="10"/>
      <c r="G21" s="15" t="s">
        <v>589</v>
      </c>
      <c r="H21" s="19" t="s">
        <v>604</v>
      </c>
      <c r="I21" s="19"/>
      <c r="J21" s="18" t="s">
        <v>607</v>
      </c>
      <c r="K21" s="20" t="s">
        <v>630</v>
      </c>
      <c r="L21" s="10">
        <v>2500</v>
      </c>
      <c r="M21" s="16">
        <f t="shared" si="0"/>
        <v>3.6443148688046649E-2</v>
      </c>
    </row>
    <row r="22" spans="1:13">
      <c r="A22" s="20"/>
      <c r="B22" s="20"/>
      <c r="C22" s="41" t="s">
        <v>608</v>
      </c>
      <c r="D22" s="41"/>
      <c r="E22" s="42" t="s">
        <v>609</v>
      </c>
      <c r="F22" s="10"/>
      <c r="G22" s="15" t="s">
        <v>585</v>
      </c>
      <c r="H22" s="10" t="s">
        <v>610</v>
      </c>
      <c r="I22" s="10"/>
      <c r="J22" s="15" t="s">
        <v>611</v>
      </c>
      <c r="K22" s="20" t="s">
        <v>630</v>
      </c>
      <c r="L22" s="10">
        <v>2000</v>
      </c>
      <c r="M22" s="16">
        <f t="shared" si="0"/>
        <v>2.9154518950437316E-2</v>
      </c>
    </row>
    <row r="23" spans="1:13">
      <c r="A23" s="20"/>
      <c r="B23" s="20"/>
      <c r="C23" s="41"/>
      <c r="D23" s="41"/>
      <c r="E23" s="42" t="s">
        <v>612</v>
      </c>
      <c r="F23" s="10"/>
      <c r="G23" s="15" t="s">
        <v>578</v>
      </c>
      <c r="H23" s="10" t="s">
        <v>610</v>
      </c>
      <c r="I23" s="10"/>
      <c r="J23" s="18" t="s">
        <v>613</v>
      </c>
      <c r="K23" s="20" t="s">
        <v>630</v>
      </c>
      <c r="L23" s="10">
        <v>2250</v>
      </c>
      <c r="M23" s="16">
        <f t="shared" si="0"/>
        <v>3.2798833819241979E-2</v>
      </c>
    </row>
    <row r="24" spans="1:13" ht="24.75" customHeight="1">
      <c r="A24" s="20"/>
      <c r="B24" s="20"/>
      <c r="C24" s="20" t="s">
        <v>614</v>
      </c>
      <c r="D24" s="21" t="s">
        <v>615</v>
      </c>
      <c r="E24" s="22" t="s">
        <v>612</v>
      </c>
      <c r="F24" s="10"/>
      <c r="G24" s="13" t="s">
        <v>573</v>
      </c>
      <c r="H24" s="19" t="s">
        <v>616</v>
      </c>
      <c r="I24" s="19"/>
      <c r="J24" s="18" t="s">
        <v>617</v>
      </c>
      <c r="K24" s="20" t="s">
        <v>630</v>
      </c>
      <c r="L24" s="10">
        <v>2800</v>
      </c>
      <c r="M24" s="16">
        <f t="shared" si="0"/>
        <v>4.0816326530612242E-2</v>
      </c>
    </row>
    <row r="25" spans="1:13">
      <c r="A25" s="20"/>
      <c r="B25" s="20"/>
      <c r="C25" s="20"/>
      <c r="D25" s="20"/>
      <c r="E25" s="20"/>
      <c r="F25" s="10"/>
      <c r="G25" s="15" t="s">
        <v>587</v>
      </c>
      <c r="H25" s="17" t="s">
        <v>618</v>
      </c>
      <c r="I25" s="17"/>
      <c r="J25" s="18" t="s">
        <v>619</v>
      </c>
      <c r="K25" s="20" t="s">
        <v>630</v>
      </c>
      <c r="L25" s="10">
        <v>2250</v>
      </c>
      <c r="M25" s="16">
        <f t="shared" si="0"/>
        <v>3.2798833819241979E-2</v>
      </c>
    </row>
    <row r="26" spans="1:13">
      <c r="A26" s="20"/>
      <c r="B26" s="20"/>
      <c r="C26" s="20"/>
      <c r="D26" s="20"/>
      <c r="E26" s="20"/>
      <c r="F26" s="10"/>
      <c r="G26" s="15" t="s">
        <v>589</v>
      </c>
      <c r="H26" s="19" t="s">
        <v>618</v>
      </c>
      <c r="I26" s="19"/>
      <c r="J26" s="18" t="s">
        <v>620</v>
      </c>
      <c r="K26" s="20" t="s">
        <v>630</v>
      </c>
      <c r="L26" s="10">
        <v>3750</v>
      </c>
      <c r="M26" s="16">
        <f t="shared" si="0"/>
        <v>5.466472303206997E-2</v>
      </c>
    </row>
    <row r="27" spans="1:13">
      <c r="A27" s="20"/>
      <c r="B27" s="20"/>
      <c r="C27" s="20"/>
      <c r="D27" s="20"/>
      <c r="E27" s="20"/>
      <c r="F27" s="10"/>
      <c r="G27" s="15" t="s">
        <v>587</v>
      </c>
      <c r="H27" s="17" t="s">
        <v>621</v>
      </c>
      <c r="I27" s="17"/>
      <c r="J27" s="18" t="s">
        <v>622</v>
      </c>
      <c r="K27" s="20" t="s">
        <v>630</v>
      </c>
      <c r="L27" s="10">
        <v>2500</v>
      </c>
      <c r="M27" s="16">
        <f t="shared" si="0"/>
        <v>3.6443148688046649E-2</v>
      </c>
    </row>
    <row r="28" spans="1:13">
      <c r="A28" s="20"/>
      <c r="B28" s="20"/>
      <c r="C28" s="20"/>
      <c r="D28" s="20"/>
      <c r="E28" s="20"/>
      <c r="F28" s="10"/>
      <c r="G28" s="15" t="s">
        <v>587</v>
      </c>
      <c r="H28" s="17" t="s">
        <v>623</v>
      </c>
      <c r="I28" s="17"/>
      <c r="J28" s="18" t="s">
        <v>624</v>
      </c>
      <c r="K28" s="20" t="s">
        <v>630</v>
      </c>
      <c r="L28" s="10">
        <v>2000</v>
      </c>
      <c r="M28" s="16">
        <f t="shared" si="0"/>
        <v>2.9154518950437316E-2</v>
      </c>
    </row>
    <row r="29" spans="1:13">
      <c r="A29" s="23" t="s">
        <v>625</v>
      </c>
      <c r="B29" s="23" t="s">
        <v>626</v>
      </c>
      <c r="C29" s="24" t="s">
        <v>627</v>
      </c>
      <c r="D29" s="23"/>
      <c r="K29" s="23" t="s">
        <v>629</v>
      </c>
    </row>
    <row r="30" spans="1:13">
      <c r="G30" s="25">
        <v>5</v>
      </c>
    </row>
    <row r="31" spans="1:13">
      <c r="G31" s="25">
        <v>6</v>
      </c>
    </row>
    <row r="32" spans="1:13">
      <c r="G32" s="25">
        <v>15</v>
      </c>
    </row>
    <row r="34" spans="4:4">
      <c r="D34" s="25"/>
    </row>
  </sheetData>
  <autoFilter ref="G2:L24" xr:uid="{406E9758-FFE0-4CB8-97C7-D460D64B82BE}">
    <sortState xmlns:xlrd2="http://schemas.microsoft.com/office/spreadsheetml/2017/richdata2" ref="G3:L24">
      <sortCondition ref="H2:H24"/>
    </sortState>
  </autoFilter>
  <mergeCells count="19">
    <mergeCell ref="C22:C23"/>
    <mergeCell ref="D22:D23"/>
    <mergeCell ref="E22:E23"/>
    <mergeCell ref="C14:C18"/>
    <mergeCell ref="D14:D18"/>
    <mergeCell ref="E14:E18"/>
    <mergeCell ref="C19:C21"/>
    <mergeCell ref="D19:D21"/>
    <mergeCell ref="E19:E21"/>
    <mergeCell ref="A3:A7"/>
    <mergeCell ref="B3:B7"/>
    <mergeCell ref="C3:C7"/>
    <mergeCell ref="D3:D7"/>
    <mergeCell ref="E3:E7"/>
    <mergeCell ref="A8:A13"/>
    <mergeCell ref="B8:B13"/>
    <mergeCell ref="C8:C13"/>
    <mergeCell ref="D8:D13"/>
    <mergeCell ref="E8:E1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E2DF-7170-4E32-B387-A4FD187F91B9}">
  <sheetPr filterMode="1"/>
  <dimension ref="A1:J46"/>
  <sheetViews>
    <sheetView workbookViewId="0">
      <selection activeCell="A51" sqref="A51"/>
    </sheetView>
  </sheetViews>
  <sheetFormatPr defaultRowHeight="15"/>
  <cols>
    <col min="1" max="1" width="13.140625" bestFit="1" customWidth="1"/>
    <col min="2" max="2" width="16.85546875" bestFit="1" customWidth="1"/>
  </cols>
  <sheetData>
    <row r="1" spans="1:10">
      <c r="I1" s="3">
        <v>113.85513</v>
      </c>
      <c r="J1" s="3">
        <v>30.66883</v>
      </c>
    </row>
    <row r="2" spans="1:10">
      <c r="I2" s="3">
        <v>118.248034</v>
      </c>
      <c r="J2" s="3">
        <v>24.618544</v>
      </c>
    </row>
    <row r="3" spans="1:10">
      <c r="A3" s="1" t="s">
        <v>1</v>
      </c>
      <c r="B3" t="s">
        <v>548</v>
      </c>
      <c r="I3" s="3">
        <v>112.847458</v>
      </c>
      <c r="J3" s="3">
        <v>28.240797000000001</v>
      </c>
    </row>
    <row r="4" spans="1:10">
      <c r="A4" s="2" t="s">
        <v>146</v>
      </c>
      <c r="B4" s="7">
        <v>6</v>
      </c>
      <c r="C4">
        <v>2</v>
      </c>
      <c r="I4" s="3">
        <v>113.987607</v>
      </c>
      <c r="J4" s="3">
        <v>23.08746</v>
      </c>
    </row>
    <row r="5" spans="1:10">
      <c r="A5" s="2" t="s">
        <v>144</v>
      </c>
      <c r="B5" s="7">
        <v>3</v>
      </c>
      <c r="I5" s="3">
        <v>113.89109999999999</v>
      </c>
      <c r="J5" s="3">
        <v>23.069607999999999</v>
      </c>
    </row>
    <row r="6" spans="1:10">
      <c r="A6" s="2" t="s">
        <v>145</v>
      </c>
      <c r="B6" s="7">
        <v>4</v>
      </c>
      <c r="I6" s="3">
        <v>113.029763</v>
      </c>
      <c r="J6" s="3">
        <v>28.147310000000001</v>
      </c>
    </row>
    <row r="7" spans="1:10">
      <c r="A7" s="2" t="s">
        <v>0</v>
      </c>
      <c r="B7" s="7">
        <v>13</v>
      </c>
      <c r="C7">
        <v>1</v>
      </c>
      <c r="I7" s="3">
        <v>112.92759</v>
      </c>
      <c r="J7" s="3">
        <v>28.333358</v>
      </c>
    </row>
    <row r="8" spans="1:10">
      <c r="I8" s="3">
        <v>112.93881399999999</v>
      </c>
      <c r="J8" s="3">
        <v>28.228209</v>
      </c>
    </row>
    <row r="9" spans="1:10">
      <c r="I9" s="3">
        <v>112.991839</v>
      </c>
      <c r="J9" s="3">
        <v>28.284956000000001</v>
      </c>
    </row>
    <row r="10" spans="1:10">
      <c r="I10" s="3">
        <v>112.83479</v>
      </c>
      <c r="J10" s="3">
        <v>28.306633999999999</v>
      </c>
    </row>
    <row r="11" spans="1:10">
      <c r="I11" s="3">
        <v>113.67890800000001</v>
      </c>
      <c r="J11" s="3">
        <v>22.784199999999998</v>
      </c>
    </row>
    <row r="12" spans="1:10">
      <c r="I12" s="3">
        <v>113.619839</v>
      </c>
      <c r="J12" s="3">
        <v>22.851724000000001</v>
      </c>
    </row>
    <row r="13" spans="1:10">
      <c r="I13" s="3">
        <v>114.022741</v>
      </c>
      <c r="J13" s="3">
        <v>22.993037999999999</v>
      </c>
    </row>
    <row r="14" spans="1:10">
      <c r="I14" s="3">
        <v>113.80295700000001</v>
      </c>
      <c r="J14" s="3">
        <v>22.928483</v>
      </c>
    </row>
    <row r="15" spans="1:10">
      <c r="I15" s="3">
        <v>113.26443399999999</v>
      </c>
      <c r="J15" s="3">
        <v>23.129162000000001</v>
      </c>
    </row>
    <row r="16" spans="1:10" hidden="1">
      <c r="A16" t="s">
        <v>585</v>
      </c>
      <c r="I16" s="3">
        <v>113.355504</v>
      </c>
      <c r="J16" s="3">
        <v>22.952572</v>
      </c>
    </row>
    <row r="17" spans="1:10" hidden="1">
      <c r="A17" t="s">
        <v>578</v>
      </c>
      <c r="I17" s="3">
        <v>113.084459</v>
      </c>
      <c r="J17" s="3">
        <v>23.339946999999999</v>
      </c>
    </row>
    <row r="18" spans="1:10" hidden="1">
      <c r="A18" t="s">
        <v>30</v>
      </c>
      <c r="I18" s="3">
        <v>112.940956</v>
      </c>
      <c r="J18" s="3">
        <v>23.272955</v>
      </c>
    </row>
    <row r="19" spans="1:10" hidden="1">
      <c r="A19" t="s">
        <v>589</v>
      </c>
      <c r="I19" s="3">
        <v>113.338112</v>
      </c>
      <c r="J19" s="3">
        <v>22.833172999999999</v>
      </c>
    </row>
    <row r="20" spans="1:10" hidden="1">
      <c r="A20" t="s">
        <v>587</v>
      </c>
      <c r="I20" s="3">
        <v>112.89399400000001</v>
      </c>
      <c r="J20" s="3">
        <v>23.029095000000002</v>
      </c>
    </row>
    <row r="21" spans="1:10" hidden="1">
      <c r="A21" t="s">
        <v>587</v>
      </c>
      <c r="I21" s="3">
        <v>113.090976</v>
      </c>
      <c r="J21" s="3">
        <v>22.919367999999999</v>
      </c>
    </row>
    <row r="22" spans="1:10" hidden="1">
      <c r="A22" t="s">
        <v>589</v>
      </c>
      <c r="I22" s="3">
        <v>114.289496</v>
      </c>
      <c r="J22" s="3">
        <v>23.172899000000001</v>
      </c>
    </row>
    <row r="23" spans="1:10" hidden="1">
      <c r="A23" t="s">
        <v>576</v>
      </c>
      <c r="I23" s="3">
        <v>114.40907</v>
      </c>
      <c r="J23" s="3">
        <v>22.792365</v>
      </c>
    </row>
    <row r="24" spans="1:10" hidden="1">
      <c r="A24" t="s">
        <v>587</v>
      </c>
      <c r="I24" s="3">
        <v>114.574907</v>
      </c>
      <c r="J24" s="3">
        <v>22.882396</v>
      </c>
    </row>
    <row r="25" spans="1:10" hidden="1">
      <c r="A25" t="s">
        <v>589</v>
      </c>
      <c r="I25" s="3">
        <v>116.460196</v>
      </c>
      <c r="J25" s="3">
        <v>23.580047</v>
      </c>
    </row>
    <row r="26" spans="1:10" hidden="1">
      <c r="A26" t="s">
        <v>585</v>
      </c>
      <c r="I26" s="3">
        <v>116.37283100000001</v>
      </c>
      <c r="J26" s="3">
        <v>23.549993000000001</v>
      </c>
    </row>
    <row r="27" spans="1:10" hidden="1">
      <c r="A27" t="s">
        <v>578</v>
      </c>
      <c r="I27" s="3">
        <v>110.980912</v>
      </c>
      <c r="J27" s="3">
        <v>21.588065</v>
      </c>
    </row>
    <row r="28" spans="1:10" hidden="1">
      <c r="A28" t="s">
        <v>573</v>
      </c>
      <c r="I28" s="3">
        <v>116.726973</v>
      </c>
      <c r="J28" s="3">
        <v>23.286079000000001</v>
      </c>
    </row>
    <row r="29" spans="1:10" hidden="1">
      <c r="A29" t="s">
        <v>587</v>
      </c>
      <c r="I29" s="3">
        <v>116.664894</v>
      </c>
      <c r="J29" s="3">
        <v>23.386355999999999</v>
      </c>
    </row>
    <row r="30" spans="1:10" hidden="1">
      <c r="A30" t="s">
        <v>589</v>
      </c>
      <c r="I30" s="3">
        <v>110.427592</v>
      </c>
      <c r="J30" s="3">
        <v>21.375944</v>
      </c>
    </row>
    <row r="31" spans="1:10" hidden="1">
      <c r="A31" t="s">
        <v>587</v>
      </c>
      <c r="I31" s="3">
        <v>116.593172</v>
      </c>
      <c r="J31" s="3">
        <v>23.492101999999999</v>
      </c>
    </row>
    <row r="32" spans="1:10" hidden="1">
      <c r="A32" t="s">
        <v>587</v>
      </c>
    </row>
    <row r="37" spans="1:2">
      <c r="A37" t="s">
        <v>558</v>
      </c>
    </row>
    <row r="38" spans="1:2">
      <c r="A38" t="s">
        <v>568</v>
      </c>
      <c r="B38" t="s">
        <v>631</v>
      </c>
    </row>
    <row r="39" spans="1:2">
      <c r="A39" t="s">
        <v>571</v>
      </c>
      <c r="B39" t="s">
        <v>632</v>
      </c>
    </row>
    <row r="40" spans="1:2">
      <c r="A40" t="s">
        <v>573</v>
      </c>
      <c r="B40" t="s">
        <v>633</v>
      </c>
    </row>
    <row r="41" spans="1:2">
      <c r="A41" t="s">
        <v>576</v>
      </c>
      <c r="B41" t="s">
        <v>634</v>
      </c>
    </row>
    <row r="42" spans="1:2">
      <c r="A42" t="s">
        <v>578</v>
      </c>
      <c r="B42" t="s">
        <v>635</v>
      </c>
    </row>
    <row r="43" spans="1:2">
      <c r="A43" t="s">
        <v>30</v>
      </c>
      <c r="B43" t="s">
        <v>631</v>
      </c>
    </row>
    <row r="44" spans="1:2">
      <c r="A44" t="s">
        <v>585</v>
      </c>
      <c r="B44" t="s">
        <v>636</v>
      </c>
    </row>
    <row r="45" spans="1:2">
      <c r="A45" t="s">
        <v>587</v>
      </c>
      <c r="B45" t="s">
        <v>632</v>
      </c>
    </row>
    <row r="46" spans="1:2">
      <c r="A46" t="s">
        <v>589</v>
      </c>
      <c r="B46" t="s">
        <v>633</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EC800-833D-4938-9D5F-7A65CF435449}">
  <dimension ref="A3:K20"/>
  <sheetViews>
    <sheetView workbookViewId="0">
      <selection activeCell="K26" sqref="K26"/>
    </sheetView>
  </sheetViews>
  <sheetFormatPr defaultRowHeight="15"/>
  <cols>
    <col min="1" max="1" width="16.85546875" bestFit="1" customWidth="1"/>
    <col min="2" max="8" width="7.28515625" bestFit="1" customWidth="1"/>
    <col min="9" max="9" width="11.28515625" bestFit="1" customWidth="1"/>
    <col min="10" max="10" width="7.28515625" bestFit="1" customWidth="1"/>
    <col min="11" max="12" width="11.28515625" bestFit="1" customWidth="1"/>
  </cols>
  <sheetData>
    <row r="3" spans="1:11">
      <c r="A3" s="1" t="s">
        <v>548</v>
      </c>
      <c r="B3" s="1" t="s">
        <v>648</v>
      </c>
    </row>
    <row r="4" spans="1:11">
      <c r="A4" s="1" t="s">
        <v>1</v>
      </c>
      <c r="B4" t="s">
        <v>633</v>
      </c>
      <c r="C4" t="s">
        <v>540</v>
      </c>
      <c r="D4" t="s">
        <v>631</v>
      </c>
      <c r="E4" t="s">
        <v>636</v>
      </c>
      <c r="F4" t="s">
        <v>632</v>
      </c>
      <c r="G4" t="s">
        <v>534</v>
      </c>
      <c r="H4" t="s">
        <v>532</v>
      </c>
      <c r="I4" t="s">
        <v>634</v>
      </c>
      <c r="J4" t="s">
        <v>635</v>
      </c>
      <c r="K4" t="s">
        <v>0</v>
      </c>
    </row>
    <row r="5" spans="1:11">
      <c r="A5" s="2">
        <v>2</v>
      </c>
      <c r="B5" s="7">
        <v>6</v>
      </c>
      <c r="C5" s="7">
        <v>1</v>
      </c>
      <c r="D5" s="7">
        <v>2</v>
      </c>
      <c r="E5" s="7">
        <v>3</v>
      </c>
      <c r="F5" s="7">
        <v>7</v>
      </c>
      <c r="G5" s="7">
        <v>1</v>
      </c>
      <c r="H5" s="7">
        <v>1</v>
      </c>
      <c r="I5" s="7">
        <v>1</v>
      </c>
      <c r="J5" s="7">
        <v>2</v>
      </c>
      <c r="K5" s="7">
        <v>24</v>
      </c>
    </row>
    <row r="6" spans="1:11">
      <c r="A6" s="2" t="s">
        <v>647</v>
      </c>
      <c r="B6" s="7">
        <v>1</v>
      </c>
      <c r="C6" s="7">
        <v>1</v>
      </c>
      <c r="D6" s="7">
        <v>1</v>
      </c>
      <c r="E6" s="7"/>
      <c r="F6" s="7">
        <v>1</v>
      </c>
      <c r="G6" s="7">
        <v>1</v>
      </c>
      <c r="H6" s="7"/>
      <c r="I6" s="7">
        <v>1</v>
      </c>
      <c r="J6" s="7">
        <v>1</v>
      </c>
      <c r="K6" s="7">
        <v>7</v>
      </c>
    </row>
    <row r="7" spans="1:11">
      <c r="A7" s="2" t="s">
        <v>0</v>
      </c>
      <c r="B7" s="7">
        <v>7</v>
      </c>
      <c r="C7" s="7">
        <v>2</v>
      </c>
      <c r="D7" s="7">
        <v>3</v>
      </c>
      <c r="E7" s="7">
        <v>3</v>
      </c>
      <c r="F7" s="7">
        <v>8</v>
      </c>
      <c r="G7" s="7">
        <v>2</v>
      </c>
      <c r="H7" s="7">
        <v>1</v>
      </c>
      <c r="I7" s="7">
        <v>2</v>
      </c>
      <c r="J7" s="7">
        <v>3</v>
      </c>
      <c r="K7" s="7">
        <v>31</v>
      </c>
    </row>
    <row r="12" spans="1:11">
      <c r="A12" s="1" t="s">
        <v>542</v>
      </c>
      <c r="B12" s="2">
        <v>2</v>
      </c>
    </row>
    <row r="13" spans="1:11">
      <c r="A13" s="1" t="s">
        <v>628</v>
      </c>
      <c r="B13" t="s">
        <v>629</v>
      </c>
    </row>
    <row r="15" spans="1:11">
      <c r="A15" s="1" t="s">
        <v>548</v>
      </c>
      <c r="B15" s="1" t="s">
        <v>28</v>
      </c>
    </row>
    <row r="16" spans="1:11">
      <c r="A16" s="1" t="s">
        <v>9</v>
      </c>
      <c r="B16" t="s">
        <v>633</v>
      </c>
      <c r="C16" t="s">
        <v>540</v>
      </c>
      <c r="D16" t="s">
        <v>631</v>
      </c>
      <c r="E16" t="s">
        <v>636</v>
      </c>
      <c r="F16" t="s">
        <v>632</v>
      </c>
      <c r="G16" t="s">
        <v>534</v>
      </c>
      <c r="H16" t="s">
        <v>635</v>
      </c>
      <c r="I16" t="s">
        <v>0</v>
      </c>
    </row>
    <row r="17" spans="1:9">
      <c r="A17" t="s">
        <v>146</v>
      </c>
      <c r="B17" s="7">
        <v>1</v>
      </c>
      <c r="C17" s="7">
        <v>1</v>
      </c>
      <c r="D17" s="7">
        <v>1</v>
      </c>
      <c r="E17" s="7">
        <v>1</v>
      </c>
      <c r="F17" s="7">
        <v>1</v>
      </c>
      <c r="G17" s="7"/>
      <c r="H17" s="7"/>
      <c r="I17" s="7">
        <v>5</v>
      </c>
    </row>
    <row r="18" spans="1:9">
      <c r="A18" t="s">
        <v>145</v>
      </c>
      <c r="B18" s="7"/>
      <c r="C18" s="7"/>
      <c r="D18" s="7"/>
      <c r="E18" s="7">
        <v>1</v>
      </c>
      <c r="F18" s="7"/>
      <c r="G18" s="7"/>
      <c r="H18" s="7">
        <v>1</v>
      </c>
      <c r="I18" s="7">
        <v>2</v>
      </c>
    </row>
    <row r="19" spans="1:9">
      <c r="A19" t="s">
        <v>204</v>
      </c>
      <c r="B19" s="7"/>
      <c r="C19" s="7"/>
      <c r="D19" s="7"/>
      <c r="E19" s="7"/>
      <c r="F19" s="7"/>
      <c r="G19" s="7">
        <v>1</v>
      </c>
      <c r="H19" s="7"/>
      <c r="I19" s="7">
        <v>1</v>
      </c>
    </row>
    <row r="20" spans="1:9">
      <c r="A20" t="s">
        <v>0</v>
      </c>
      <c r="B20" s="7">
        <v>1</v>
      </c>
      <c r="C20" s="7">
        <v>1</v>
      </c>
      <c r="D20" s="7">
        <v>1</v>
      </c>
      <c r="E20" s="7">
        <v>2</v>
      </c>
      <c r="F20" s="7">
        <v>1</v>
      </c>
      <c r="G20" s="7">
        <v>1</v>
      </c>
      <c r="H20" s="7">
        <v>1</v>
      </c>
      <c r="I20" s="7">
        <v>8</v>
      </c>
    </row>
  </sheetData>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05DD5-9E69-4663-AEF3-DB20BFAF9391}">
  <dimension ref="A2:C9"/>
  <sheetViews>
    <sheetView workbookViewId="0">
      <selection activeCell="I10" sqref="I10"/>
    </sheetView>
  </sheetViews>
  <sheetFormatPr defaultRowHeight="15"/>
  <sheetData>
    <row r="2" spans="1:3">
      <c r="B2" t="s">
        <v>530</v>
      </c>
      <c r="C2" t="s">
        <v>531</v>
      </c>
    </row>
    <row r="3" spans="1:3">
      <c r="A3" t="s">
        <v>3</v>
      </c>
      <c r="B3" t="s">
        <v>37</v>
      </c>
      <c r="C3" t="s">
        <v>41</v>
      </c>
    </row>
    <row r="4" spans="1:3">
      <c r="A4" t="s">
        <v>47</v>
      </c>
      <c r="B4" t="s">
        <v>67</v>
      </c>
      <c r="C4" t="s">
        <v>183</v>
      </c>
    </row>
    <row r="5" spans="1:3">
      <c r="A5" t="s">
        <v>47</v>
      </c>
      <c r="B5" t="s">
        <v>66</v>
      </c>
      <c r="C5" t="s">
        <v>348</v>
      </c>
    </row>
    <row r="6" spans="1:3">
      <c r="A6" t="s">
        <v>7</v>
      </c>
      <c r="B6" t="s">
        <v>65</v>
      </c>
      <c r="C6" t="s">
        <v>264</v>
      </c>
    </row>
    <row r="7" spans="1:3">
      <c r="A7" t="s">
        <v>23</v>
      </c>
      <c r="B7" t="s">
        <v>57</v>
      </c>
      <c r="C7" t="s">
        <v>104</v>
      </c>
    </row>
    <row r="8" spans="1:3">
      <c r="A8" t="s">
        <v>10</v>
      </c>
      <c r="B8" t="s">
        <v>53</v>
      </c>
      <c r="C8" t="s">
        <v>80</v>
      </c>
    </row>
    <row r="9" spans="1:3">
      <c r="A9" t="s">
        <v>10</v>
      </c>
      <c r="B9" t="s">
        <v>52</v>
      </c>
      <c r="C9" t="s">
        <v>80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8E55-CC32-45FD-A863-CA1A1AEC865C}">
  <dimension ref="A1:D509"/>
  <sheetViews>
    <sheetView workbookViewId="0">
      <selection activeCell="L25" sqref="L25"/>
    </sheetView>
  </sheetViews>
  <sheetFormatPr defaultRowHeight="15"/>
  <cols>
    <col min="1" max="1" width="11.5703125" customWidth="1"/>
    <col min="2" max="2" width="12.85546875" style="2" customWidth="1"/>
    <col min="3" max="3" width="13.7109375" customWidth="1"/>
    <col min="4" max="4" width="13.140625" customWidth="1"/>
  </cols>
  <sheetData>
    <row r="1" spans="1:4">
      <c r="A1" t="s">
        <v>528</v>
      </c>
      <c r="B1" s="2" t="s">
        <v>527</v>
      </c>
      <c r="C1" t="s">
        <v>668</v>
      </c>
      <c r="D1" t="s">
        <v>529</v>
      </c>
    </row>
    <row r="2" spans="1:4">
      <c r="A2" t="s">
        <v>217</v>
      </c>
      <c r="B2" s="2">
        <v>710000</v>
      </c>
      <c r="C2" t="s">
        <v>218</v>
      </c>
      <c r="D2" t="str">
        <f>A2&amp;C2</f>
        <v>中国台湾</v>
      </c>
    </row>
    <row r="3" spans="1:4">
      <c r="A3" t="s">
        <v>217</v>
      </c>
      <c r="B3" s="2">
        <v>130000</v>
      </c>
      <c r="C3" t="s">
        <v>19</v>
      </c>
      <c r="D3" t="str">
        <f t="shared" ref="D3:D66" si="0">A3&amp;C3</f>
        <v>中国河北</v>
      </c>
    </row>
    <row r="4" spans="1:4">
      <c r="A4" t="s">
        <v>217</v>
      </c>
      <c r="B4" s="2">
        <v>140000</v>
      </c>
      <c r="C4" t="s">
        <v>43</v>
      </c>
      <c r="D4" t="str">
        <f t="shared" si="0"/>
        <v>中国山西</v>
      </c>
    </row>
    <row r="5" spans="1:4">
      <c r="A5" t="s">
        <v>217</v>
      </c>
      <c r="B5" s="2">
        <v>150000</v>
      </c>
      <c r="C5" t="s">
        <v>50</v>
      </c>
      <c r="D5" t="str">
        <f t="shared" si="0"/>
        <v>中国内蒙古</v>
      </c>
    </row>
    <row r="6" spans="1:4">
      <c r="A6" t="s">
        <v>217</v>
      </c>
      <c r="B6" s="2">
        <v>210000</v>
      </c>
      <c r="C6" t="s">
        <v>14</v>
      </c>
      <c r="D6" t="str">
        <f t="shared" si="0"/>
        <v>中国辽宁</v>
      </c>
    </row>
    <row r="7" spans="1:4">
      <c r="A7" t="s">
        <v>217</v>
      </c>
      <c r="B7" s="2">
        <v>220000</v>
      </c>
      <c r="C7" t="s">
        <v>7</v>
      </c>
      <c r="D7" t="str">
        <f t="shared" si="0"/>
        <v>中国吉林</v>
      </c>
    </row>
    <row r="8" spans="1:4">
      <c r="A8" t="s">
        <v>217</v>
      </c>
      <c r="B8" s="2">
        <v>230000</v>
      </c>
      <c r="C8" t="s">
        <v>49</v>
      </c>
      <c r="D8" t="str">
        <f t="shared" si="0"/>
        <v>中国黑龙江</v>
      </c>
    </row>
    <row r="9" spans="1:4">
      <c r="A9" t="s">
        <v>217</v>
      </c>
      <c r="B9" s="2">
        <v>320000</v>
      </c>
      <c r="C9" t="s">
        <v>10</v>
      </c>
      <c r="D9" t="str">
        <f t="shared" si="0"/>
        <v>中国江苏</v>
      </c>
    </row>
    <row r="10" spans="1:4">
      <c r="A10" t="s">
        <v>217</v>
      </c>
      <c r="B10" s="2">
        <v>330000</v>
      </c>
      <c r="C10" t="s">
        <v>17</v>
      </c>
      <c r="D10" t="str">
        <f t="shared" si="0"/>
        <v>中国浙江</v>
      </c>
    </row>
    <row r="11" spans="1:4">
      <c r="A11" t="s">
        <v>217</v>
      </c>
      <c r="B11" s="2">
        <v>340000</v>
      </c>
      <c r="C11" t="s">
        <v>23</v>
      </c>
      <c r="D11" t="str">
        <f t="shared" si="0"/>
        <v>中国安徽</v>
      </c>
    </row>
    <row r="12" spans="1:4">
      <c r="A12" t="s">
        <v>217</v>
      </c>
      <c r="B12" s="2">
        <v>350000</v>
      </c>
      <c r="C12" t="s">
        <v>22</v>
      </c>
      <c r="D12" t="str">
        <f t="shared" si="0"/>
        <v>中国福建</v>
      </c>
    </row>
    <row r="13" spans="1:4">
      <c r="A13" t="s">
        <v>217</v>
      </c>
      <c r="B13" s="2">
        <v>360000</v>
      </c>
      <c r="C13" t="s">
        <v>20</v>
      </c>
      <c r="D13" t="str">
        <f t="shared" si="0"/>
        <v>中国江西</v>
      </c>
    </row>
    <row r="14" spans="1:4">
      <c r="A14" t="s">
        <v>217</v>
      </c>
      <c r="B14" s="2">
        <v>370000</v>
      </c>
      <c r="C14" t="s">
        <v>16</v>
      </c>
      <c r="D14" t="str">
        <f t="shared" si="0"/>
        <v>中国山东</v>
      </c>
    </row>
    <row r="15" spans="1:4">
      <c r="A15" t="s">
        <v>217</v>
      </c>
      <c r="B15" s="2">
        <v>410000</v>
      </c>
      <c r="C15" t="s">
        <v>18</v>
      </c>
      <c r="D15" t="str">
        <f t="shared" si="0"/>
        <v>中国河南</v>
      </c>
    </row>
    <row r="16" spans="1:4">
      <c r="A16" t="s">
        <v>217</v>
      </c>
      <c r="B16" s="2">
        <v>420000</v>
      </c>
      <c r="C16" t="s">
        <v>13</v>
      </c>
      <c r="D16" t="str">
        <f t="shared" si="0"/>
        <v>中国湖北</v>
      </c>
    </row>
    <row r="17" spans="1:4">
      <c r="A17" t="s">
        <v>217</v>
      </c>
      <c r="B17" s="2">
        <v>430000</v>
      </c>
      <c r="C17" t="s">
        <v>21</v>
      </c>
      <c r="D17" t="str">
        <f t="shared" si="0"/>
        <v>中国湖南</v>
      </c>
    </row>
    <row r="18" spans="1:4">
      <c r="A18" t="s">
        <v>217</v>
      </c>
      <c r="B18" s="2">
        <v>440000</v>
      </c>
      <c r="C18" t="s">
        <v>11</v>
      </c>
      <c r="D18" t="str">
        <f t="shared" si="0"/>
        <v>中国广东</v>
      </c>
    </row>
    <row r="19" spans="1:4">
      <c r="A19" t="s">
        <v>217</v>
      </c>
      <c r="B19" s="2">
        <v>450000</v>
      </c>
      <c r="C19" t="s">
        <v>24</v>
      </c>
      <c r="D19" t="str">
        <f t="shared" si="0"/>
        <v>中国广西</v>
      </c>
    </row>
    <row r="20" spans="1:4">
      <c r="A20" t="s">
        <v>217</v>
      </c>
      <c r="B20" s="2">
        <v>460000</v>
      </c>
      <c r="C20" t="s">
        <v>44</v>
      </c>
      <c r="D20" t="str">
        <f t="shared" si="0"/>
        <v>中国海南</v>
      </c>
    </row>
    <row r="21" spans="1:4">
      <c r="A21" t="s">
        <v>217</v>
      </c>
      <c r="B21" s="2">
        <v>510000</v>
      </c>
      <c r="C21" t="s">
        <v>12</v>
      </c>
      <c r="D21" t="str">
        <f t="shared" si="0"/>
        <v>中国四川</v>
      </c>
    </row>
    <row r="22" spans="1:4">
      <c r="A22" t="s">
        <v>217</v>
      </c>
      <c r="B22" s="2">
        <v>520000</v>
      </c>
      <c r="C22" t="s">
        <v>25</v>
      </c>
      <c r="D22" t="str">
        <f t="shared" si="0"/>
        <v>中国贵州</v>
      </c>
    </row>
    <row r="23" spans="1:4">
      <c r="A23" t="s">
        <v>217</v>
      </c>
      <c r="B23" s="2">
        <v>530000</v>
      </c>
      <c r="C23" t="s">
        <v>47</v>
      </c>
      <c r="D23" t="str">
        <f t="shared" si="0"/>
        <v>中国云南</v>
      </c>
    </row>
    <row r="24" spans="1:4">
      <c r="A24" t="s">
        <v>217</v>
      </c>
      <c r="B24" s="2">
        <v>540000</v>
      </c>
      <c r="C24" t="s">
        <v>219</v>
      </c>
      <c r="D24" t="str">
        <f t="shared" si="0"/>
        <v>中国西藏</v>
      </c>
    </row>
    <row r="25" spans="1:4">
      <c r="A25" t="s">
        <v>217</v>
      </c>
      <c r="B25" s="2">
        <v>610000</v>
      </c>
      <c r="C25" t="s">
        <v>15</v>
      </c>
      <c r="D25" t="str">
        <f t="shared" si="0"/>
        <v>中国陕西</v>
      </c>
    </row>
    <row r="26" spans="1:4">
      <c r="A26" t="s">
        <v>217</v>
      </c>
      <c r="B26" s="2">
        <v>620000</v>
      </c>
      <c r="C26" t="s">
        <v>46</v>
      </c>
      <c r="D26" t="str">
        <f t="shared" si="0"/>
        <v>中国甘肃</v>
      </c>
    </row>
    <row r="27" spans="1:4">
      <c r="A27" t="s">
        <v>217</v>
      </c>
      <c r="B27" s="2">
        <v>630000</v>
      </c>
      <c r="C27" t="s">
        <v>48</v>
      </c>
      <c r="D27" t="str">
        <f t="shared" si="0"/>
        <v>中国青海</v>
      </c>
    </row>
    <row r="28" spans="1:4">
      <c r="A28" t="s">
        <v>217</v>
      </c>
      <c r="B28" s="2">
        <v>640000</v>
      </c>
      <c r="C28" t="s">
        <v>45</v>
      </c>
      <c r="D28" t="str">
        <f t="shared" si="0"/>
        <v>中国宁夏</v>
      </c>
    </row>
    <row r="29" spans="1:4">
      <c r="A29" t="s">
        <v>217</v>
      </c>
      <c r="B29" s="2">
        <v>650000</v>
      </c>
      <c r="C29" t="s">
        <v>220</v>
      </c>
      <c r="D29" t="str">
        <f t="shared" si="0"/>
        <v>中国新疆</v>
      </c>
    </row>
    <row r="30" spans="1:4">
      <c r="A30" t="s">
        <v>217</v>
      </c>
      <c r="B30" s="2">
        <v>110000</v>
      </c>
      <c r="C30" t="s">
        <v>2</v>
      </c>
      <c r="D30" t="str">
        <f t="shared" si="0"/>
        <v>中国北京</v>
      </c>
    </row>
    <row r="31" spans="1:4">
      <c r="A31" t="s">
        <v>217</v>
      </c>
      <c r="B31" s="2">
        <v>120000</v>
      </c>
      <c r="C31" t="s">
        <v>4</v>
      </c>
      <c r="D31" t="str">
        <f t="shared" si="0"/>
        <v>中国天津</v>
      </c>
    </row>
    <row r="32" spans="1:4">
      <c r="A32" t="s">
        <v>217</v>
      </c>
      <c r="B32" s="2">
        <v>310000</v>
      </c>
      <c r="C32" t="s">
        <v>3</v>
      </c>
      <c r="D32" t="str">
        <f t="shared" si="0"/>
        <v>中国上海</v>
      </c>
    </row>
    <row r="33" spans="1:4">
      <c r="A33" t="s">
        <v>217</v>
      </c>
      <c r="B33" s="2">
        <v>500000</v>
      </c>
      <c r="C33" t="s">
        <v>8</v>
      </c>
      <c r="D33" t="str">
        <f t="shared" si="0"/>
        <v>中国重庆</v>
      </c>
    </row>
    <row r="34" spans="1:4">
      <c r="A34" t="s">
        <v>217</v>
      </c>
      <c r="B34" s="2">
        <v>810000</v>
      </c>
      <c r="C34" t="s">
        <v>221</v>
      </c>
      <c r="D34" t="str">
        <f t="shared" si="0"/>
        <v>中国香港</v>
      </c>
    </row>
    <row r="35" spans="1:4">
      <c r="A35" t="s">
        <v>217</v>
      </c>
      <c r="B35" s="2">
        <v>820000</v>
      </c>
      <c r="C35" t="s">
        <v>222</v>
      </c>
      <c r="D35" t="str">
        <f t="shared" si="0"/>
        <v>中国澳门</v>
      </c>
    </row>
    <row r="36" spans="1:4">
      <c r="A36" t="s">
        <v>3</v>
      </c>
      <c r="B36" s="2">
        <v>310101</v>
      </c>
      <c r="C36" t="s">
        <v>223</v>
      </c>
      <c r="D36" t="str">
        <f t="shared" si="0"/>
        <v>上海黄浦区</v>
      </c>
    </row>
    <row r="37" spans="1:4">
      <c r="A37" t="s">
        <v>3</v>
      </c>
      <c r="B37" s="2">
        <v>310104</v>
      </c>
      <c r="C37" t="s">
        <v>224</v>
      </c>
      <c r="D37" t="str">
        <f t="shared" si="0"/>
        <v>上海徐汇区</v>
      </c>
    </row>
    <row r="38" spans="1:4">
      <c r="A38" t="s">
        <v>3</v>
      </c>
      <c r="B38" s="2">
        <v>310105</v>
      </c>
      <c r="C38" t="s">
        <v>225</v>
      </c>
      <c r="D38" t="str">
        <f t="shared" si="0"/>
        <v>上海长宁区</v>
      </c>
    </row>
    <row r="39" spans="1:4">
      <c r="A39" t="s">
        <v>3</v>
      </c>
      <c r="B39" s="2">
        <v>310106</v>
      </c>
      <c r="C39" t="s">
        <v>41</v>
      </c>
      <c r="D39" t="str">
        <f t="shared" si="0"/>
        <v>上海静安区</v>
      </c>
    </row>
    <row r="40" spans="1:4">
      <c r="A40" t="s">
        <v>3</v>
      </c>
      <c r="B40" s="2">
        <v>310107</v>
      </c>
      <c r="C40" t="s">
        <v>226</v>
      </c>
      <c r="D40" t="str">
        <f t="shared" si="0"/>
        <v>上海普陀区</v>
      </c>
    </row>
    <row r="41" spans="1:4">
      <c r="A41" t="s">
        <v>3</v>
      </c>
      <c r="B41" s="2">
        <v>310109</v>
      </c>
      <c r="C41" t="s">
        <v>227</v>
      </c>
      <c r="D41" t="str">
        <f t="shared" si="0"/>
        <v>上海虹口区</v>
      </c>
    </row>
    <row r="42" spans="1:4">
      <c r="A42" t="s">
        <v>3</v>
      </c>
      <c r="B42" s="2">
        <v>310110</v>
      </c>
      <c r="C42" t="s">
        <v>38</v>
      </c>
      <c r="D42" t="str">
        <f t="shared" si="0"/>
        <v>上海杨浦区</v>
      </c>
    </row>
    <row r="43" spans="1:4">
      <c r="A43" t="s">
        <v>3</v>
      </c>
      <c r="B43" s="2">
        <v>310112</v>
      </c>
      <c r="C43" t="s">
        <v>33</v>
      </c>
      <c r="D43" t="str">
        <f t="shared" si="0"/>
        <v>上海闵行区</v>
      </c>
    </row>
    <row r="44" spans="1:4">
      <c r="A44" t="s">
        <v>3</v>
      </c>
      <c r="B44" s="2">
        <v>310113</v>
      </c>
      <c r="C44" t="s">
        <v>40</v>
      </c>
      <c r="D44" t="str">
        <f t="shared" si="0"/>
        <v>上海宝山区</v>
      </c>
    </row>
    <row r="45" spans="1:4">
      <c r="A45" t="s">
        <v>3</v>
      </c>
      <c r="B45" s="2">
        <v>310114</v>
      </c>
      <c r="C45" t="s">
        <v>34</v>
      </c>
      <c r="D45" t="str">
        <f t="shared" si="0"/>
        <v>上海嘉定区</v>
      </c>
    </row>
    <row r="46" spans="1:4">
      <c r="A46" t="s">
        <v>3</v>
      </c>
      <c r="B46" s="2">
        <v>310115</v>
      </c>
      <c r="C46" t="s">
        <v>35</v>
      </c>
      <c r="D46" t="str">
        <f t="shared" si="0"/>
        <v>上海浦东新区</v>
      </c>
    </row>
    <row r="47" spans="1:4">
      <c r="A47" t="s">
        <v>3</v>
      </c>
      <c r="B47" s="2">
        <v>310116</v>
      </c>
      <c r="C47" t="s">
        <v>39</v>
      </c>
      <c r="D47" t="str">
        <f t="shared" si="0"/>
        <v>上海金山区</v>
      </c>
    </row>
    <row r="48" spans="1:4">
      <c r="A48" t="s">
        <v>3</v>
      </c>
      <c r="B48" s="2">
        <v>310117</v>
      </c>
      <c r="C48" t="s">
        <v>72</v>
      </c>
      <c r="D48" t="str">
        <f t="shared" si="0"/>
        <v>上海松江区</v>
      </c>
    </row>
    <row r="49" spans="1:4">
      <c r="A49" t="s">
        <v>3</v>
      </c>
      <c r="B49" s="2">
        <v>310118</v>
      </c>
      <c r="C49" t="s">
        <v>228</v>
      </c>
      <c r="D49" t="str">
        <f t="shared" si="0"/>
        <v>上海青浦区</v>
      </c>
    </row>
    <row r="50" spans="1:4">
      <c r="A50" t="s">
        <v>3</v>
      </c>
      <c r="B50" s="2">
        <v>310120</v>
      </c>
      <c r="C50" t="s">
        <v>36</v>
      </c>
      <c r="D50" t="str">
        <f t="shared" si="0"/>
        <v>上海奉贤区</v>
      </c>
    </row>
    <row r="51" spans="1:4">
      <c r="A51" t="s">
        <v>19</v>
      </c>
      <c r="B51" s="2">
        <v>130100</v>
      </c>
      <c r="C51" t="s">
        <v>229</v>
      </c>
      <c r="D51" t="str">
        <f t="shared" si="0"/>
        <v>河北石家庄市</v>
      </c>
    </row>
    <row r="52" spans="1:4">
      <c r="A52" t="s">
        <v>19</v>
      </c>
      <c r="B52" s="2">
        <v>130200</v>
      </c>
      <c r="C52" t="s">
        <v>107</v>
      </c>
      <c r="D52" t="str">
        <f t="shared" si="0"/>
        <v>河北唐山市</v>
      </c>
    </row>
    <row r="53" spans="1:4">
      <c r="A53" t="s">
        <v>19</v>
      </c>
      <c r="B53" s="2">
        <v>130300</v>
      </c>
      <c r="C53" t="s">
        <v>230</v>
      </c>
      <c r="D53" t="str">
        <f t="shared" si="0"/>
        <v>河北秦皇岛市</v>
      </c>
    </row>
    <row r="54" spans="1:4">
      <c r="A54" t="s">
        <v>19</v>
      </c>
      <c r="B54" s="2">
        <v>130400</v>
      </c>
      <c r="C54" t="s">
        <v>231</v>
      </c>
      <c r="D54" t="str">
        <f t="shared" si="0"/>
        <v>河北邯郸市</v>
      </c>
    </row>
    <row r="55" spans="1:4">
      <c r="A55" t="s">
        <v>19</v>
      </c>
      <c r="B55" s="2">
        <v>130500</v>
      </c>
      <c r="C55" t="s">
        <v>232</v>
      </c>
      <c r="D55" t="str">
        <f t="shared" si="0"/>
        <v>河北邢台市</v>
      </c>
    </row>
    <row r="56" spans="1:4">
      <c r="A56" t="s">
        <v>19</v>
      </c>
      <c r="B56" s="2">
        <v>130600</v>
      </c>
      <c r="C56" t="s">
        <v>108</v>
      </c>
      <c r="D56" t="str">
        <f t="shared" si="0"/>
        <v>河北保定市</v>
      </c>
    </row>
    <row r="57" spans="1:4">
      <c r="A57" t="s">
        <v>19</v>
      </c>
      <c r="B57" s="2">
        <v>130700</v>
      </c>
      <c r="C57" t="s">
        <v>233</v>
      </c>
      <c r="D57" t="str">
        <f t="shared" si="0"/>
        <v>河北张家口市</v>
      </c>
    </row>
    <row r="58" spans="1:4">
      <c r="A58" t="s">
        <v>19</v>
      </c>
      <c r="B58" s="2">
        <v>130800</v>
      </c>
      <c r="C58" t="s">
        <v>109</v>
      </c>
      <c r="D58" t="str">
        <f t="shared" si="0"/>
        <v>河北承德市</v>
      </c>
    </row>
    <row r="59" spans="1:4">
      <c r="A59" t="s">
        <v>19</v>
      </c>
      <c r="B59" s="2">
        <v>130900</v>
      </c>
      <c r="C59" t="s">
        <v>234</v>
      </c>
      <c r="D59" t="str">
        <f t="shared" si="0"/>
        <v>河北沧州市</v>
      </c>
    </row>
    <row r="60" spans="1:4">
      <c r="A60" t="s">
        <v>19</v>
      </c>
      <c r="B60" s="2">
        <v>131000</v>
      </c>
      <c r="C60" t="s">
        <v>235</v>
      </c>
      <c r="D60" t="str">
        <f t="shared" si="0"/>
        <v>河北廊坊市</v>
      </c>
    </row>
    <row r="61" spans="1:4">
      <c r="A61" t="s">
        <v>19</v>
      </c>
      <c r="B61" s="2">
        <v>131100</v>
      </c>
      <c r="C61" t="s">
        <v>236</v>
      </c>
      <c r="D61" t="str">
        <f t="shared" si="0"/>
        <v>河北衡水市</v>
      </c>
    </row>
    <row r="62" spans="1:4">
      <c r="A62" t="s">
        <v>43</v>
      </c>
      <c r="B62" s="2">
        <v>140100</v>
      </c>
      <c r="C62" t="s">
        <v>237</v>
      </c>
      <c r="D62" t="str">
        <f t="shared" si="0"/>
        <v>山西太原市</v>
      </c>
    </row>
    <row r="63" spans="1:4">
      <c r="A63" t="s">
        <v>43</v>
      </c>
      <c r="B63" s="2">
        <v>140200</v>
      </c>
      <c r="C63" t="s">
        <v>110</v>
      </c>
      <c r="D63" t="str">
        <f t="shared" si="0"/>
        <v>山西大同市</v>
      </c>
    </row>
    <row r="64" spans="1:4">
      <c r="A64" t="s">
        <v>43</v>
      </c>
      <c r="B64" s="2">
        <v>140300</v>
      </c>
      <c r="C64" t="s">
        <v>238</v>
      </c>
      <c r="D64" t="str">
        <f t="shared" si="0"/>
        <v>山西阳泉市</v>
      </c>
    </row>
    <row r="65" spans="1:4">
      <c r="A65" t="s">
        <v>43</v>
      </c>
      <c r="B65" s="2">
        <v>140400</v>
      </c>
      <c r="C65" t="s">
        <v>239</v>
      </c>
      <c r="D65" t="str">
        <f t="shared" si="0"/>
        <v>山西长治市</v>
      </c>
    </row>
    <row r="66" spans="1:4">
      <c r="A66" t="s">
        <v>43</v>
      </c>
      <c r="B66" s="2">
        <v>140500</v>
      </c>
      <c r="C66" t="s">
        <v>240</v>
      </c>
      <c r="D66" t="str">
        <f t="shared" si="0"/>
        <v>山西晋城市</v>
      </c>
    </row>
    <row r="67" spans="1:4">
      <c r="A67" t="s">
        <v>43</v>
      </c>
      <c r="B67" s="2">
        <v>140600</v>
      </c>
      <c r="C67" t="s">
        <v>241</v>
      </c>
      <c r="D67" t="str">
        <f t="shared" ref="D67:D130" si="1">A67&amp;C67</f>
        <v>山西朔州市</v>
      </c>
    </row>
    <row r="68" spans="1:4">
      <c r="A68" t="s">
        <v>43</v>
      </c>
      <c r="B68" s="2">
        <v>140700</v>
      </c>
      <c r="C68" t="s">
        <v>242</v>
      </c>
      <c r="D68" t="str">
        <f t="shared" si="1"/>
        <v>山西晋中市</v>
      </c>
    </row>
    <row r="69" spans="1:4">
      <c r="A69" t="s">
        <v>43</v>
      </c>
      <c r="B69" s="2">
        <v>140800</v>
      </c>
      <c r="C69" t="s">
        <v>243</v>
      </c>
      <c r="D69" t="str">
        <f t="shared" si="1"/>
        <v>山西运城市</v>
      </c>
    </row>
    <row r="70" spans="1:4">
      <c r="A70" t="s">
        <v>43</v>
      </c>
      <c r="B70" s="2">
        <v>140900</v>
      </c>
      <c r="C70" t="s">
        <v>244</v>
      </c>
      <c r="D70" t="str">
        <f t="shared" si="1"/>
        <v>山西忻州市</v>
      </c>
    </row>
    <row r="71" spans="1:4">
      <c r="A71" t="s">
        <v>43</v>
      </c>
      <c r="B71" s="2">
        <v>141000</v>
      </c>
      <c r="C71" t="s">
        <v>245</v>
      </c>
      <c r="D71" t="str">
        <f t="shared" si="1"/>
        <v>山西临汾市</v>
      </c>
    </row>
    <row r="72" spans="1:4">
      <c r="A72" t="s">
        <v>43</v>
      </c>
      <c r="B72" s="2">
        <v>141100</v>
      </c>
      <c r="C72" t="s">
        <v>246</v>
      </c>
      <c r="D72" t="str">
        <f t="shared" si="1"/>
        <v>山西吕梁市</v>
      </c>
    </row>
    <row r="73" spans="1:4">
      <c r="A73" t="s">
        <v>50</v>
      </c>
      <c r="B73" s="2">
        <v>150100</v>
      </c>
      <c r="C73" t="s">
        <v>247</v>
      </c>
      <c r="D73" t="str">
        <f t="shared" si="1"/>
        <v>内蒙古呼和浩特市</v>
      </c>
    </row>
    <row r="74" spans="1:4">
      <c r="A74" t="s">
        <v>50</v>
      </c>
      <c r="B74" s="2">
        <v>150200</v>
      </c>
      <c r="C74" t="s">
        <v>248</v>
      </c>
      <c r="D74" t="str">
        <f t="shared" si="1"/>
        <v>内蒙古包头市</v>
      </c>
    </row>
    <row r="75" spans="1:4">
      <c r="A75" t="s">
        <v>50</v>
      </c>
      <c r="B75" s="2">
        <v>150300</v>
      </c>
      <c r="C75" t="s">
        <v>249</v>
      </c>
      <c r="D75" t="str">
        <f t="shared" si="1"/>
        <v>内蒙古乌海市</v>
      </c>
    </row>
    <row r="76" spans="1:4">
      <c r="A76" t="s">
        <v>50</v>
      </c>
      <c r="B76" s="2">
        <v>150400</v>
      </c>
      <c r="C76" t="s">
        <v>250</v>
      </c>
      <c r="D76" t="str">
        <f t="shared" si="1"/>
        <v>内蒙古赤峰市</v>
      </c>
    </row>
    <row r="77" spans="1:4">
      <c r="A77" t="s">
        <v>50</v>
      </c>
      <c r="B77" s="2">
        <v>150500</v>
      </c>
      <c r="C77" t="s">
        <v>55</v>
      </c>
      <c r="D77" t="str">
        <f t="shared" si="1"/>
        <v>内蒙古通辽市</v>
      </c>
    </row>
    <row r="78" spans="1:4">
      <c r="A78" t="s">
        <v>50</v>
      </c>
      <c r="B78" s="2">
        <v>150600</v>
      </c>
      <c r="C78" t="s">
        <v>56</v>
      </c>
      <c r="D78" t="str">
        <f t="shared" si="1"/>
        <v>内蒙古鄂尔多斯市</v>
      </c>
    </row>
    <row r="79" spans="1:4">
      <c r="A79" t="s">
        <v>50</v>
      </c>
      <c r="B79" s="2">
        <v>150700</v>
      </c>
      <c r="C79" t="s">
        <v>251</v>
      </c>
      <c r="D79" t="str">
        <f t="shared" si="1"/>
        <v>内蒙古呼伦贝尔市</v>
      </c>
    </row>
    <row r="80" spans="1:4">
      <c r="A80" t="s">
        <v>50</v>
      </c>
      <c r="B80" s="2">
        <v>150800</v>
      </c>
      <c r="C80" t="s">
        <v>252</v>
      </c>
      <c r="D80" t="str">
        <f t="shared" si="1"/>
        <v>内蒙古巴彦淖尔市</v>
      </c>
    </row>
    <row r="81" spans="1:4">
      <c r="A81" t="s">
        <v>50</v>
      </c>
      <c r="B81" s="2">
        <v>150900</v>
      </c>
      <c r="C81" t="s">
        <v>253</v>
      </c>
      <c r="D81" t="str">
        <f t="shared" si="1"/>
        <v>内蒙古乌兰察布市</v>
      </c>
    </row>
    <row r="82" spans="1:4">
      <c r="A82" t="s">
        <v>50</v>
      </c>
      <c r="B82" s="2">
        <v>152200</v>
      </c>
      <c r="C82" t="s">
        <v>254</v>
      </c>
      <c r="D82" t="str">
        <f t="shared" si="1"/>
        <v>内蒙古兴安盟</v>
      </c>
    </row>
    <row r="83" spans="1:4">
      <c r="A83" t="s">
        <v>50</v>
      </c>
      <c r="B83" s="2">
        <v>152500</v>
      </c>
      <c r="C83" t="s">
        <v>255</v>
      </c>
      <c r="D83" t="str">
        <f t="shared" si="1"/>
        <v>内蒙古锡林郭勒盟</v>
      </c>
    </row>
    <row r="84" spans="1:4">
      <c r="A84" t="s">
        <v>50</v>
      </c>
      <c r="B84" s="2">
        <v>152900</v>
      </c>
      <c r="C84" t="s">
        <v>256</v>
      </c>
      <c r="D84" t="str">
        <f t="shared" si="1"/>
        <v>内蒙古阿拉善盟</v>
      </c>
    </row>
    <row r="85" spans="1:4">
      <c r="A85" t="s">
        <v>14</v>
      </c>
      <c r="B85" s="2">
        <v>210100</v>
      </c>
      <c r="C85" t="s">
        <v>165</v>
      </c>
      <c r="D85" t="str">
        <f t="shared" si="1"/>
        <v>辽宁沈阳市</v>
      </c>
    </row>
    <row r="86" spans="1:4">
      <c r="A86" t="s">
        <v>14</v>
      </c>
      <c r="B86" s="2">
        <v>210200</v>
      </c>
      <c r="C86" t="s">
        <v>99</v>
      </c>
      <c r="D86" t="str">
        <f t="shared" si="1"/>
        <v>辽宁大连市</v>
      </c>
    </row>
    <row r="87" spans="1:4">
      <c r="A87" t="s">
        <v>14</v>
      </c>
      <c r="B87" s="2">
        <v>210300</v>
      </c>
      <c r="C87" t="s">
        <v>169</v>
      </c>
      <c r="D87" t="str">
        <f t="shared" si="1"/>
        <v>辽宁鞍山市</v>
      </c>
    </row>
    <row r="88" spans="1:4">
      <c r="A88" t="s">
        <v>14</v>
      </c>
      <c r="B88" s="2">
        <v>210400</v>
      </c>
      <c r="C88" t="s">
        <v>257</v>
      </c>
      <c r="D88" t="str">
        <f t="shared" si="1"/>
        <v>辽宁抚顺市</v>
      </c>
    </row>
    <row r="89" spans="1:4">
      <c r="A89" t="s">
        <v>14</v>
      </c>
      <c r="B89" s="2">
        <v>210500</v>
      </c>
      <c r="C89" t="s">
        <v>258</v>
      </c>
      <c r="D89" t="str">
        <f t="shared" si="1"/>
        <v>辽宁本溪市</v>
      </c>
    </row>
    <row r="90" spans="1:4">
      <c r="A90" t="s">
        <v>14</v>
      </c>
      <c r="B90" s="2">
        <v>210600</v>
      </c>
      <c r="C90" t="s">
        <v>259</v>
      </c>
      <c r="D90" t="str">
        <f t="shared" si="1"/>
        <v>辽宁丹东市</v>
      </c>
    </row>
    <row r="91" spans="1:4">
      <c r="A91" t="s">
        <v>14</v>
      </c>
      <c r="B91" s="2">
        <v>210700</v>
      </c>
      <c r="C91" t="s">
        <v>167</v>
      </c>
      <c r="D91" t="str">
        <f t="shared" si="1"/>
        <v>辽宁锦州市</v>
      </c>
    </row>
    <row r="92" spans="1:4">
      <c r="A92" t="s">
        <v>14</v>
      </c>
      <c r="B92" s="2">
        <v>210800</v>
      </c>
      <c r="C92" t="s">
        <v>173</v>
      </c>
      <c r="D92" t="str">
        <f t="shared" si="1"/>
        <v>辽宁营口市</v>
      </c>
    </row>
    <row r="93" spans="1:4">
      <c r="A93" t="s">
        <v>14</v>
      </c>
      <c r="B93" s="2">
        <v>210900</v>
      </c>
      <c r="C93" t="s">
        <v>171</v>
      </c>
      <c r="D93" t="str">
        <f t="shared" si="1"/>
        <v>辽宁阜新市</v>
      </c>
    </row>
    <row r="94" spans="1:4">
      <c r="A94" t="s">
        <v>14</v>
      </c>
      <c r="B94" s="2">
        <v>211000</v>
      </c>
      <c r="C94" t="s">
        <v>170</v>
      </c>
      <c r="D94" t="str">
        <f t="shared" si="1"/>
        <v>辽宁辽阳市</v>
      </c>
    </row>
    <row r="95" spans="1:4">
      <c r="A95" t="s">
        <v>14</v>
      </c>
      <c r="B95" s="2">
        <v>211100</v>
      </c>
      <c r="C95" t="s">
        <v>168</v>
      </c>
      <c r="D95" t="str">
        <f t="shared" si="1"/>
        <v>辽宁盘锦市</v>
      </c>
    </row>
    <row r="96" spans="1:4">
      <c r="A96" t="s">
        <v>14</v>
      </c>
      <c r="B96" s="2">
        <v>211200</v>
      </c>
      <c r="C96" t="s">
        <v>260</v>
      </c>
      <c r="D96" t="str">
        <f t="shared" si="1"/>
        <v>辽宁铁岭市</v>
      </c>
    </row>
    <row r="97" spans="1:4">
      <c r="A97" t="s">
        <v>14</v>
      </c>
      <c r="B97" s="2">
        <v>211300</v>
      </c>
      <c r="C97" t="s">
        <v>166</v>
      </c>
      <c r="D97" t="str">
        <f t="shared" si="1"/>
        <v>辽宁朝阳市</v>
      </c>
    </row>
    <row r="98" spans="1:4">
      <c r="A98" t="s">
        <v>14</v>
      </c>
      <c r="B98" s="2">
        <v>211400</v>
      </c>
      <c r="C98" t="s">
        <v>172</v>
      </c>
      <c r="D98" t="str">
        <f t="shared" si="1"/>
        <v>辽宁葫芦岛市</v>
      </c>
    </row>
    <row r="99" spans="1:4">
      <c r="A99" t="s">
        <v>7</v>
      </c>
      <c r="B99" s="2">
        <v>220100</v>
      </c>
      <c r="C99" t="s">
        <v>176</v>
      </c>
      <c r="D99" t="str">
        <f t="shared" si="1"/>
        <v>吉林长春市</v>
      </c>
    </row>
    <row r="100" spans="1:4">
      <c r="A100" t="s">
        <v>7</v>
      </c>
      <c r="B100" s="2">
        <v>220200</v>
      </c>
      <c r="C100" t="s">
        <v>174</v>
      </c>
      <c r="D100" t="str">
        <f t="shared" si="1"/>
        <v>吉林吉林市</v>
      </c>
    </row>
    <row r="101" spans="1:4">
      <c r="A101" t="s">
        <v>7</v>
      </c>
      <c r="B101" s="2">
        <v>220300</v>
      </c>
      <c r="C101" t="s">
        <v>261</v>
      </c>
      <c r="D101" t="str">
        <f t="shared" si="1"/>
        <v>吉林四平市</v>
      </c>
    </row>
    <row r="102" spans="1:4">
      <c r="A102" t="s">
        <v>7</v>
      </c>
      <c r="B102" s="2">
        <v>220400</v>
      </c>
      <c r="C102" t="s">
        <v>177</v>
      </c>
      <c r="D102" t="str">
        <f t="shared" si="1"/>
        <v>吉林辽源市</v>
      </c>
    </row>
    <row r="103" spans="1:4">
      <c r="A103" t="s">
        <v>7</v>
      </c>
      <c r="B103" s="2">
        <v>220500</v>
      </c>
      <c r="C103" t="s">
        <v>262</v>
      </c>
      <c r="D103" t="str">
        <f t="shared" si="1"/>
        <v>吉林通化市</v>
      </c>
    </row>
    <row r="104" spans="1:4">
      <c r="A104" t="s">
        <v>7</v>
      </c>
      <c r="B104" s="2">
        <v>220600</v>
      </c>
      <c r="C104" t="s">
        <v>263</v>
      </c>
      <c r="D104" t="str">
        <f t="shared" si="1"/>
        <v>吉林白山市</v>
      </c>
    </row>
    <row r="105" spans="1:4">
      <c r="A105" t="s">
        <v>7</v>
      </c>
      <c r="B105" s="2">
        <v>220700</v>
      </c>
      <c r="C105" t="s">
        <v>178</v>
      </c>
      <c r="D105" t="str">
        <f t="shared" si="1"/>
        <v>吉林松原市</v>
      </c>
    </row>
    <row r="106" spans="1:4">
      <c r="A106" t="s">
        <v>7</v>
      </c>
      <c r="B106" s="2">
        <v>220800</v>
      </c>
      <c r="C106" t="s">
        <v>175</v>
      </c>
      <c r="D106" t="str">
        <f t="shared" si="1"/>
        <v>吉林白城市</v>
      </c>
    </row>
    <row r="107" spans="1:4">
      <c r="A107" t="s">
        <v>7</v>
      </c>
      <c r="B107" s="2">
        <v>222400</v>
      </c>
      <c r="C107" t="s">
        <v>264</v>
      </c>
      <c r="D107" t="str">
        <f t="shared" si="1"/>
        <v>吉林延边朝鲜族自治州</v>
      </c>
    </row>
    <row r="108" spans="1:4">
      <c r="A108" t="s">
        <v>10</v>
      </c>
      <c r="B108" s="2">
        <v>320100</v>
      </c>
      <c r="C108" t="s">
        <v>81</v>
      </c>
      <c r="D108" t="str">
        <f t="shared" si="1"/>
        <v>江苏南京市</v>
      </c>
    </row>
    <row r="109" spans="1:4">
      <c r="A109" t="s">
        <v>10</v>
      </c>
      <c r="B109" s="2">
        <v>320200</v>
      </c>
      <c r="C109" t="s">
        <v>83</v>
      </c>
      <c r="D109" t="str">
        <f t="shared" si="1"/>
        <v>江苏无锡市</v>
      </c>
    </row>
    <row r="110" spans="1:4">
      <c r="A110" t="s">
        <v>10</v>
      </c>
      <c r="B110" s="2">
        <v>320300</v>
      </c>
      <c r="C110" t="s">
        <v>111</v>
      </c>
      <c r="D110" t="str">
        <f t="shared" si="1"/>
        <v>江苏徐州市</v>
      </c>
    </row>
    <row r="111" spans="1:4">
      <c r="A111" t="s">
        <v>10</v>
      </c>
      <c r="B111" s="2">
        <v>320400</v>
      </c>
      <c r="C111" t="s">
        <v>82</v>
      </c>
      <c r="D111" t="str">
        <f t="shared" si="1"/>
        <v>江苏常州市</v>
      </c>
    </row>
    <row r="112" spans="1:4">
      <c r="A112" t="s">
        <v>10</v>
      </c>
      <c r="B112" s="2">
        <v>320500</v>
      </c>
      <c r="C112" t="s">
        <v>80</v>
      </c>
      <c r="D112" t="str">
        <f t="shared" si="1"/>
        <v>江苏苏州市</v>
      </c>
    </row>
    <row r="113" spans="1:4">
      <c r="A113" t="s">
        <v>10</v>
      </c>
      <c r="B113" s="2">
        <v>320600</v>
      </c>
      <c r="C113" t="s">
        <v>78</v>
      </c>
      <c r="D113" t="str">
        <f t="shared" si="1"/>
        <v>江苏南通市</v>
      </c>
    </row>
    <row r="114" spans="1:4">
      <c r="A114" t="s">
        <v>10</v>
      </c>
      <c r="B114" s="2">
        <v>320700</v>
      </c>
      <c r="C114" t="s">
        <v>116</v>
      </c>
      <c r="D114" t="str">
        <f t="shared" si="1"/>
        <v>江苏连云港市</v>
      </c>
    </row>
    <row r="115" spans="1:4">
      <c r="A115" t="s">
        <v>10</v>
      </c>
      <c r="B115" s="2">
        <v>320800</v>
      </c>
      <c r="C115" t="s">
        <v>114</v>
      </c>
      <c r="D115" t="str">
        <f t="shared" si="1"/>
        <v>江苏淮安市</v>
      </c>
    </row>
    <row r="116" spans="1:4">
      <c r="A116" t="s">
        <v>10</v>
      </c>
      <c r="B116" s="2">
        <v>320900</v>
      </c>
      <c r="C116" t="s">
        <v>115</v>
      </c>
      <c r="D116" t="str">
        <f t="shared" si="1"/>
        <v>江苏盐城市</v>
      </c>
    </row>
    <row r="117" spans="1:4">
      <c r="A117" t="s">
        <v>10</v>
      </c>
      <c r="B117" s="2">
        <v>321000</v>
      </c>
      <c r="C117" t="s">
        <v>84</v>
      </c>
      <c r="D117" t="str">
        <f t="shared" si="1"/>
        <v>江苏扬州市</v>
      </c>
    </row>
    <row r="118" spans="1:4">
      <c r="A118" t="s">
        <v>10</v>
      </c>
      <c r="B118" s="2">
        <v>321100</v>
      </c>
      <c r="C118" t="s">
        <v>85</v>
      </c>
      <c r="D118" t="str">
        <f t="shared" si="1"/>
        <v>江苏镇江市</v>
      </c>
    </row>
    <row r="119" spans="1:4">
      <c r="A119" t="s">
        <v>10</v>
      </c>
      <c r="B119" s="2">
        <v>321200</v>
      </c>
      <c r="C119" t="s">
        <v>117</v>
      </c>
      <c r="D119" t="str">
        <f t="shared" si="1"/>
        <v>江苏泰州市</v>
      </c>
    </row>
    <row r="120" spans="1:4">
      <c r="A120" t="s">
        <v>10</v>
      </c>
      <c r="B120" s="2">
        <v>321300</v>
      </c>
      <c r="C120" t="s">
        <v>79</v>
      </c>
      <c r="D120" t="str">
        <f t="shared" si="1"/>
        <v>江苏宿迁市</v>
      </c>
    </row>
    <row r="121" spans="1:4">
      <c r="A121" t="s">
        <v>17</v>
      </c>
      <c r="B121" s="2">
        <v>330100</v>
      </c>
      <c r="C121" t="s">
        <v>86</v>
      </c>
      <c r="D121" t="str">
        <f t="shared" si="1"/>
        <v>浙江杭州市</v>
      </c>
    </row>
    <row r="122" spans="1:4">
      <c r="A122" t="s">
        <v>17</v>
      </c>
      <c r="B122" s="2">
        <v>330200</v>
      </c>
      <c r="C122" t="s">
        <v>87</v>
      </c>
      <c r="D122" t="str">
        <f t="shared" si="1"/>
        <v>浙江宁波市</v>
      </c>
    </row>
    <row r="123" spans="1:4">
      <c r="A123" t="s">
        <v>17</v>
      </c>
      <c r="B123" s="2">
        <v>330300</v>
      </c>
      <c r="C123" t="s">
        <v>133</v>
      </c>
      <c r="D123" t="str">
        <f t="shared" si="1"/>
        <v>浙江温州市</v>
      </c>
    </row>
    <row r="124" spans="1:4">
      <c r="A124" t="s">
        <v>17</v>
      </c>
      <c r="B124" s="2">
        <v>330400</v>
      </c>
      <c r="C124" t="s">
        <v>89</v>
      </c>
      <c r="D124" t="str">
        <f t="shared" si="1"/>
        <v>浙江嘉兴市</v>
      </c>
    </row>
    <row r="125" spans="1:4">
      <c r="A125" t="s">
        <v>17</v>
      </c>
      <c r="B125" s="2">
        <v>330500</v>
      </c>
      <c r="C125" t="s">
        <v>90</v>
      </c>
      <c r="D125" t="str">
        <f t="shared" si="1"/>
        <v>浙江湖州市</v>
      </c>
    </row>
    <row r="126" spans="1:4">
      <c r="A126" t="s">
        <v>17</v>
      </c>
      <c r="B126" s="2">
        <v>330600</v>
      </c>
      <c r="C126" t="s">
        <v>88</v>
      </c>
      <c r="D126" t="str">
        <f t="shared" si="1"/>
        <v>浙江绍兴市</v>
      </c>
    </row>
    <row r="127" spans="1:4">
      <c r="A127" t="s">
        <v>17</v>
      </c>
      <c r="B127" s="2">
        <v>330700</v>
      </c>
      <c r="C127" t="s">
        <v>136</v>
      </c>
      <c r="D127" t="str">
        <f t="shared" si="1"/>
        <v>浙江金华市</v>
      </c>
    </row>
    <row r="128" spans="1:4">
      <c r="A128" t="s">
        <v>17</v>
      </c>
      <c r="B128" s="2">
        <v>330800</v>
      </c>
      <c r="C128" t="s">
        <v>135</v>
      </c>
      <c r="D128" t="str">
        <f t="shared" si="1"/>
        <v>浙江衢州市</v>
      </c>
    </row>
    <row r="129" spans="1:4">
      <c r="A129" t="s">
        <v>17</v>
      </c>
      <c r="B129" s="2">
        <v>330900</v>
      </c>
      <c r="C129" t="s">
        <v>91</v>
      </c>
      <c r="D129" t="str">
        <f t="shared" si="1"/>
        <v>浙江舟山市</v>
      </c>
    </row>
    <row r="130" spans="1:4">
      <c r="A130" t="s">
        <v>17</v>
      </c>
      <c r="B130" s="2">
        <v>331000</v>
      </c>
      <c r="C130" t="s">
        <v>92</v>
      </c>
      <c r="D130" t="str">
        <f t="shared" si="1"/>
        <v>浙江台州市</v>
      </c>
    </row>
    <row r="131" spans="1:4">
      <c r="A131" t="s">
        <v>17</v>
      </c>
      <c r="B131" s="2">
        <v>331100</v>
      </c>
      <c r="C131" t="s">
        <v>134</v>
      </c>
      <c r="D131" t="str">
        <f t="shared" ref="D131:D194" si="2">A131&amp;C131</f>
        <v>浙江丽水市</v>
      </c>
    </row>
    <row r="132" spans="1:4">
      <c r="A132" t="s">
        <v>23</v>
      </c>
      <c r="B132" s="2">
        <v>340100</v>
      </c>
      <c r="C132" t="s">
        <v>105</v>
      </c>
      <c r="D132" t="str">
        <f t="shared" si="2"/>
        <v>安徽合肥市</v>
      </c>
    </row>
    <row r="133" spans="1:4">
      <c r="A133" t="s">
        <v>23</v>
      </c>
      <c r="B133" s="2">
        <v>340200</v>
      </c>
      <c r="C133" t="s">
        <v>95</v>
      </c>
      <c r="D133" t="str">
        <f t="shared" si="2"/>
        <v>安徽芜湖市</v>
      </c>
    </row>
    <row r="134" spans="1:4">
      <c r="A134" t="s">
        <v>23</v>
      </c>
      <c r="B134" s="2">
        <v>340300</v>
      </c>
      <c r="C134" t="s">
        <v>93</v>
      </c>
      <c r="D134" t="str">
        <f t="shared" si="2"/>
        <v>安徽蚌埠市</v>
      </c>
    </row>
    <row r="135" spans="1:4">
      <c r="A135" t="s">
        <v>23</v>
      </c>
      <c r="B135" s="2">
        <v>340400</v>
      </c>
      <c r="C135" t="s">
        <v>138</v>
      </c>
      <c r="D135" t="str">
        <f t="shared" si="2"/>
        <v>安徽淮南市</v>
      </c>
    </row>
    <row r="136" spans="1:4">
      <c r="A136" t="s">
        <v>23</v>
      </c>
      <c r="B136" s="2">
        <v>340500</v>
      </c>
      <c r="C136" t="s">
        <v>94</v>
      </c>
      <c r="D136" t="str">
        <f t="shared" si="2"/>
        <v>安徽马鞍山市</v>
      </c>
    </row>
    <row r="137" spans="1:4">
      <c r="A137" t="s">
        <v>23</v>
      </c>
      <c r="B137" s="2">
        <v>340600</v>
      </c>
      <c r="C137" t="s">
        <v>139</v>
      </c>
      <c r="D137" t="str">
        <f t="shared" si="2"/>
        <v>安徽淮北市</v>
      </c>
    </row>
    <row r="138" spans="1:4">
      <c r="A138" t="s">
        <v>23</v>
      </c>
      <c r="B138" s="2">
        <v>340700</v>
      </c>
      <c r="C138" t="s">
        <v>137</v>
      </c>
      <c r="D138" t="str">
        <f t="shared" si="2"/>
        <v>安徽铜陵市</v>
      </c>
    </row>
    <row r="139" spans="1:4">
      <c r="A139" t="s">
        <v>23</v>
      </c>
      <c r="B139" s="2">
        <v>340800</v>
      </c>
      <c r="C139" t="s">
        <v>96</v>
      </c>
      <c r="D139" t="str">
        <f t="shared" si="2"/>
        <v>安徽安庆市</v>
      </c>
    </row>
    <row r="140" spans="1:4">
      <c r="A140" t="s">
        <v>23</v>
      </c>
      <c r="B140" s="2">
        <v>341000</v>
      </c>
      <c r="C140" t="s">
        <v>142</v>
      </c>
      <c r="D140" t="str">
        <f t="shared" si="2"/>
        <v>安徽黄山市</v>
      </c>
    </row>
    <row r="141" spans="1:4">
      <c r="A141" t="s">
        <v>23</v>
      </c>
      <c r="B141" s="2">
        <v>341100</v>
      </c>
      <c r="C141" t="s">
        <v>143</v>
      </c>
      <c r="D141" t="str">
        <f t="shared" si="2"/>
        <v>安徽滁州市</v>
      </c>
    </row>
    <row r="142" spans="1:4">
      <c r="A142" t="s">
        <v>23</v>
      </c>
      <c r="B142" s="2">
        <v>341200</v>
      </c>
      <c r="C142" t="s">
        <v>101</v>
      </c>
      <c r="D142" t="str">
        <f t="shared" si="2"/>
        <v>安徽阜阳市</v>
      </c>
    </row>
    <row r="143" spans="1:4">
      <c r="A143" t="s">
        <v>23</v>
      </c>
      <c r="B143" s="2">
        <v>341300</v>
      </c>
      <c r="C143" t="s">
        <v>140</v>
      </c>
      <c r="D143" t="str">
        <f t="shared" si="2"/>
        <v>安徽宿州市</v>
      </c>
    </row>
    <row r="144" spans="1:4">
      <c r="A144" t="s">
        <v>23</v>
      </c>
      <c r="B144" s="2">
        <v>341500</v>
      </c>
      <c r="C144" t="s">
        <v>265</v>
      </c>
      <c r="D144" t="str">
        <f t="shared" si="2"/>
        <v>安徽六安市</v>
      </c>
    </row>
    <row r="145" spans="1:4">
      <c r="A145" t="s">
        <v>23</v>
      </c>
      <c r="B145" s="2">
        <v>341600</v>
      </c>
      <c r="C145" t="s">
        <v>266</v>
      </c>
      <c r="D145" t="str">
        <f t="shared" si="2"/>
        <v>安徽亳州市</v>
      </c>
    </row>
    <row r="146" spans="1:4">
      <c r="A146" t="s">
        <v>23</v>
      </c>
      <c r="B146" s="2">
        <v>341700</v>
      </c>
      <c r="C146" t="s">
        <v>141</v>
      </c>
      <c r="D146" t="str">
        <f t="shared" si="2"/>
        <v>安徽池州市</v>
      </c>
    </row>
    <row r="147" spans="1:4">
      <c r="A147" t="s">
        <v>23</v>
      </c>
      <c r="B147" s="2">
        <v>341800</v>
      </c>
      <c r="C147" t="s">
        <v>104</v>
      </c>
      <c r="D147" t="str">
        <f t="shared" si="2"/>
        <v>安徽宣城市</v>
      </c>
    </row>
    <row r="148" spans="1:4">
      <c r="A148" t="s">
        <v>22</v>
      </c>
      <c r="B148" s="2">
        <v>350100</v>
      </c>
      <c r="C148" t="s">
        <v>205</v>
      </c>
      <c r="D148" t="str">
        <f t="shared" si="2"/>
        <v>福建福州市</v>
      </c>
    </row>
    <row r="149" spans="1:4">
      <c r="A149" t="s">
        <v>22</v>
      </c>
      <c r="B149" s="2">
        <v>350200</v>
      </c>
      <c r="C149" t="s">
        <v>204</v>
      </c>
      <c r="D149" t="str">
        <f t="shared" si="2"/>
        <v>福建厦门市</v>
      </c>
    </row>
    <row r="150" spans="1:4">
      <c r="A150" t="s">
        <v>22</v>
      </c>
      <c r="B150" s="2">
        <v>350300</v>
      </c>
      <c r="C150" t="s">
        <v>209</v>
      </c>
      <c r="D150" t="str">
        <f t="shared" si="2"/>
        <v>福建莆田市</v>
      </c>
    </row>
    <row r="151" spans="1:4">
      <c r="A151" t="s">
        <v>22</v>
      </c>
      <c r="B151" s="2">
        <v>350400</v>
      </c>
      <c r="C151" t="s">
        <v>206</v>
      </c>
      <c r="D151" t="str">
        <f t="shared" si="2"/>
        <v>福建三明市</v>
      </c>
    </row>
    <row r="152" spans="1:4">
      <c r="A152" t="s">
        <v>22</v>
      </c>
      <c r="B152" s="2">
        <v>350500</v>
      </c>
      <c r="C152" t="s">
        <v>203</v>
      </c>
      <c r="D152" t="str">
        <f t="shared" si="2"/>
        <v>福建泉州市</v>
      </c>
    </row>
    <row r="153" spans="1:4">
      <c r="A153" t="s">
        <v>22</v>
      </c>
      <c r="B153" s="2">
        <v>350600</v>
      </c>
      <c r="C153" t="s">
        <v>207</v>
      </c>
      <c r="D153" t="str">
        <f t="shared" si="2"/>
        <v>福建漳州市</v>
      </c>
    </row>
    <row r="154" spans="1:4">
      <c r="A154" t="s">
        <v>22</v>
      </c>
      <c r="B154" s="2">
        <v>350700</v>
      </c>
      <c r="C154" t="s">
        <v>211</v>
      </c>
      <c r="D154" t="str">
        <f t="shared" si="2"/>
        <v>福建南平市</v>
      </c>
    </row>
    <row r="155" spans="1:4">
      <c r="A155" t="s">
        <v>22</v>
      </c>
      <c r="B155" s="2">
        <v>350800</v>
      </c>
      <c r="C155" t="s">
        <v>208</v>
      </c>
      <c r="D155" t="str">
        <f t="shared" si="2"/>
        <v>福建龙岩市</v>
      </c>
    </row>
    <row r="156" spans="1:4">
      <c r="A156" t="s">
        <v>22</v>
      </c>
      <c r="B156" s="2">
        <v>350900</v>
      </c>
      <c r="C156" t="s">
        <v>210</v>
      </c>
      <c r="D156" t="str">
        <f t="shared" si="2"/>
        <v>福建宁德市</v>
      </c>
    </row>
    <row r="157" spans="1:4">
      <c r="A157" t="s">
        <v>20</v>
      </c>
      <c r="B157" s="2">
        <v>360100</v>
      </c>
      <c r="C157" t="s">
        <v>198</v>
      </c>
      <c r="D157" t="str">
        <f t="shared" si="2"/>
        <v>江西南昌市</v>
      </c>
    </row>
    <row r="158" spans="1:4">
      <c r="A158" t="s">
        <v>20</v>
      </c>
      <c r="B158" s="2">
        <v>360200</v>
      </c>
      <c r="C158" t="s">
        <v>267</v>
      </c>
      <c r="D158" t="str">
        <f t="shared" si="2"/>
        <v>江西景德镇市</v>
      </c>
    </row>
    <row r="159" spans="1:4">
      <c r="A159" t="s">
        <v>20</v>
      </c>
      <c r="B159" s="2">
        <v>360300</v>
      </c>
      <c r="C159" t="s">
        <v>268</v>
      </c>
      <c r="D159" t="str">
        <f t="shared" si="2"/>
        <v>江西萍乡市</v>
      </c>
    </row>
    <row r="160" spans="1:4">
      <c r="A160" t="s">
        <v>20</v>
      </c>
      <c r="B160" s="2">
        <v>360400</v>
      </c>
      <c r="C160" t="s">
        <v>200</v>
      </c>
      <c r="D160" t="str">
        <f t="shared" si="2"/>
        <v>江西九江市</v>
      </c>
    </row>
    <row r="161" spans="1:4">
      <c r="A161" t="s">
        <v>20</v>
      </c>
      <c r="B161" s="2">
        <v>360500</v>
      </c>
      <c r="C161" t="s">
        <v>269</v>
      </c>
      <c r="D161" t="str">
        <f t="shared" si="2"/>
        <v>江西新余市</v>
      </c>
    </row>
    <row r="162" spans="1:4">
      <c r="A162" t="s">
        <v>20</v>
      </c>
      <c r="B162" s="2">
        <v>360600</v>
      </c>
      <c r="C162" t="s">
        <v>270</v>
      </c>
      <c r="D162" t="str">
        <f t="shared" si="2"/>
        <v>江西鹰潭市</v>
      </c>
    </row>
    <row r="163" spans="1:4">
      <c r="A163" t="s">
        <v>20</v>
      </c>
      <c r="B163" s="2">
        <v>360700</v>
      </c>
      <c r="C163" t="s">
        <v>199</v>
      </c>
      <c r="D163" t="str">
        <f t="shared" si="2"/>
        <v>江西赣州市</v>
      </c>
    </row>
    <row r="164" spans="1:4">
      <c r="A164" t="s">
        <v>20</v>
      </c>
      <c r="B164" s="2">
        <v>360800</v>
      </c>
      <c r="C164" t="s">
        <v>201</v>
      </c>
      <c r="D164" t="str">
        <f t="shared" si="2"/>
        <v>江西吉安市</v>
      </c>
    </row>
    <row r="165" spans="1:4">
      <c r="A165" t="s">
        <v>20</v>
      </c>
      <c r="B165" s="2">
        <v>360900</v>
      </c>
      <c r="C165" t="s">
        <v>271</v>
      </c>
      <c r="D165" t="str">
        <f t="shared" si="2"/>
        <v>江西宜春市</v>
      </c>
    </row>
    <row r="166" spans="1:4">
      <c r="A166" t="s">
        <v>20</v>
      </c>
      <c r="B166" s="2">
        <v>361000</v>
      </c>
      <c r="C166" t="s">
        <v>202</v>
      </c>
      <c r="D166" t="str">
        <f t="shared" si="2"/>
        <v>江西抚州市</v>
      </c>
    </row>
    <row r="167" spans="1:4">
      <c r="A167" t="s">
        <v>20</v>
      </c>
      <c r="B167" s="2">
        <v>361100</v>
      </c>
      <c r="C167" t="s">
        <v>197</v>
      </c>
      <c r="D167" t="str">
        <f t="shared" si="2"/>
        <v>江西上饶市</v>
      </c>
    </row>
    <row r="168" spans="1:4">
      <c r="A168" t="s">
        <v>16</v>
      </c>
      <c r="B168" s="2">
        <v>370100</v>
      </c>
      <c r="C168" t="s">
        <v>119</v>
      </c>
      <c r="D168" t="str">
        <f t="shared" si="2"/>
        <v>山东济南市</v>
      </c>
    </row>
    <row r="169" spans="1:4">
      <c r="A169" t="s">
        <v>16</v>
      </c>
      <c r="B169" s="2">
        <v>370200</v>
      </c>
      <c r="C169" t="s">
        <v>123</v>
      </c>
      <c r="D169" t="str">
        <f t="shared" si="2"/>
        <v>山东青岛市</v>
      </c>
    </row>
    <row r="170" spans="1:4">
      <c r="A170" t="s">
        <v>16</v>
      </c>
      <c r="B170" s="2">
        <v>370300</v>
      </c>
      <c r="C170" t="s">
        <v>124</v>
      </c>
      <c r="D170" t="str">
        <f t="shared" si="2"/>
        <v>山东淄博市</v>
      </c>
    </row>
    <row r="171" spans="1:4">
      <c r="A171" t="s">
        <v>16</v>
      </c>
      <c r="B171" s="2">
        <v>370400</v>
      </c>
      <c r="C171" t="s">
        <v>132</v>
      </c>
      <c r="D171" t="str">
        <f t="shared" si="2"/>
        <v>山东枣庄市</v>
      </c>
    </row>
    <row r="172" spans="1:4">
      <c r="A172" t="s">
        <v>16</v>
      </c>
      <c r="B172" s="2">
        <v>370500</v>
      </c>
      <c r="C172" t="s">
        <v>272</v>
      </c>
      <c r="D172" t="str">
        <f t="shared" si="2"/>
        <v>山东东营市</v>
      </c>
    </row>
    <row r="173" spans="1:4">
      <c r="A173" t="s">
        <v>16</v>
      </c>
      <c r="B173" s="2">
        <v>370600</v>
      </c>
      <c r="C173" t="s">
        <v>125</v>
      </c>
      <c r="D173" t="str">
        <f t="shared" si="2"/>
        <v>山东烟台市</v>
      </c>
    </row>
    <row r="174" spans="1:4">
      <c r="A174" t="s">
        <v>16</v>
      </c>
      <c r="B174" s="2">
        <v>370700</v>
      </c>
      <c r="C174" t="s">
        <v>127</v>
      </c>
      <c r="D174" t="str">
        <f t="shared" si="2"/>
        <v>山东潍坊市</v>
      </c>
    </row>
    <row r="175" spans="1:4">
      <c r="A175" t="s">
        <v>16</v>
      </c>
      <c r="B175" s="2">
        <v>370800</v>
      </c>
      <c r="C175" t="s">
        <v>130</v>
      </c>
      <c r="D175" t="str">
        <f t="shared" si="2"/>
        <v>山东济宁市</v>
      </c>
    </row>
    <row r="176" spans="1:4">
      <c r="A176" t="s">
        <v>16</v>
      </c>
      <c r="B176" s="2">
        <v>370900</v>
      </c>
      <c r="C176" t="s">
        <v>120</v>
      </c>
      <c r="D176" t="str">
        <f t="shared" si="2"/>
        <v>山东泰安市</v>
      </c>
    </row>
    <row r="177" spans="1:4">
      <c r="A177" t="s">
        <v>16</v>
      </c>
      <c r="B177" s="2">
        <v>371000</v>
      </c>
      <c r="C177" t="s">
        <v>129</v>
      </c>
      <c r="D177" t="str">
        <f t="shared" si="2"/>
        <v>山东威海市</v>
      </c>
    </row>
    <row r="178" spans="1:4">
      <c r="A178" t="s">
        <v>16</v>
      </c>
      <c r="B178" s="2">
        <v>371100</v>
      </c>
      <c r="C178" t="s">
        <v>128</v>
      </c>
      <c r="D178" t="str">
        <f t="shared" si="2"/>
        <v>山东日照市</v>
      </c>
    </row>
    <row r="179" spans="1:4">
      <c r="A179" t="s">
        <v>16</v>
      </c>
      <c r="B179" s="2">
        <v>371200</v>
      </c>
      <c r="C179" t="s">
        <v>273</v>
      </c>
      <c r="D179" t="str">
        <f t="shared" si="2"/>
        <v>山东莱芜市</v>
      </c>
    </row>
    <row r="180" spans="1:4">
      <c r="A180" t="s">
        <v>16</v>
      </c>
      <c r="B180" s="2">
        <v>371300</v>
      </c>
      <c r="C180" t="s">
        <v>126</v>
      </c>
      <c r="D180" t="str">
        <f t="shared" si="2"/>
        <v>山东临沂市</v>
      </c>
    </row>
    <row r="181" spans="1:4">
      <c r="A181" t="s">
        <v>16</v>
      </c>
      <c r="B181" s="2">
        <v>371400</v>
      </c>
      <c r="C181" t="s">
        <v>274</v>
      </c>
      <c r="D181" t="str">
        <f t="shared" si="2"/>
        <v>山东德州市</v>
      </c>
    </row>
    <row r="182" spans="1:4">
      <c r="A182" t="s">
        <v>16</v>
      </c>
      <c r="B182" s="2">
        <v>371500</v>
      </c>
      <c r="C182" t="s">
        <v>118</v>
      </c>
      <c r="D182" t="str">
        <f t="shared" si="2"/>
        <v>山东聊城市</v>
      </c>
    </row>
    <row r="183" spans="1:4">
      <c r="A183" t="s">
        <v>16</v>
      </c>
      <c r="B183" s="2">
        <v>371600</v>
      </c>
      <c r="C183" t="s">
        <v>121</v>
      </c>
      <c r="D183" t="str">
        <f t="shared" si="2"/>
        <v>山东滨州市</v>
      </c>
    </row>
    <row r="184" spans="1:4">
      <c r="A184" t="s">
        <v>16</v>
      </c>
      <c r="B184" s="2">
        <v>371700</v>
      </c>
      <c r="C184" t="s">
        <v>106</v>
      </c>
      <c r="D184" t="str">
        <f t="shared" si="2"/>
        <v>山东菏泽市</v>
      </c>
    </row>
    <row r="185" spans="1:4">
      <c r="A185" t="s">
        <v>18</v>
      </c>
      <c r="B185" s="2">
        <v>410100</v>
      </c>
      <c r="C185" t="s">
        <v>122</v>
      </c>
      <c r="D185" t="str">
        <f t="shared" si="2"/>
        <v>河南郑州市</v>
      </c>
    </row>
    <row r="186" spans="1:4">
      <c r="A186" t="s">
        <v>18</v>
      </c>
      <c r="B186" s="2">
        <v>410200</v>
      </c>
      <c r="C186" t="s">
        <v>131</v>
      </c>
      <c r="D186" t="str">
        <f t="shared" si="2"/>
        <v>河南开封市</v>
      </c>
    </row>
    <row r="187" spans="1:4">
      <c r="A187" t="s">
        <v>18</v>
      </c>
      <c r="B187" s="2">
        <v>410300</v>
      </c>
      <c r="C187" t="s">
        <v>275</v>
      </c>
      <c r="D187" t="str">
        <f t="shared" si="2"/>
        <v>河南洛阳市</v>
      </c>
    </row>
    <row r="188" spans="1:4">
      <c r="A188" t="s">
        <v>18</v>
      </c>
      <c r="B188" s="2">
        <v>410400</v>
      </c>
      <c r="C188" t="s">
        <v>276</v>
      </c>
      <c r="D188" t="str">
        <f t="shared" si="2"/>
        <v>河南平顶山市</v>
      </c>
    </row>
    <row r="189" spans="1:4">
      <c r="A189" t="s">
        <v>18</v>
      </c>
      <c r="B189" s="2">
        <v>410500</v>
      </c>
      <c r="C189" t="s">
        <v>277</v>
      </c>
      <c r="D189" t="str">
        <f t="shared" si="2"/>
        <v>河南安阳市</v>
      </c>
    </row>
    <row r="190" spans="1:4">
      <c r="A190" t="s">
        <v>18</v>
      </c>
      <c r="B190" s="2">
        <v>410600</v>
      </c>
      <c r="C190" t="s">
        <v>278</v>
      </c>
      <c r="D190" t="str">
        <f t="shared" si="2"/>
        <v>河南鹤壁市</v>
      </c>
    </row>
    <row r="191" spans="1:4">
      <c r="A191" t="s">
        <v>18</v>
      </c>
      <c r="B191" s="2">
        <v>410700</v>
      </c>
      <c r="C191" t="s">
        <v>279</v>
      </c>
      <c r="D191" t="str">
        <f t="shared" si="2"/>
        <v>河南新乡市</v>
      </c>
    </row>
    <row r="192" spans="1:4">
      <c r="A192" t="s">
        <v>18</v>
      </c>
      <c r="B192" s="2">
        <v>410800</v>
      </c>
      <c r="C192" t="s">
        <v>280</v>
      </c>
      <c r="D192" t="str">
        <f t="shared" si="2"/>
        <v>河南焦作市</v>
      </c>
    </row>
    <row r="193" spans="1:4">
      <c r="A193" t="s">
        <v>18</v>
      </c>
      <c r="B193" s="2">
        <v>410900</v>
      </c>
      <c r="C193" t="s">
        <v>281</v>
      </c>
      <c r="D193" t="str">
        <f t="shared" si="2"/>
        <v>河南濮阳市</v>
      </c>
    </row>
    <row r="194" spans="1:4">
      <c r="A194" t="s">
        <v>18</v>
      </c>
      <c r="B194" s="2">
        <v>411000</v>
      </c>
      <c r="C194" t="s">
        <v>282</v>
      </c>
      <c r="D194" t="str">
        <f t="shared" si="2"/>
        <v>河南许昌市</v>
      </c>
    </row>
    <row r="195" spans="1:4">
      <c r="A195" t="s">
        <v>18</v>
      </c>
      <c r="B195" s="2">
        <v>411100</v>
      </c>
      <c r="C195" t="s">
        <v>112</v>
      </c>
      <c r="D195" t="str">
        <f t="shared" ref="D195:D258" si="3">A195&amp;C195</f>
        <v>河南漯河市</v>
      </c>
    </row>
    <row r="196" spans="1:4">
      <c r="A196" t="s">
        <v>18</v>
      </c>
      <c r="B196" s="2">
        <v>411200</v>
      </c>
      <c r="C196" t="s">
        <v>283</v>
      </c>
      <c r="D196" t="str">
        <f t="shared" si="3"/>
        <v>河南三门峡市</v>
      </c>
    </row>
    <row r="197" spans="1:4">
      <c r="A197" t="s">
        <v>18</v>
      </c>
      <c r="B197" s="2">
        <v>411300</v>
      </c>
      <c r="C197" t="s">
        <v>284</v>
      </c>
      <c r="D197" t="str">
        <f t="shared" si="3"/>
        <v>河南南阳市</v>
      </c>
    </row>
    <row r="198" spans="1:4">
      <c r="A198" t="s">
        <v>18</v>
      </c>
      <c r="B198" s="2">
        <v>411400</v>
      </c>
      <c r="C198" t="s">
        <v>113</v>
      </c>
      <c r="D198" t="str">
        <f t="shared" si="3"/>
        <v>河南商丘市</v>
      </c>
    </row>
    <row r="199" spans="1:4">
      <c r="A199" t="s">
        <v>18</v>
      </c>
      <c r="B199" s="2">
        <v>411500</v>
      </c>
      <c r="C199" t="s">
        <v>285</v>
      </c>
      <c r="D199" t="str">
        <f t="shared" si="3"/>
        <v>河南信阳市</v>
      </c>
    </row>
    <row r="200" spans="1:4">
      <c r="A200" t="s">
        <v>18</v>
      </c>
      <c r="B200" s="2">
        <v>411600</v>
      </c>
      <c r="C200" t="s">
        <v>286</v>
      </c>
      <c r="D200" t="str">
        <f t="shared" si="3"/>
        <v>河南周口市</v>
      </c>
    </row>
    <row r="201" spans="1:4">
      <c r="A201" t="s">
        <v>18</v>
      </c>
      <c r="B201" s="2">
        <v>411700</v>
      </c>
      <c r="C201" t="s">
        <v>287</v>
      </c>
      <c r="D201" t="str">
        <f t="shared" si="3"/>
        <v>河南驻马店市</v>
      </c>
    </row>
    <row r="202" spans="1:4">
      <c r="A202" t="s">
        <v>18</v>
      </c>
      <c r="B202" s="2">
        <v>419001</v>
      </c>
      <c r="C202" t="s">
        <v>54</v>
      </c>
      <c r="D202" t="str">
        <f t="shared" si="3"/>
        <v>河南济源市</v>
      </c>
    </row>
    <row r="203" spans="1:4">
      <c r="A203" t="s">
        <v>13</v>
      </c>
      <c r="B203" s="2">
        <v>420100</v>
      </c>
      <c r="C203" t="s">
        <v>100</v>
      </c>
      <c r="D203" t="str">
        <f t="shared" si="3"/>
        <v>湖北武汉市</v>
      </c>
    </row>
    <row r="204" spans="1:4">
      <c r="A204" t="s">
        <v>13</v>
      </c>
      <c r="B204" s="2">
        <v>420200</v>
      </c>
      <c r="C204" t="s">
        <v>288</v>
      </c>
      <c r="D204" t="str">
        <f t="shared" si="3"/>
        <v>湖北黄石市</v>
      </c>
    </row>
    <row r="205" spans="1:4">
      <c r="A205" t="s">
        <v>13</v>
      </c>
      <c r="B205" s="2">
        <v>420300</v>
      </c>
      <c r="C205" t="s">
        <v>289</v>
      </c>
      <c r="D205" t="str">
        <f t="shared" si="3"/>
        <v>湖北十堰市</v>
      </c>
    </row>
    <row r="206" spans="1:4">
      <c r="A206" t="s">
        <v>13</v>
      </c>
      <c r="B206" s="2">
        <v>420500</v>
      </c>
      <c r="C206" t="s">
        <v>188</v>
      </c>
      <c r="D206" t="str">
        <f t="shared" si="3"/>
        <v>湖北宜昌市</v>
      </c>
    </row>
    <row r="207" spans="1:4">
      <c r="A207" t="s">
        <v>13</v>
      </c>
      <c r="B207" s="2">
        <v>420600</v>
      </c>
      <c r="C207" t="s">
        <v>290</v>
      </c>
      <c r="D207" t="str">
        <f t="shared" si="3"/>
        <v>湖北襄阳市</v>
      </c>
    </row>
    <row r="208" spans="1:4">
      <c r="A208" t="s">
        <v>13</v>
      </c>
      <c r="B208" s="2">
        <v>420700</v>
      </c>
      <c r="C208" t="s">
        <v>291</v>
      </c>
      <c r="D208" t="str">
        <f t="shared" si="3"/>
        <v>湖北鄂州市</v>
      </c>
    </row>
    <row r="209" spans="1:4">
      <c r="A209" t="s">
        <v>13</v>
      </c>
      <c r="B209" s="2">
        <v>420800</v>
      </c>
      <c r="C209" t="s">
        <v>292</v>
      </c>
      <c r="D209" t="str">
        <f t="shared" si="3"/>
        <v>湖北荆门市</v>
      </c>
    </row>
    <row r="210" spans="1:4">
      <c r="A210" t="s">
        <v>13</v>
      </c>
      <c r="B210" s="2">
        <v>420900</v>
      </c>
      <c r="C210" t="s">
        <v>189</v>
      </c>
      <c r="D210" t="str">
        <f t="shared" si="3"/>
        <v>湖北孝感市</v>
      </c>
    </row>
    <row r="211" spans="1:4">
      <c r="A211" t="s">
        <v>13</v>
      </c>
      <c r="B211" s="2">
        <v>421000</v>
      </c>
      <c r="C211" t="s">
        <v>187</v>
      </c>
      <c r="D211" t="str">
        <f t="shared" si="3"/>
        <v>湖北荆州市</v>
      </c>
    </row>
    <row r="212" spans="1:4">
      <c r="A212" t="s">
        <v>13</v>
      </c>
      <c r="B212" s="2">
        <v>421100</v>
      </c>
      <c r="C212" t="s">
        <v>190</v>
      </c>
      <c r="D212" t="str">
        <f t="shared" si="3"/>
        <v>湖北黄冈市</v>
      </c>
    </row>
    <row r="213" spans="1:4">
      <c r="A213" t="s">
        <v>13</v>
      </c>
      <c r="B213" s="2">
        <v>421200</v>
      </c>
      <c r="C213" t="s">
        <v>293</v>
      </c>
      <c r="D213" t="str">
        <f t="shared" si="3"/>
        <v>湖北咸宁市</v>
      </c>
    </row>
    <row r="214" spans="1:4">
      <c r="A214" t="s">
        <v>13</v>
      </c>
      <c r="B214" s="2">
        <v>421300</v>
      </c>
      <c r="C214" t="s">
        <v>191</v>
      </c>
      <c r="D214" t="str">
        <f t="shared" si="3"/>
        <v>湖北随州市</v>
      </c>
    </row>
    <row r="215" spans="1:4">
      <c r="A215" t="s">
        <v>13</v>
      </c>
      <c r="B215" s="2">
        <v>422800</v>
      </c>
      <c r="C215" t="s">
        <v>294</v>
      </c>
      <c r="D215" t="str">
        <f t="shared" si="3"/>
        <v>湖北恩施土家族苗族自治州</v>
      </c>
    </row>
    <row r="216" spans="1:4">
      <c r="A216" t="s">
        <v>13</v>
      </c>
      <c r="B216" s="2">
        <v>429004</v>
      </c>
      <c r="C216" t="s">
        <v>295</v>
      </c>
      <c r="D216" t="str">
        <f t="shared" si="3"/>
        <v>湖北仙桃市</v>
      </c>
    </row>
    <row r="217" spans="1:4">
      <c r="A217" t="s">
        <v>13</v>
      </c>
      <c r="B217" s="2">
        <v>429005</v>
      </c>
      <c r="C217" t="s">
        <v>296</v>
      </c>
      <c r="D217" t="str">
        <f t="shared" si="3"/>
        <v>湖北潜江市</v>
      </c>
    </row>
    <row r="218" spans="1:4">
      <c r="A218" t="s">
        <v>13</v>
      </c>
      <c r="B218" s="2">
        <v>429006</v>
      </c>
      <c r="C218" t="s">
        <v>68</v>
      </c>
      <c r="D218" t="str">
        <f t="shared" si="3"/>
        <v>湖北天门市</v>
      </c>
    </row>
    <row r="219" spans="1:4">
      <c r="A219" t="s">
        <v>13</v>
      </c>
      <c r="B219" s="2">
        <v>429021</v>
      </c>
      <c r="C219" t="s">
        <v>297</v>
      </c>
      <c r="D219" t="str">
        <f t="shared" si="3"/>
        <v>湖北神农架林区</v>
      </c>
    </row>
    <row r="220" spans="1:4">
      <c r="A220" t="s">
        <v>21</v>
      </c>
      <c r="B220" s="2">
        <v>430100</v>
      </c>
      <c r="C220" t="s">
        <v>192</v>
      </c>
      <c r="D220" t="str">
        <f t="shared" si="3"/>
        <v>湖南长沙市</v>
      </c>
    </row>
    <row r="221" spans="1:4">
      <c r="A221" t="s">
        <v>21</v>
      </c>
      <c r="B221" s="2">
        <v>430200</v>
      </c>
      <c r="C221" t="s">
        <v>195</v>
      </c>
      <c r="D221" t="str">
        <f t="shared" si="3"/>
        <v>湖南株洲市</v>
      </c>
    </row>
    <row r="222" spans="1:4">
      <c r="A222" t="s">
        <v>21</v>
      </c>
      <c r="B222" s="2">
        <v>430300</v>
      </c>
      <c r="C222" t="s">
        <v>298</v>
      </c>
      <c r="D222" t="str">
        <f t="shared" si="3"/>
        <v>湖南湘潭市</v>
      </c>
    </row>
    <row r="223" spans="1:4">
      <c r="A223" t="s">
        <v>21</v>
      </c>
      <c r="B223" s="2">
        <v>430400</v>
      </c>
      <c r="C223" t="s">
        <v>299</v>
      </c>
      <c r="D223" t="str">
        <f t="shared" si="3"/>
        <v>湖南衡阳市</v>
      </c>
    </row>
    <row r="224" spans="1:4">
      <c r="A224" t="s">
        <v>21</v>
      </c>
      <c r="B224" s="2">
        <v>430500</v>
      </c>
      <c r="C224" t="s">
        <v>300</v>
      </c>
      <c r="D224" t="str">
        <f t="shared" si="3"/>
        <v>湖南邵阳市</v>
      </c>
    </row>
    <row r="225" spans="1:4">
      <c r="A225" t="s">
        <v>21</v>
      </c>
      <c r="B225" s="2">
        <v>430600</v>
      </c>
      <c r="C225" t="s">
        <v>193</v>
      </c>
      <c r="D225" t="str">
        <f t="shared" si="3"/>
        <v>湖南岳阳市</v>
      </c>
    </row>
    <row r="226" spans="1:4">
      <c r="A226" t="s">
        <v>21</v>
      </c>
      <c r="B226" s="2">
        <v>430700</v>
      </c>
      <c r="C226" t="s">
        <v>194</v>
      </c>
      <c r="D226" t="str">
        <f t="shared" si="3"/>
        <v>湖南常德市</v>
      </c>
    </row>
    <row r="227" spans="1:4">
      <c r="A227" t="s">
        <v>21</v>
      </c>
      <c r="B227" s="2">
        <v>430800</v>
      </c>
      <c r="C227" t="s">
        <v>301</v>
      </c>
      <c r="D227" t="str">
        <f t="shared" si="3"/>
        <v>湖南张家界市</v>
      </c>
    </row>
    <row r="228" spans="1:4">
      <c r="A228" t="s">
        <v>21</v>
      </c>
      <c r="B228" s="2">
        <v>430900</v>
      </c>
      <c r="C228" t="s">
        <v>302</v>
      </c>
      <c r="D228" t="str">
        <f t="shared" si="3"/>
        <v>湖南益阳市</v>
      </c>
    </row>
    <row r="229" spans="1:4">
      <c r="A229" t="s">
        <v>21</v>
      </c>
      <c r="B229" s="2">
        <v>431000</v>
      </c>
      <c r="C229" t="s">
        <v>303</v>
      </c>
      <c r="D229" t="str">
        <f t="shared" si="3"/>
        <v>湖南郴州市</v>
      </c>
    </row>
    <row r="230" spans="1:4">
      <c r="A230" t="s">
        <v>21</v>
      </c>
      <c r="B230" s="2">
        <v>431100</v>
      </c>
      <c r="C230" t="s">
        <v>304</v>
      </c>
      <c r="D230" t="str">
        <f t="shared" si="3"/>
        <v>湖南永州市</v>
      </c>
    </row>
    <row r="231" spans="1:4">
      <c r="A231" t="s">
        <v>21</v>
      </c>
      <c r="B231" s="2">
        <v>431200</v>
      </c>
      <c r="C231" t="s">
        <v>196</v>
      </c>
      <c r="D231" t="str">
        <f t="shared" si="3"/>
        <v>湖南怀化市</v>
      </c>
    </row>
    <row r="232" spans="1:4">
      <c r="A232" t="s">
        <v>21</v>
      </c>
      <c r="B232" s="2">
        <v>431300</v>
      </c>
      <c r="C232" t="s">
        <v>305</v>
      </c>
      <c r="D232" t="str">
        <f t="shared" si="3"/>
        <v>湖南娄底市</v>
      </c>
    </row>
    <row r="233" spans="1:4">
      <c r="A233" t="s">
        <v>21</v>
      </c>
      <c r="B233" s="2">
        <v>433100</v>
      </c>
      <c r="C233" t="s">
        <v>306</v>
      </c>
      <c r="D233" t="str">
        <f t="shared" si="3"/>
        <v>湖南湘西土家族苗族自治州</v>
      </c>
    </row>
    <row r="234" spans="1:4">
      <c r="A234" t="s">
        <v>24</v>
      </c>
      <c r="B234" s="2">
        <v>450100</v>
      </c>
      <c r="C234" t="s">
        <v>155</v>
      </c>
      <c r="D234" t="str">
        <f t="shared" si="3"/>
        <v>广西南宁市</v>
      </c>
    </row>
    <row r="235" spans="1:4">
      <c r="A235" t="s">
        <v>24</v>
      </c>
      <c r="B235" s="2">
        <v>450200</v>
      </c>
      <c r="C235" t="s">
        <v>157</v>
      </c>
      <c r="D235" t="str">
        <f t="shared" si="3"/>
        <v>广西柳州市</v>
      </c>
    </row>
    <row r="236" spans="1:4">
      <c r="A236" t="s">
        <v>24</v>
      </c>
      <c r="B236" s="2">
        <v>450300</v>
      </c>
      <c r="C236" t="s">
        <v>307</v>
      </c>
      <c r="D236" t="str">
        <f t="shared" si="3"/>
        <v>广西桂林市</v>
      </c>
    </row>
    <row r="237" spans="1:4">
      <c r="A237" t="s">
        <v>24</v>
      </c>
      <c r="B237" s="2">
        <v>450400</v>
      </c>
      <c r="C237" t="s">
        <v>159</v>
      </c>
      <c r="D237" t="str">
        <f t="shared" si="3"/>
        <v>广西梧州市</v>
      </c>
    </row>
    <row r="238" spans="1:4">
      <c r="A238" t="s">
        <v>24</v>
      </c>
      <c r="B238" s="2">
        <v>450500</v>
      </c>
      <c r="C238" t="s">
        <v>156</v>
      </c>
      <c r="D238" t="str">
        <f t="shared" si="3"/>
        <v>广西北海市</v>
      </c>
    </row>
    <row r="239" spans="1:4">
      <c r="A239" t="s">
        <v>24</v>
      </c>
      <c r="B239" s="2">
        <v>450600</v>
      </c>
      <c r="C239" t="s">
        <v>308</v>
      </c>
      <c r="D239" t="str">
        <f t="shared" si="3"/>
        <v>广西防城港市</v>
      </c>
    </row>
    <row r="240" spans="1:4">
      <c r="A240" t="s">
        <v>24</v>
      </c>
      <c r="B240" s="2">
        <v>450700</v>
      </c>
      <c r="C240" t="s">
        <v>161</v>
      </c>
      <c r="D240" t="str">
        <f t="shared" si="3"/>
        <v>广西钦州市</v>
      </c>
    </row>
    <row r="241" spans="1:4">
      <c r="A241" t="s">
        <v>24</v>
      </c>
      <c r="B241" s="2">
        <v>450800</v>
      </c>
      <c r="C241" t="s">
        <v>160</v>
      </c>
      <c r="D241" t="str">
        <f t="shared" si="3"/>
        <v>广西贵港市</v>
      </c>
    </row>
    <row r="242" spans="1:4">
      <c r="A242" t="s">
        <v>24</v>
      </c>
      <c r="B242" s="2">
        <v>450900</v>
      </c>
      <c r="C242" t="s">
        <v>158</v>
      </c>
      <c r="D242" t="str">
        <f t="shared" si="3"/>
        <v>广西玉林市</v>
      </c>
    </row>
    <row r="243" spans="1:4">
      <c r="A243" t="s">
        <v>24</v>
      </c>
      <c r="B243" s="2">
        <v>451000</v>
      </c>
      <c r="C243" t="s">
        <v>309</v>
      </c>
      <c r="D243" t="str">
        <f t="shared" si="3"/>
        <v>广西百色市</v>
      </c>
    </row>
    <row r="244" spans="1:4">
      <c r="A244" t="s">
        <v>24</v>
      </c>
      <c r="B244" s="2">
        <v>451100</v>
      </c>
      <c r="C244" t="s">
        <v>310</v>
      </c>
      <c r="D244" t="str">
        <f t="shared" si="3"/>
        <v>广西贺州市</v>
      </c>
    </row>
    <row r="245" spans="1:4">
      <c r="A245" t="s">
        <v>24</v>
      </c>
      <c r="B245" s="2">
        <v>451200</v>
      </c>
      <c r="C245" t="s">
        <v>311</v>
      </c>
      <c r="D245" t="str">
        <f t="shared" si="3"/>
        <v>广西河池市</v>
      </c>
    </row>
    <row r="246" spans="1:4">
      <c r="A246" t="s">
        <v>24</v>
      </c>
      <c r="B246" s="2">
        <v>451300</v>
      </c>
      <c r="C246" t="s">
        <v>312</v>
      </c>
      <c r="D246" t="str">
        <f t="shared" si="3"/>
        <v>广西来宾市</v>
      </c>
    </row>
    <row r="247" spans="1:4">
      <c r="A247" t="s">
        <v>24</v>
      </c>
      <c r="B247" s="2">
        <v>451400</v>
      </c>
      <c r="C247" t="s">
        <v>313</v>
      </c>
      <c r="D247" t="str">
        <f t="shared" si="3"/>
        <v>广西崇左市</v>
      </c>
    </row>
    <row r="248" spans="1:4">
      <c r="A248" t="s">
        <v>44</v>
      </c>
      <c r="B248" s="2">
        <v>460100</v>
      </c>
      <c r="C248" t="s">
        <v>162</v>
      </c>
      <c r="D248" t="str">
        <f t="shared" si="3"/>
        <v>海南海口市</v>
      </c>
    </row>
    <row r="249" spans="1:4">
      <c r="A249" t="s">
        <v>44</v>
      </c>
      <c r="B249" s="2">
        <v>460200</v>
      </c>
      <c r="C249" t="s">
        <v>314</v>
      </c>
      <c r="D249" t="str">
        <f t="shared" si="3"/>
        <v>海南三亚市</v>
      </c>
    </row>
    <row r="250" spans="1:4">
      <c r="A250" t="s">
        <v>44</v>
      </c>
      <c r="B250" s="2">
        <v>460300</v>
      </c>
      <c r="C250" t="s">
        <v>315</v>
      </c>
      <c r="D250" t="str">
        <f t="shared" si="3"/>
        <v>海南三沙市</v>
      </c>
    </row>
    <row r="251" spans="1:4">
      <c r="A251" t="s">
        <v>44</v>
      </c>
      <c r="B251" s="2">
        <v>460400</v>
      </c>
      <c r="C251" t="s">
        <v>316</v>
      </c>
      <c r="D251" t="str">
        <f t="shared" si="3"/>
        <v>海南儋州市</v>
      </c>
    </row>
    <row r="252" spans="1:4">
      <c r="A252" t="s">
        <v>44</v>
      </c>
      <c r="B252" s="2">
        <v>469001</v>
      </c>
      <c r="C252" t="s">
        <v>317</v>
      </c>
      <c r="D252" t="str">
        <f t="shared" si="3"/>
        <v>海南五指山市</v>
      </c>
    </row>
    <row r="253" spans="1:4">
      <c r="A253" t="s">
        <v>44</v>
      </c>
      <c r="B253" s="2">
        <v>469002</v>
      </c>
      <c r="C253" t="s">
        <v>318</v>
      </c>
      <c r="D253" t="str">
        <f t="shared" si="3"/>
        <v>海南琼海市</v>
      </c>
    </row>
    <row r="254" spans="1:4">
      <c r="A254" t="s">
        <v>44</v>
      </c>
      <c r="B254" s="2">
        <v>469005</v>
      </c>
      <c r="C254" t="s">
        <v>319</v>
      </c>
      <c r="D254" t="str">
        <f t="shared" si="3"/>
        <v>海南文昌市</v>
      </c>
    </row>
    <row r="255" spans="1:4">
      <c r="A255" t="s">
        <v>44</v>
      </c>
      <c r="B255" s="2">
        <v>469006</v>
      </c>
      <c r="C255" t="s">
        <v>320</v>
      </c>
      <c r="D255" t="str">
        <f t="shared" si="3"/>
        <v>海南万宁市</v>
      </c>
    </row>
    <row r="256" spans="1:4">
      <c r="A256" t="s">
        <v>44</v>
      </c>
      <c r="B256" s="2">
        <v>469007</v>
      </c>
      <c r="C256" t="s">
        <v>321</v>
      </c>
      <c r="D256" t="str">
        <f t="shared" si="3"/>
        <v>海南东方市</v>
      </c>
    </row>
    <row r="257" spans="1:4">
      <c r="A257" t="s">
        <v>44</v>
      </c>
      <c r="B257" s="2">
        <v>469021</v>
      </c>
      <c r="C257" t="s">
        <v>322</v>
      </c>
      <c r="D257" t="str">
        <f t="shared" si="3"/>
        <v>海南定安县</v>
      </c>
    </row>
    <row r="258" spans="1:4">
      <c r="A258" t="s">
        <v>44</v>
      </c>
      <c r="B258" s="2">
        <v>469022</v>
      </c>
      <c r="C258" t="s">
        <v>323</v>
      </c>
      <c r="D258" t="str">
        <f t="shared" si="3"/>
        <v>海南屯昌县</v>
      </c>
    </row>
    <row r="259" spans="1:4">
      <c r="A259" t="s">
        <v>44</v>
      </c>
      <c r="B259" s="2">
        <v>469023</v>
      </c>
      <c r="C259" t="s">
        <v>324</v>
      </c>
      <c r="D259" t="str">
        <f t="shared" ref="D259:D322" si="4">A259&amp;C259</f>
        <v>海南澄迈县</v>
      </c>
    </row>
    <row r="260" spans="1:4">
      <c r="A260" t="s">
        <v>44</v>
      </c>
      <c r="B260" s="2">
        <v>469024</v>
      </c>
      <c r="C260" t="s">
        <v>325</v>
      </c>
      <c r="D260" t="str">
        <f t="shared" si="4"/>
        <v>海南临高县</v>
      </c>
    </row>
    <row r="261" spans="1:4">
      <c r="A261" t="s">
        <v>44</v>
      </c>
      <c r="B261" s="2">
        <v>469025</v>
      </c>
      <c r="C261" t="s">
        <v>326</v>
      </c>
      <c r="D261" t="str">
        <f t="shared" si="4"/>
        <v>海南白沙黎族自治县</v>
      </c>
    </row>
    <row r="262" spans="1:4">
      <c r="A262" t="s">
        <v>44</v>
      </c>
      <c r="B262" s="2">
        <v>469026</v>
      </c>
      <c r="C262" t="s">
        <v>327</v>
      </c>
      <c r="D262" t="str">
        <f t="shared" si="4"/>
        <v>海南昌江黎族自治县</v>
      </c>
    </row>
    <row r="263" spans="1:4">
      <c r="A263" t="s">
        <v>44</v>
      </c>
      <c r="B263" s="2">
        <v>469027</v>
      </c>
      <c r="C263" t="s">
        <v>328</v>
      </c>
      <c r="D263" t="str">
        <f t="shared" si="4"/>
        <v>海南乐东黎族自治县</v>
      </c>
    </row>
    <row r="264" spans="1:4">
      <c r="A264" t="s">
        <v>44</v>
      </c>
      <c r="B264" s="2">
        <v>469028</v>
      </c>
      <c r="C264" t="s">
        <v>329</v>
      </c>
      <c r="D264" t="str">
        <f t="shared" si="4"/>
        <v>海南陵水黎族自治县</v>
      </c>
    </row>
    <row r="265" spans="1:4">
      <c r="A265" t="s">
        <v>44</v>
      </c>
      <c r="B265" s="2">
        <v>469029</v>
      </c>
      <c r="C265" t="s">
        <v>330</v>
      </c>
      <c r="D265" t="str">
        <f t="shared" si="4"/>
        <v>海南保亭黎族苗族自治县</v>
      </c>
    </row>
    <row r="266" spans="1:4">
      <c r="A266" t="s">
        <v>44</v>
      </c>
      <c r="B266" s="2">
        <v>469030</v>
      </c>
      <c r="C266" t="s">
        <v>331</v>
      </c>
      <c r="D266" t="str">
        <f t="shared" si="4"/>
        <v>海南琼中黎族苗族自治县</v>
      </c>
    </row>
    <row r="267" spans="1:4">
      <c r="A267" t="s">
        <v>25</v>
      </c>
      <c r="B267" s="2">
        <v>520100</v>
      </c>
      <c r="C267" t="s">
        <v>332</v>
      </c>
      <c r="D267" t="str">
        <f t="shared" si="4"/>
        <v>贵州贵阳市</v>
      </c>
    </row>
    <row r="268" spans="1:4">
      <c r="A268" t="s">
        <v>25</v>
      </c>
      <c r="B268" s="2">
        <v>520200</v>
      </c>
      <c r="C268" t="s">
        <v>186</v>
      </c>
      <c r="D268" t="str">
        <f t="shared" si="4"/>
        <v>贵州六盘水市</v>
      </c>
    </row>
    <row r="269" spans="1:4">
      <c r="A269" t="s">
        <v>25</v>
      </c>
      <c r="B269" s="2">
        <v>520300</v>
      </c>
      <c r="C269" t="s">
        <v>184</v>
      </c>
      <c r="D269" t="str">
        <f t="shared" si="4"/>
        <v>贵州遵义市</v>
      </c>
    </row>
    <row r="270" spans="1:4">
      <c r="A270" t="s">
        <v>25</v>
      </c>
      <c r="B270" s="2">
        <v>520400</v>
      </c>
      <c r="C270" t="s">
        <v>185</v>
      </c>
      <c r="D270" t="str">
        <f t="shared" si="4"/>
        <v>贵州安顺市</v>
      </c>
    </row>
    <row r="271" spans="1:4">
      <c r="A271" t="s">
        <v>25</v>
      </c>
      <c r="B271" s="2">
        <v>520500</v>
      </c>
      <c r="C271" t="s">
        <v>333</v>
      </c>
      <c r="D271" t="str">
        <f t="shared" si="4"/>
        <v>贵州毕节市</v>
      </c>
    </row>
    <row r="272" spans="1:4">
      <c r="A272" t="s">
        <v>25</v>
      </c>
      <c r="B272" s="2">
        <v>520600</v>
      </c>
      <c r="C272" t="s">
        <v>334</v>
      </c>
      <c r="D272" t="str">
        <f t="shared" si="4"/>
        <v>贵州铜仁市</v>
      </c>
    </row>
    <row r="273" spans="1:4">
      <c r="A273" t="s">
        <v>25</v>
      </c>
      <c r="B273" s="2">
        <v>522300</v>
      </c>
      <c r="C273" t="s">
        <v>335</v>
      </c>
      <c r="D273" t="str">
        <f t="shared" si="4"/>
        <v>贵州黔西南布依族苗族自治州</v>
      </c>
    </row>
    <row r="274" spans="1:4">
      <c r="A274" t="s">
        <v>25</v>
      </c>
      <c r="B274" s="2">
        <v>522600</v>
      </c>
      <c r="C274" t="s">
        <v>336</v>
      </c>
      <c r="D274" t="str">
        <f t="shared" si="4"/>
        <v>贵州黔东南苗族侗族自治州</v>
      </c>
    </row>
    <row r="275" spans="1:4">
      <c r="A275" t="s">
        <v>25</v>
      </c>
      <c r="B275" s="2">
        <v>522700</v>
      </c>
      <c r="C275" t="s">
        <v>337</v>
      </c>
      <c r="D275" t="str">
        <f t="shared" si="4"/>
        <v>贵州黔南布依族苗族自治州</v>
      </c>
    </row>
    <row r="276" spans="1:4">
      <c r="A276" t="s">
        <v>47</v>
      </c>
      <c r="B276" s="2">
        <v>530100</v>
      </c>
      <c r="C276" t="s">
        <v>183</v>
      </c>
      <c r="D276" t="str">
        <f t="shared" si="4"/>
        <v>云南昆明市</v>
      </c>
    </row>
    <row r="277" spans="1:4">
      <c r="A277" t="s">
        <v>47</v>
      </c>
      <c r="B277" s="2">
        <v>530300</v>
      </c>
      <c r="C277" t="s">
        <v>338</v>
      </c>
      <c r="D277" t="str">
        <f t="shared" si="4"/>
        <v>云南曲靖市</v>
      </c>
    </row>
    <row r="278" spans="1:4">
      <c r="A278" t="s">
        <v>47</v>
      </c>
      <c r="B278" s="2">
        <v>530400</v>
      </c>
      <c r="C278" t="s">
        <v>339</v>
      </c>
      <c r="D278" t="str">
        <f t="shared" si="4"/>
        <v>云南玉溪市</v>
      </c>
    </row>
    <row r="279" spans="1:4">
      <c r="A279" t="s">
        <v>47</v>
      </c>
      <c r="B279" s="2">
        <v>530500</v>
      </c>
      <c r="C279" t="s">
        <v>340</v>
      </c>
      <c r="D279" t="str">
        <f t="shared" si="4"/>
        <v>云南保山市</v>
      </c>
    </row>
    <row r="280" spans="1:4">
      <c r="A280" t="s">
        <v>47</v>
      </c>
      <c r="B280" s="2">
        <v>530600</v>
      </c>
      <c r="C280" t="s">
        <v>341</v>
      </c>
      <c r="D280" t="str">
        <f t="shared" si="4"/>
        <v>云南昭通市</v>
      </c>
    </row>
    <row r="281" spans="1:4">
      <c r="A281" t="s">
        <v>47</v>
      </c>
      <c r="B281" s="2">
        <v>530700</v>
      </c>
      <c r="C281" t="s">
        <v>342</v>
      </c>
      <c r="D281" t="str">
        <f t="shared" si="4"/>
        <v>云南丽江市</v>
      </c>
    </row>
    <row r="282" spans="1:4">
      <c r="A282" t="s">
        <v>47</v>
      </c>
      <c r="B282" s="2">
        <v>530800</v>
      </c>
      <c r="C282" t="s">
        <v>343</v>
      </c>
      <c r="D282" t="str">
        <f t="shared" si="4"/>
        <v>云南普洱市</v>
      </c>
    </row>
    <row r="283" spans="1:4">
      <c r="A283" t="s">
        <v>47</v>
      </c>
      <c r="B283" s="2">
        <v>530900</v>
      </c>
      <c r="C283" t="s">
        <v>344</v>
      </c>
      <c r="D283" t="str">
        <f t="shared" si="4"/>
        <v>云南临沧市</v>
      </c>
    </row>
    <row r="284" spans="1:4">
      <c r="A284" t="s">
        <v>47</v>
      </c>
      <c r="B284" s="2">
        <v>532300</v>
      </c>
      <c r="C284" t="s">
        <v>345</v>
      </c>
      <c r="D284" t="str">
        <f t="shared" si="4"/>
        <v>云南楚雄彝族自治州</v>
      </c>
    </row>
    <row r="285" spans="1:4">
      <c r="A285" t="s">
        <v>47</v>
      </c>
      <c r="B285" s="2">
        <v>532500</v>
      </c>
      <c r="C285" t="s">
        <v>346</v>
      </c>
      <c r="D285" t="str">
        <f t="shared" si="4"/>
        <v>云南红河哈尼族彝族自治州</v>
      </c>
    </row>
    <row r="286" spans="1:4">
      <c r="A286" t="s">
        <v>47</v>
      </c>
      <c r="B286" s="2">
        <v>532600</v>
      </c>
      <c r="C286" t="s">
        <v>347</v>
      </c>
      <c r="D286" t="str">
        <f t="shared" si="4"/>
        <v>云南文山壮族苗族自治州</v>
      </c>
    </row>
    <row r="287" spans="1:4">
      <c r="A287" t="s">
        <v>47</v>
      </c>
      <c r="B287" s="2">
        <v>532800</v>
      </c>
      <c r="C287" t="s">
        <v>348</v>
      </c>
      <c r="D287" t="str">
        <f t="shared" si="4"/>
        <v>云南西双版纳傣族自治州</v>
      </c>
    </row>
    <row r="288" spans="1:4">
      <c r="A288" t="s">
        <v>47</v>
      </c>
      <c r="B288" s="2">
        <v>532900</v>
      </c>
      <c r="C288" t="s">
        <v>349</v>
      </c>
      <c r="D288" t="str">
        <f t="shared" si="4"/>
        <v>云南大理白族自治州</v>
      </c>
    </row>
    <row r="289" spans="1:4">
      <c r="A289" t="s">
        <v>47</v>
      </c>
      <c r="B289" s="2">
        <v>533100</v>
      </c>
      <c r="C289" t="s">
        <v>350</v>
      </c>
      <c r="D289" t="str">
        <f t="shared" si="4"/>
        <v>云南德宏傣族景颇族自治州</v>
      </c>
    </row>
    <row r="290" spans="1:4">
      <c r="A290" t="s">
        <v>47</v>
      </c>
      <c r="B290" s="2">
        <v>533300</v>
      </c>
      <c r="C290" t="s">
        <v>351</v>
      </c>
      <c r="D290" t="str">
        <f t="shared" si="4"/>
        <v>云南怒江傈僳族自治州</v>
      </c>
    </row>
    <row r="291" spans="1:4">
      <c r="A291" t="s">
        <v>47</v>
      </c>
      <c r="B291" s="2">
        <v>533400</v>
      </c>
      <c r="C291" t="s">
        <v>352</v>
      </c>
      <c r="D291" t="str">
        <f t="shared" si="4"/>
        <v>云南迪庆藏族自治州</v>
      </c>
    </row>
    <row r="292" spans="1:4">
      <c r="A292" t="s">
        <v>15</v>
      </c>
      <c r="B292" s="2">
        <v>610100</v>
      </c>
      <c r="C292" t="s">
        <v>212</v>
      </c>
      <c r="D292" t="str">
        <f t="shared" si="4"/>
        <v>陕西西安市</v>
      </c>
    </row>
    <row r="293" spans="1:4">
      <c r="A293" t="s">
        <v>15</v>
      </c>
      <c r="B293" s="2">
        <v>610200</v>
      </c>
      <c r="C293" t="s">
        <v>353</v>
      </c>
      <c r="D293" t="str">
        <f t="shared" si="4"/>
        <v>陕西铜川市</v>
      </c>
    </row>
    <row r="294" spans="1:4">
      <c r="A294" t="s">
        <v>15</v>
      </c>
      <c r="B294" s="2">
        <v>610300</v>
      </c>
      <c r="C294" t="s">
        <v>213</v>
      </c>
      <c r="D294" t="str">
        <f t="shared" si="4"/>
        <v>陕西宝鸡市</v>
      </c>
    </row>
    <row r="295" spans="1:4">
      <c r="A295" t="s">
        <v>15</v>
      </c>
      <c r="B295" s="2">
        <v>610400</v>
      </c>
      <c r="C295" t="s">
        <v>354</v>
      </c>
      <c r="D295" t="str">
        <f t="shared" si="4"/>
        <v>陕西咸阳市</v>
      </c>
    </row>
    <row r="296" spans="1:4">
      <c r="A296" t="s">
        <v>15</v>
      </c>
      <c r="B296" s="2">
        <v>610500</v>
      </c>
      <c r="C296" t="s">
        <v>355</v>
      </c>
      <c r="D296" t="str">
        <f t="shared" si="4"/>
        <v>陕西渭南市</v>
      </c>
    </row>
    <row r="297" spans="1:4">
      <c r="A297" t="s">
        <v>15</v>
      </c>
      <c r="B297" s="2">
        <v>610600</v>
      </c>
      <c r="C297" t="s">
        <v>356</v>
      </c>
      <c r="D297" t="str">
        <f t="shared" si="4"/>
        <v>陕西延安市</v>
      </c>
    </row>
    <row r="298" spans="1:4">
      <c r="A298" t="s">
        <v>15</v>
      </c>
      <c r="B298" s="2">
        <v>610700</v>
      </c>
      <c r="C298" t="s">
        <v>357</v>
      </c>
      <c r="D298" t="str">
        <f t="shared" si="4"/>
        <v>陕西汉中市</v>
      </c>
    </row>
    <row r="299" spans="1:4">
      <c r="A299" t="s">
        <v>15</v>
      </c>
      <c r="B299" s="2">
        <v>610800</v>
      </c>
      <c r="C299" t="s">
        <v>358</v>
      </c>
      <c r="D299" t="str">
        <f t="shared" si="4"/>
        <v>陕西榆林市</v>
      </c>
    </row>
    <row r="300" spans="1:4">
      <c r="A300" t="s">
        <v>15</v>
      </c>
      <c r="B300" s="2">
        <v>610900</v>
      </c>
      <c r="C300" t="s">
        <v>359</v>
      </c>
      <c r="D300" t="str">
        <f t="shared" si="4"/>
        <v>陕西安康市</v>
      </c>
    </row>
    <row r="301" spans="1:4">
      <c r="A301" t="s">
        <v>15</v>
      </c>
      <c r="B301" s="2">
        <v>611000</v>
      </c>
      <c r="C301" t="s">
        <v>360</v>
      </c>
      <c r="D301" t="str">
        <f t="shared" si="4"/>
        <v>陕西商洛市</v>
      </c>
    </row>
    <row r="302" spans="1:4">
      <c r="A302" t="s">
        <v>46</v>
      </c>
      <c r="B302" s="2">
        <v>620100</v>
      </c>
      <c r="C302" t="s">
        <v>164</v>
      </c>
      <c r="D302" t="str">
        <f t="shared" si="4"/>
        <v>甘肃兰州市</v>
      </c>
    </row>
    <row r="303" spans="1:4">
      <c r="A303" t="s">
        <v>46</v>
      </c>
      <c r="B303" s="2">
        <v>620200</v>
      </c>
      <c r="C303" t="s">
        <v>361</v>
      </c>
      <c r="D303" t="str">
        <f t="shared" si="4"/>
        <v>甘肃嘉峪关市</v>
      </c>
    </row>
    <row r="304" spans="1:4">
      <c r="A304" t="s">
        <v>46</v>
      </c>
      <c r="B304" s="2">
        <v>620300</v>
      </c>
      <c r="C304" t="s">
        <v>362</v>
      </c>
      <c r="D304" t="str">
        <f t="shared" si="4"/>
        <v>甘肃金昌市</v>
      </c>
    </row>
    <row r="305" spans="1:4">
      <c r="A305" t="s">
        <v>46</v>
      </c>
      <c r="B305" s="2">
        <v>620400</v>
      </c>
      <c r="C305" t="s">
        <v>363</v>
      </c>
      <c r="D305" t="str">
        <f t="shared" si="4"/>
        <v>甘肃白银市</v>
      </c>
    </row>
    <row r="306" spans="1:4">
      <c r="A306" t="s">
        <v>46</v>
      </c>
      <c r="B306" s="2">
        <v>620500</v>
      </c>
      <c r="C306" t="s">
        <v>364</v>
      </c>
      <c r="D306" t="str">
        <f t="shared" si="4"/>
        <v>甘肃天水市</v>
      </c>
    </row>
    <row r="307" spans="1:4">
      <c r="A307" t="s">
        <v>46</v>
      </c>
      <c r="B307" s="2">
        <v>620600</v>
      </c>
      <c r="C307" t="s">
        <v>365</v>
      </c>
      <c r="D307" t="str">
        <f t="shared" si="4"/>
        <v>甘肃武威市</v>
      </c>
    </row>
    <row r="308" spans="1:4">
      <c r="A308" t="s">
        <v>46</v>
      </c>
      <c r="B308" s="2">
        <v>620700</v>
      </c>
      <c r="C308" t="s">
        <v>366</v>
      </c>
      <c r="D308" t="str">
        <f t="shared" si="4"/>
        <v>甘肃张掖市</v>
      </c>
    </row>
    <row r="309" spans="1:4">
      <c r="A309" t="s">
        <v>46</v>
      </c>
      <c r="B309" s="2">
        <v>620800</v>
      </c>
      <c r="C309" t="s">
        <v>367</v>
      </c>
      <c r="D309" t="str">
        <f t="shared" si="4"/>
        <v>甘肃平凉市</v>
      </c>
    </row>
    <row r="310" spans="1:4">
      <c r="A310" t="s">
        <v>46</v>
      </c>
      <c r="B310" s="2">
        <v>620900</v>
      </c>
      <c r="C310" t="s">
        <v>368</v>
      </c>
      <c r="D310" t="str">
        <f t="shared" si="4"/>
        <v>甘肃酒泉市</v>
      </c>
    </row>
    <row r="311" spans="1:4">
      <c r="A311" t="s">
        <v>46</v>
      </c>
      <c r="B311" s="2">
        <v>621000</v>
      </c>
      <c r="C311" t="s">
        <v>369</v>
      </c>
      <c r="D311" t="str">
        <f t="shared" si="4"/>
        <v>甘肃庆阳市</v>
      </c>
    </row>
    <row r="312" spans="1:4">
      <c r="A312" t="s">
        <v>46</v>
      </c>
      <c r="B312" s="2">
        <v>621100</v>
      </c>
      <c r="C312" t="s">
        <v>370</v>
      </c>
      <c r="D312" t="str">
        <f t="shared" si="4"/>
        <v>甘肃定西市</v>
      </c>
    </row>
    <row r="313" spans="1:4">
      <c r="A313" t="s">
        <v>46</v>
      </c>
      <c r="B313" s="2">
        <v>621200</v>
      </c>
      <c r="C313" t="s">
        <v>371</v>
      </c>
      <c r="D313" t="str">
        <f t="shared" si="4"/>
        <v>甘肃陇南市</v>
      </c>
    </row>
    <row r="314" spans="1:4">
      <c r="A314" t="s">
        <v>46</v>
      </c>
      <c r="B314" s="2">
        <v>622900</v>
      </c>
      <c r="C314" t="s">
        <v>372</v>
      </c>
      <c r="D314" t="str">
        <f t="shared" si="4"/>
        <v>甘肃临夏回族自治州</v>
      </c>
    </row>
    <row r="315" spans="1:4">
      <c r="A315" t="s">
        <v>46</v>
      </c>
      <c r="B315" s="2">
        <v>623000</v>
      </c>
      <c r="C315" t="s">
        <v>373</v>
      </c>
      <c r="D315" t="str">
        <f t="shared" si="4"/>
        <v>甘肃甘南藏族自治州</v>
      </c>
    </row>
    <row r="316" spans="1:4">
      <c r="A316" t="s">
        <v>48</v>
      </c>
      <c r="B316" s="2">
        <v>630100</v>
      </c>
      <c r="C316" t="s">
        <v>216</v>
      </c>
      <c r="D316" t="str">
        <f t="shared" si="4"/>
        <v>青海西宁市</v>
      </c>
    </row>
    <row r="317" spans="1:4">
      <c r="A317" t="s">
        <v>48</v>
      </c>
      <c r="B317" s="2">
        <v>630200</v>
      </c>
      <c r="C317" t="s">
        <v>374</v>
      </c>
      <c r="D317" t="str">
        <f t="shared" si="4"/>
        <v>青海海东市</v>
      </c>
    </row>
    <row r="318" spans="1:4">
      <c r="A318" t="s">
        <v>48</v>
      </c>
      <c r="B318" s="2">
        <v>632200</v>
      </c>
      <c r="C318" t="s">
        <v>375</v>
      </c>
      <c r="D318" t="str">
        <f t="shared" si="4"/>
        <v>青海海北藏族自治州</v>
      </c>
    </row>
    <row r="319" spans="1:4">
      <c r="A319" t="s">
        <v>48</v>
      </c>
      <c r="B319" s="2">
        <v>632300</v>
      </c>
      <c r="C319" t="s">
        <v>376</v>
      </c>
      <c r="D319" t="str">
        <f t="shared" si="4"/>
        <v>青海黄南藏族自治州</v>
      </c>
    </row>
    <row r="320" spans="1:4">
      <c r="A320" t="s">
        <v>48</v>
      </c>
      <c r="B320" s="2">
        <v>632500</v>
      </c>
      <c r="C320" t="s">
        <v>377</v>
      </c>
      <c r="D320" t="str">
        <f t="shared" si="4"/>
        <v>青海海南藏族自治州</v>
      </c>
    </row>
    <row r="321" spans="1:4">
      <c r="A321" t="s">
        <v>48</v>
      </c>
      <c r="B321" s="2">
        <v>632600</v>
      </c>
      <c r="C321" t="s">
        <v>378</v>
      </c>
      <c r="D321" t="str">
        <f t="shared" si="4"/>
        <v>青海果洛藏族自治州</v>
      </c>
    </row>
    <row r="322" spans="1:4">
      <c r="A322" t="s">
        <v>48</v>
      </c>
      <c r="B322" s="2">
        <v>632700</v>
      </c>
      <c r="C322" t="s">
        <v>379</v>
      </c>
      <c r="D322" t="str">
        <f t="shared" si="4"/>
        <v>青海玉树藏族自治州</v>
      </c>
    </row>
    <row r="323" spans="1:4">
      <c r="A323" t="s">
        <v>48</v>
      </c>
      <c r="B323" s="2">
        <v>632800</v>
      </c>
      <c r="C323" t="s">
        <v>380</v>
      </c>
      <c r="D323" t="str">
        <f t="shared" ref="D323:D386" si="5">A323&amp;C323</f>
        <v>青海海西蒙古族藏族自治州</v>
      </c>
    </row>
    <row r="324" spans="1:4">
      <c r="A324" t="s">
        <v>45</v>
      </c>
      <c r="B324" s="2">
        <v>640100</v>
      </c>
      <c r="C324" t="s">
        <v>163</v>
      </c>
      <c r="D324" t="str">
        <f t="shared" si="5"/>
        <v>宁夏银川市</v>
      </c>
    </row>
    <row r="325" spans="1:4">
      <c r="A325" t="s">
        <v>45</v>
      </c>
      <c r="B325" s="2">
        <v>640200</v>
      </c>
      <c r="C325" t="s">
        <v>381</v>
      </c>
      <c r="D325" t="str">
        <f t="shared" si="5"/>
        <v>宁夏石嘴山市</v>
      </c>
    </row>
    <row r="326" spans="1:4">
      <c r="A326" t="s">
        <v>45</v>
      </c>
      <c r="B326" s="2">
        <v>640300</v>
      </c>
      <c r="C326" t="s">
        <v>382</v>
      </c>
      <c r="D326" t="str">
        <f t="shared" si="5"/>
        <v>宁夏吴忠市</v>
      </c>
    </row>
    <row r="327" spans="1:4">
      <c r="A327" t="s">
        <v>45</v>
      </c>
      <c r="B327" s="2">
        <v>640400</v>
      </c>
      <c r="C327" t="s">
        <v>383</v>
      </c>
      <c r="D327" t="str">
        <f t="shared" si="5"/>
        <v>宁夏固原市</v>
      </c>
    </row>
    <row r="328" spans="1:4">
      <c r="A328" t="s">
        <v>45</v>
      </c>
      <c r="B328" s="2">
        <v>640500</v>
      </c>
      <c r="C328" t="s">
        <v>384</v>
      </c>
      <c r="D328" t="str">
        <f t="shared" si="5"/>
        <v>宁夏中卫市</v>
      </c>
    </row>
    <row r="329" spans="1:4">
      <c r="A329" t="s">
        <v>2</v>
      </c>
      <c r="B329" s="2">
        <v>110101</v>
      </c>
      <c r="C329" t="s">
        <v>385</v>
      </c>
      <c r="D329" t="str">
        <f t="shared" si="5"/>
        <v>北京东城区</v>
      </c>
    </row>
    <row r="330" spans="1:4">
      <c r="A330" t="s">
        <v>2</v>
      </c>
      <c r="B330" s="2">
        <v>110102</v>
      </c>
      <c r="C330" t="s">
        <v>386</v>
      </c>
      <c r="D330" t="str">
        <f t="shared" si="5"/>
        <v>北京西城区</v>
      </c>
    </row>
    <row r="331" spans="1:4">
      <c r="A331" t="s">
        <v>2</v>
      </c>
      <c r="B331" s="2">
        <v>110105</v>
      </c>
      <c r="C331" t="s">
        <v>70</v>
      </c>
      <c r="D331" t="str">
        <f t="shared" si="5"/>
        <v>北京朝阳区</v>
      </c>
    </row>
    <row r="332" spans="1:4">
      <c r="A332" t="s">
        <v>2</v>
      </c>
      <c r="B332" s="2">
        <v>110106</v>
      </c>
      <c r="C332" t="s">
        <v>31</v>
      </c>
      <c r="D332" t="str">
        <f t="shared" si="5"/>
        <v>北京丰台区</v>
      </c>
    </row>
    <row r="333" spans="1:4">
      <c r="A333" t="s">
        <v>2</v>
      </c>
      <c r="B333" s="2">
        <v>110107</v>
      </c>
      <c r="C333" t="s">
        <v>387</v>
      </c>
      <c r="D333" t="str">
        <f t="shared" si="5"/>
        <v>北京石景山区</v>
      </c>
    </row>
    <row r="334" spans="1:4">
      <c r="A334" t="s">
        <v>2</v>
      </c>
      <c r="B334" s="2">
        <v>110108</v>
      </c>
      <c r="C334" t="s">
        <v>69</v>
      </c>
      <c r="D334" t="str">
        <f t="shared" si="5"/>
        <v>北京海淀区</v>
      </c>
    </row>
    <row r="335" spans="1:4">
      <c r="A335" t="s">
        <v>2</v>
      </c>
      <c r="B335" s="2">
        <v>110109</v>
      </c>
      <c r="C335" t="s">
        <v>388</v>
      </c>
      <c r="D335" t="str">
        <f t="shared" si="5"/>
        <v>北京门头沟区</v>
      </c>
    </row>
    <row r="336" spans="1:4">
      <c r="A336" t="s">
        <v>2</v>
      </c>
      <c r="B336" s="2">
        <v>110111</v>
      </c>
      <c r="C336" t="s">
        <v>389</v>
      </c>
      <c r="D336" t="str">
        <f t="shared" si="5"/>
        <v>北京房山区</v>
      </c>
    </row>
    <row r="337" spans="1:4">
      <c r="A337" t="s">
        <v>2</v>
      </c>
      <c r="B337" s="2">
        <v>110112</v>
      </c>
      <c r="C337" t="s">
        <v>390</v>
      </c>
      <c r="D337" t="str">
        <f t="shared" si="5"/>
        <v>北京通州区</v>
      </c>
    </row>
    <row r="338" spans="1:4">
      <c r="A338" t="s">
        <v>2</v>
      </c>
      <c r="B338" s="2">
        <v>110113</v>
      </c>
      <c r="C338" t="s">
        <v>391</v>
      </c>
      <c r="D338" t="str">
        <f t="shared" si="5"/>
        <v>北京顺义区</v>
      </c>
    </row>
    <row r="339" spans="1:4">
      <c r="A339" t="s">
        <v>2</v>
      </c>
      <c r="B339" s="2">
        <v>110114</v>
      </c>
      <c r="C339" t="s">
        <v>392</v>
      </c>
      <c r="D339" t="str">
        <f t="shared" si="5"/>
        <v>北京昌平区</v>
      </c>
    </row>
    <row r="340" spans="1:4">
      <c r="A340" t="s">
        <v>2</v>
      </c>
      <c r="B340" s="2">
        <v>110115</v>
      </c>
      <c r="C340" t="s">
        <v>71</v>
      </c>
      <c r="D340" t="str">
        <f t="shared" si="5"/>
        <v>北京大兴区</v>
      </c>
    </row>
    <row r="341" spans="1:4">
      <c r="A341" t="s">
        <v>2</v>
      </c>
      <c r="B341" s="2">
        <v>110116</v>
      </c>
      <c r="C341" t="s">
        <v>393</v>
      </c>
      <c r="D341" t="str">
        <f t="shared" si="5"/>
        <v>北京怀柔区</v>
      </c>
    </row>
    <row r="342" spans="1:4">
      <c r="A342" t="s">
        <v>2</v>
      </c>
      <c r="B342" s="2">
        <v>110117</v>
      </c>
      <c r="C342" t="s">
        <v>394</v>
      </c>
      <c r="D342" t="str">
        <f t="shared" si="5"/>
        <v>北京平谷区</v>
      </c>
    </row>
    <row r="343" spans="1:4">
      <c r="A343" t="s">
        <v>2</v>
      </c>
      <c r="B343" s="2">
        <v>110118</v>
      </c>
      <c r="C343" t="s">
        <v>395</v>
      </c>
      <c r="D343" t="str">
        <f t="shared" si="5"/>
        <v>北京密云区</v>
      </c>
    </row>
    <row r="344" spans="1:4">
      <c r="A344" t="s">
        <v>2</v>
      </c>
      <c r="B344" s="2">
        <v>110119</v>
      </c>
      <c r="C344" t="s">
        <v>396</v>
      </c>
      <c r="D344" t="str">
        <f t="shared" si="5"/>
        <v>北京延庆区</v>
      </c>
    </row>
    <row r="345" spans="1:4">
      <c r="A345" t="s">
        <v>4</v>
      </c>
      <c r="B345" s="2">
        <v>120101</v>
      </c>
      <c r="C345" t="s">
        <v>397</v>
      </c>
      <c r="D345" t="str">
        <f t="shared" si="5"/>
        <v>天津和平区</v>
      </c>
    </row>
    <row r="346" spans="1:4">
      <c r="A346" t="s">
        <v>4</v>
      </c>
      <c r="B346" s="2">
        <v>120102</v>
      </c>
      <c r="C346" t="s">
        <v>398</v>
      </c>
      <c r="D346" t="str">
        <f t="shared" si="5"/>
        <v>天津河东区</v>
      </c>
    </row>
    <row r="347" spans="1:4">
      <c r="A347" t="s">
        <v>4</v>
      </c>
      <c r="B347" s="2">
        <v>120103</v>
      </c>
      <c r="C347" t="s">
        <v>32</v>
      </c>
      <c r="D347" t="str">
        <f t="shared" si="5"/>
        <v>天津河西区</v>
      </c>
    </row>
    <row r="348" spans="1:4">
      <c r="A348" t="s">
        <v>4</v>
      </c>
      <c r="B348" s="2">
        <v>120104</v>
      </c>
      <c r="C348" t="s">
        <v>399</v>
      </c>
      <c r="D348" t="str">
        <f t="shared" si="5"/>
        <v>天津南开区</v>
      </c>
    </row>
    <row r="349" spans="1:4">
      <c r="A349" t="s">
        <v>4</v>
      </c>
      <c r="B349" s="2">
        <v>120105</v>
      </c>
      <c r="C349" t="s">
        <v>400</v>
      </c>
      <c r="D349" t="str">
        <f t="shared" si="5"/>
        <v>天津河北区</v>
      </c>
    </row>
    <row r="350" spans="1:4">
      <c r="A350" t="s">
        <v>4</v>
      </c>
      <c r="B350" s="2">
        <v>120106</v>
      </c>
      <c r="C350" t="s">
        <v>401</v>
      </c>
      <c r="D350" t="str">
        <f t="shared" si="5"/>
        <v>天津红桥区</v>
      </c>
    </row>
    <row r="351" spans="1:4">
      <c r="A351" t="s">
        <v>4</v>
      </c>
      <c r="B351" s="2">
        <v>120110</v>
      </c>
      <c r="C351" t="s">
        <v>402</v>
      </c>
      <c r="D351" t="str">
        <f t="shared" si="5"/>
        <v>天津东丽区</v>
      </c>
    </row>
    <row r="352" spans="1:4">
      <c r="A352" t="s">
        <v>4</v>
      </c>
      <c r="B352" s="2">
        <v>120111</v>
      </c>
      <c r="C352" t="s">
        <v>403</v>
      </c>
      <c r="D352" t="str">
        <f t="shared" si="5"/>
        <v>天津西青区</v>
      </c>
    </row>
    <row r="353" spans="1:4">
      <c r="A353" t="s">
        <v>4</v>
      </c>
      <c r="B353" s="2">
        <v>120112</v>
      </c>
      <c r="C353" t="s">
        <v>404</v>
      </c>
      <c r="D353" t="str">
        <f t="shared" si="5"/>
        <v>天津津南区</v>
      </c>
    </row>
    <row r="354" spans="1:4">
      <c r="A354" t="s">
        <v>4</v>
      </c>
      <c r="B354" s="2">
        <v>120113</v>
      </c>
      <c r="C354" t="s">
        <v>405</v>
      </c>
      <c r="D354" t="str">
        <f t="shared" si="5"/>
        <v>天津北辰区</v>
      </c>
    </row>
    <row r="355" spans="1:4">
      <c r="A355" t="s">
        <v>4</v>
      </c>
      <c r="B355" s="2">
        <v>120114</v>
      </c>
      <c r="C355" t="s">
        <v>406</v>
      </c>
      <c r="D355" t="str">
        <f t="shared" si="5"/>
        <v>天津武清区</v>
      </c>
    </row>
    <row r="356" spans="1:4">
      <c r="A356" t="s">
        <v>4</v>
      </c>
      <c r="B356" s="2">
        <v>120115</v>
      </c>
      <c r="C356" t="s">
        <v>407</v>
      </c>
      <c r="D356" t="str">
        <f t="shared" si="5"/>
        <v>天津宝坻区</v>
      </c>
    </row>
    <row r="357" spans="1:4">
      <c r="A357" t="s">
        <v>4</v>
      </c>
      <c r="B357" s="2">
        <v>120116</v>
      </c>
      <c r="C357" t="s">
        <v>408</v>
      </c>
      <c r="D357" t="str">
        <f t="shared" si="5"/>
        <v>天津滨海新区</v>
      </c>
    </row>
    <row r="358" spans="1:4">
      <c r="A358" t="s">
        <v>4</v>
      </c>
      <c r="B358" s="2">
        <v>120117</v>
      </c>
      <c r="C358" t="s">
        <v>409</v>
      </c>
      <c r="D358" t="str">
        <f t="shared" si="5"/>
        <v>天津宁河区</v>
      </c>
    </row>
    <row r="359" spans="1:4">
      <c r="A359" t="s">
        <v>4</v>
      </c>
      <c r="B359" s="2">
        <v>120118</v>
      </c>
      <c r="C359" t="s">
        <v>410</v>
      </c>
      <c r="D359" t="str">
        <f t="shared" si="5"/>
        <v>天津静海区</v>
      </c>
    </row>
    <row r="360" spans="1:4">
      <c r="A360" t="s">
        <v>4</v>
      </c>
      <c r="B360" s="2">
        <v>120119</v>
      </c>
      <c r="C360" t="s">
        <v>411</v>
      </c>
      <c r="D360" t="str">
        <f t="shared" si="5"/>
        <v>天津蓟州区</v>
      </c>
    </row>
    <row r="361" spans="1:4">
      <c r="A361" t="s">
        <v>8</v>
      </c>
      <c r="B361" s="2">
        <v>500101</v>
      </c>
      <c r="C361" t="s">
        <v>412</v>
      </c>
      <c r="D361" t="str">
        <f t="shared" si="5"/>
        <v>重庆万州区</v>
      </c>
    </row>
    <row r="362" spans="1:4">
      <c r="A362" t="s">
        <v>8</v>
      </c>
      <c r="B362" s="2">
        <v>500102</v>
      </c>
      <c r="C362" t="s">
        <v>413</v>
      </c>
      <c r="D362" t="str">
        <f t="shared" si="5"/>
        <v>重庆涪陵区</v>
      </c>
    </row>
    <row r="363" spans="1:4">
      <c r="A363" t="s">
        <v>8</v>
      </c>
      <c r="B363" s="2">
        <v>500103</v>
      </c>
      <c r="C363" t="s">
        <v>414</v>
      </c>
      <c r="D363" t="str">
        <f t="shared" si="5"/>
        <v>重庆渝中区</v>
      </c>
    </row>
    <row r="364" spans="1:4">
      <c r="A364" t="s">
        <v>8</v>
      </c>
      <c r="B364" s="2">
        <v>500104</v>
      </c>
      <c r="C364" t="s">
        <v>415</v>
      </c>
      <c r="D364" t="str">
        <f t="shared" si="5"/>
        <v>重庆大渡口区</v>
      </c>
    </row>
    <row r="365" spans="1:4">
      <c r="A365" t="s">
        <v>8</v>
      </c>
      <c r="B365" s="2">
        <v>500105</v>
      </c>
      <c r="C365" t="s">
        <v>416</v>
      </c>
      <c r="D365" t="str">
        <f t="shared" si="5"/>
        <v>重庆江北区</v>
      </c>
    </row>
    <row r="366" spans="1:4">
      <c r="A366" t="s">
        <v>8</v>
      </c>
      <c r="B366" s="2">
        <v>500106</v>
      </c>
      <c r="C366" t="s">
        <v>417</v>
      </c>
      <c r="D366" t="str">
        <f t="shared" si="5"/>
        <v>重庆沙坪坝区</v>
      </c>
    </row>
    <row r="367" spans="1:4">
      <c r="A367" t="s">
        <v>8</v>
      </c>
      <c r="B367" s="2">
        <v>500107</v>
      </c>
      <c r="C367" t="s">
        <v>418</v>
      </c>
      <c r="D367" t="str">
        <f t="shared" si="5"/>
        <v>重庆九龙坡区</v>
      </c>
    </row>
    <row r="368" spans="1:4">
      <c r="A368" t="s">
        <v>8</v>
      </c>
      <c r="B368" s="2">
        <v>500108</v>
      </c>
      <c r="C368" t="s">
        <v>419</v>
      </c>
      <c r="D368" t="str">
        <f t="shared" si="5"/>
        <v>重庆南岸区</v>
      </c>
    </row>
    <row r="369" spans="1:4">
      <c r="A369" t="s">
        <v>8</v>
      </c>
      <c r="B369" s="2">
        <v>500109</v>
      </c>
      <c r="C369" t="s">
        <v>420</v>
      </c>
      <c r="D369" t="str">
        <f t="shared" si="5"/>
        <v>重庆北碚区</v>
      </c>
    </row>
    <row r="370" spans="1:4">
      <c r="A370" t="s">
        <v>8</v>
      </c>
      <c r="B370" s="2">
        <v>500110</v>
      </c>
      <c r="C370" t="s">
        <v>75</v>
      </c>
      <c r="D370" t="str">
        <f t="shared" si="5"/>
        <v>重庆綦江区</v>
      </c>
    </row>
    <row r="371" spans="1:4">
      <c r="A371" t="s">
        <v>8</v>
      </c>
      <c r="B371" s="2">
        <v>500111</v>
      </c>
      <c r="C371" t="s">
        <v>421</v>
      </c>
      <c r="D371" t="str">
        <f t="shared" si="5"/>
        <v>重庆大足区</v>
      </c>
    </row>
    <row r="372" spans="1:4">
      <c r="A372" t="s">
        <v>8</v>
      </c>
      <c r="B372" s="2">
        <v>500112</v>
      </c>
      <c r="C372" t="s">
        <v>422</v>
      </c>
      <c r="D372" t="str">
        <f t="shared" si="5"/>
        <v>重庆渝北区</v>
      </c>
    </row>
    <row r="373" spans="1:4">
      <c r="A373" t="s">
        <v>8</v>
      </c>
      <c r="B373" s="2">
        <v>500113</v>
      </c>
      <c r="C373" t="s">
        <v>423</v>
      </c>
      <c r="D373" t="str">
        <f t="shared" si="5"/>
        <v>重庆巴南区</v>
      </c>
    </row>
    <row r="374" spans="1:4">
      <c r="A374" t="s">
        <v>8</v>
      </c>
      <c r="B374" s="2">
        <v>500114</v>
      </c>
      <c r="C374" t="s">
        <v>424</v>
      </c>
      <c r="D374" t="str">
        <f t="shared" si="5"/>
        <v>重庆黔江区</v>
      </c>
    </row>
    <row r="375" spans="1:4">
      <c r="A375" t="s">
        <v>8</v>
      </c>
      <c r="B375" s="2">
        <v>500115</v>
      </c>
      <c r="C375" t="s">
        <v>425</v>
      </c>
      <c r="D375" t="str">
        <f t="shared" si="5"/>
        <v>重庆长寿区</v>
      </c>
    </row>
    <row r="376" spans="1:4">
      <c r="A376" t="s">
        <v>8</v>
      </c>
      <c r="B376" s="2">
        <v>500116</v>
      </c>
      <c r="C376" t="s">
        <v>426</v>
      </c>
      <c r="D376" t="str">
        <f t="shared" si="5"/>
        <v>重庆江津区</v>
      </c>
    </row>
    <row r="377" spans="1:4">
      <c r="A377" t="s">
        <v>8</v>
      </c>
      <c r="B377" s="2">
        <v>500117</v>
      </c>
      <c r="C377" t="s">
        <v>73</v>
      </c>
      <c r="D377" t="str">
        <f t="shared" si="5"/>
        <v>重庆合川区</v>
      </c>
    </row>
    <row r="378" spans="1:4">
      <c r="A378" t="s">
        <v>8</v>
      </c>
      <c r="B378" s="2">
        <v>500118</v>
      </c>
      <c r="C378" t="s">
        <v>74</v>
      </c>
      <c r="D378" t="str">
        <f t="shared" si="5"/>
        <v>重庆永川区</v>
      </c>
    </row>
    <row r="379" spans="1:4">
      <c r="A379" t="s">
        <v>8</v>
      </c>
      <c r="B379" s="2">
        <v>500119</v>
      </c>
      <c r="C379" t="s">
        <v>427</v>
      </c>
      <c r="D379" t="str">
        <f t="shared" si="5"/>
        <v>重庆南川区</v>
      </c>
    </row>
    <row r="380" spans="1:4">
      <c r="A380" t="s">
        <v>8</v>
      </c>
      <c r="B380" s="2">
        <v>500120</v>
      </c>
      <c r="C380" t="s">
        <v>76</v>
      </c>
      <c r="D380" t="str">
        <f t="shared" si="5"/>
        <v>重庆璧山区</v>
      </c>
    </row>
    <row r="381" spans="1:4">
      <c r="A381" t="s">
        <v>8</v>
      </c>
      <c r="B381" s="2">
        <v>500151</v>
      </c>
      <c r="C381" t="s">
        <v>428</v>
      </c>
      <c r="D381" t="str">
        <f t="shared" si="5"/>
        <v>重庆铜梁区</v>
      </c>
    </row>
    <row r="382" spans="1:4">
      <c r="A382" t="s">
        <v>8</v>
      </c>
      <c r="B382" s="2">
        <v>500152</v>
      </c>
      <c r="C382" t="s">
        <v>429</v>
      </c>
      <c r="D382" t="str">
        <f t="shared" si="5"/>
        <v>重庆潼南区</v>
      </c>
    </row>
    <row r="383" spans="1:4">
      <c r="A383" t="s">
        <v>8</v>
      </c>
      <c r="B383" s="2">
        <v>500153</v>
      </c>
      <c r="C383" t="s">
        <v>77</v>
      </c>
      <c r="D383" t="str">
        <f t="shared" si="5"/>
        <v>重庆荣昌区</v>
      </c>
    </row>
    <row r="384" spans="1:4">
      <c r="A384" t="s">
        <v>8</v>
      </c>
      <c r="B384" s="2">
        <v>500228</v>
      </c>
      <c r="C384" t="s">
        <v>430</v>
      </c>
      <c r="D384" t="str">
        <f t="shared" si="5"/>
        <v>重庆梁平区</v>
      </c>
    </row>
    <row r="385" spans="1:4">
      <c r="A385" t="s">
        <v>8</v>
      </c>
      <c r="B385" s="2">
        <v>500229</v>
      </c>
      <c r="C385" t="s">
        <v>431</v>
      </c>
      <c r="D385" t="str">
        <f t="shared" si="5"/>
        <v>重庆城口县</v>
      </c>
    </row>
    <row r="386" spans="1:4">
      <c r="A386" t="s">
        <v>8</v>
      </c>
      <c r="B386" s="2">
        <v>500230</v>
      </c>
      <c r="C386" t="s">
        <v>432</v>
      </c>
      <c r="D386" t="str">
        <f t="shared" si="5"/>
        <v>重庆丰都县</v>
      </c>
    </row>
    <row r="387" spans="1:4">
      <c r="A387" t="s">
        <v>8</v>
      </c>
      <c r="B387" s="2">
        <v>500231</v>
      </c>
      <c r="C387" t="s">
        <v>433</v>
      </c>
      <c r="D387" t="str">
        <f t="shared" ref="D387:D450" si="6">A387&amp;C387</f>
        <v>重庆垫江县</v>
      </c>
    </row>
    <row r="388" spans="1:4">
      <c r="A388" t="s">
        <v>8</v>
      </c>
      <c r="B388" s="2">
        <v>500232</v>
      </c>
      <c r="C388" t="s">
        <v>434</v>
      </c>
      <c r="D388" t="str">
        <f t="shared" si="6"/>
        <v>重庆武隆区</v>
      </c>
    </row>
    <row r="389" spans="1:4">
      <c r="A389" t="s">
        <v>8</v>
      </c>
      <c r="B389" s="2">
        <v>500233</v>
      </c>
      <c r="C389" t="s">
        <v>435</v>
      </c>
      <c r="D389" t="str">
        <f t="shared" si="6"/>
        <v>重庆忠县</v>
      </c>
    </row>
    <row r="390" spans="1:4">
      <c r="A390" t="s">
        <v>8</v>
      </c>
      <c r="B390" s="2">
        <v>500235</v>
      </c>
      <c r="C390" t="s">
        <v>436</v>
      </c>
      <c r="D390" t="str">
        <f t="shared" si="6"/>
        <v>重庆云阳县</v>
      </c>
    </row>
    <row r="391" spans="1:4">
      <c r="A391" t="s">
        <v>8</v>
      </c>
      <c r="B391" s="2">
        <v>500236</v>
      </c>
      <c r="C391" t="s">
        <v>437</v>
      </c>
      <c r="D391" t="str">
        <f t="shared" si="6"/>
        <v>重庆奉节县</v>
      </c>
    </row>
    <row r="392" spans="1:4">
      <c r="A392" t="s">
        <v>8</v>
      </c>
      <c r="B392" s="2">
        <v>500237</v>
      </c>
      <c r="C392" t="s">
        <v>438</v>
      </c>
      <c r="D392" t="str">
        <f t="shared" si="6"/>
        <v>重庆巫山县</v>
      </c>
    </row>
    <row r="393" spans="1:4">
      <c r="A393" t="s">
        <v>8</v>
      </c>
      <c r="B393" s="2">
        <v>500238</v>
      </c>
      <c r="C393" t="s">
        <v>439</v>
      </c>
      <c r="D393" t="str">
        <f t="shared" si="6"/>
        <v>重庆巫溪县</v>
      </c>
    </row>
    <row r="394" spans="1:4">
      <c r="A394" t="s">
        <v>8</v>
      </c>
      <c r="B394" s="2">
        <v>500240</v>
      </c>
      <c r="C394" t="s">
        <v>440</v>
      </c>
      <c r="D394" t="str">
        <f t="shared" si="6"/>
        <v>重庆石柱土家族自治县</v>
      </c>
    </row>
    <row r="395" spans="1:4">
      <c r="A395" t="s">
        <v>8</v>
      </c>
      <c r="B395" s="2">
        <v>500241</v>
      </c>
      <c r="C395" t="s">
        <v>441</v>
      </c>
      <c r="D395" t="str">
        <f t="shared" si="6"/>
        <v>重庆秀山土家族苗族自治县</v>
      </c>
    </row>
    <row r="396" spans="1:4">
      <c r="A396" t="s">
        <v>8</v>
      </c>
      <c r="B396" s="2">
        <v>500242</v>
      </c>
      <c r="C396" t="s">
        <v>442</v>
      </c>
      <c r="D396" t="str">
        <f t="shared" si="6"/>
        <v>重庆酉阳土家族苗族自治县</v>
      </c>
    </row>
    <row r="397" spans="1:4">
      <c r="A397" t="s">
        <v>8</v>
      </c>
      <c r="B397" s="2">
        <v>500243</v>
      </c>
      <c r="C397" t="s">
        <v>443</v>
      </c>
      <c r="D397" t="str">
        <f t="shared" si="6"/>
        <v>重庆彭水苗族土家族自治县</v>
      </c>
    </row>
    <row r="398" spans="1:4">
      <c r="A398" t="s">
        <v>8</v>
      </c>
      <c r="B398" s="2">
        <v>500154</v>
      </c>
      <c r="C398" t="s">
        <v>444</v>
      </c>
      <c r="D398" t="str">
        <f t="shared" si="6"/>
        <v>重庆开州区</v>
      </c>
    </row>
    <row r="399" spans="1:4">
      <c r="A399" t="s">
        <v>221</v>
      </c>
      <c r="B399" s="2">
        <v>810001</v>
      </c>
      <c r="C399" t="s">
        <v>445</v>
      </c>
      <c r="D399" t="str">
        <f t="shared" si="6"/>
        <v>香港中西区</v>
      </c>
    </row>
    <row r="400" spans="1:4">
      <c r="A400" t="s">
        <v>221</v>
      </c>
      <c r="B400" s="2">
        <v>810002</v>
      </c>
      <c r="C400" t="s">
        <v>446</v>
      </c>
      <c r="D400" t="str">
        <f t="shared" si="6"/>
        <v>香港湾仔区</v>
      </c>
    </row>
    <row r="401" spans="1:4">
      <c r="A401" t="s">
        <v>221</v>
      </c>
      <c r="B401" s="2">
        <v>810003</v>
      </c>
      <c r="C401" t="s">
        <v>447</v>
      </c>
      <c r="D401" t="str">
        <f t="shared" si="6"/>
        <v>香港东区</v>
      </c>
    </row>
    <row r="402" spans="1:4">
      <c r="A402" t="s">
        <v>221</v>
      </c>
      <c r="B402" s="2">
        <v>810004</v>
      </c>
      <c r="C402" t="s">
        <v>448</v>
      </c>
      <c r="D402" t="str">
        <f t="shared" si="6"/>
        <v>香港南区</v>
      </c>
    </row>
    <row r="403" spans="1:4">
      <c r="A403" t="s">
        <v>221</v>
      </c>
      <c r="B403" s="2">
        <v>810005</v>
      </c>
      <c r="C403" t="s">
        <v>449</v>
      </c>
      <c r="D403" t="str">
        <f t="shared" si="6"/>
        <v>香港油尖旺区</v>
      </c>
    </row>
    <row r="404" spans="1:4">
      <c r="A404" t="s">
        <v>221</v>
      </c>
      <c r="B404" s="2">
        <v>810006</v>
      </c>
      <c r="C404" t="s">
        <v>450</v>
      </c>
      <c r="D404" t="str">
        <f t="shared" si="6"/>
        <v>香港深水埗区</v>
      </c>
    </row>
    <row r="405" spans="1:4">
      <c r="A405" t="s">
        <v>221</v>
      </c>
      <c r="B405" s="2">
        <v>810007</v>
      </c>
      <c r="C405" t="s">
        <v>451</v>
      </c>
      <c r="D405" t="str">
        <f t="shared" si="6"/>
        <v>香港九龙城区</v>
      </c>
    </row>
    <row r="406" spans="1:4">
      <c r="A406" t="s">
        <v>221</v>
      </c>
      <c r="B406" s="2">
        <v>810008</v>
      </c>
      <c r="C406" t="s">
        <v>452</v>
      </c>
      <c r="D406" t="str">
        <f t="shared" si="6"/>
        <v>香港黄大仙区</v>
      </c>
    </row>
    <row r="407" spans="1:4">
      <c r="A407" t="s">
        <v>221</v>
      </c>
      <c r="B407" s="2">
        <v>810009</v>
      </c>
      <c r="C407" t="s">
        <v>453</v>
      </c>
      <c r="D407" t="str">
        <f t="shared" si="6"/>
        <v>香港观塘区</v>
      </c>
    </row>
    <row r="408" spans="1:4">
      <c r="A408" t="s">
        <v>221</v>
      </c>
      <c r="B408" s="2">
        <v>810010</v>
      </c>
      <c r="C408" t="s">
        <v>454</v>
      </c>
      <c r="D408" t="str">
        <f t="shared" si="6"/>
        <v>香港荃湾区</v>
      </c>
    </row>
    <row r="409" spans="1:4">
      <c r="A409" t="s">
        <v>221</v>
      </c>
      <c r="B409" s="2">
        <v>810011</v>
      </c>
      <c r="C409" t="s">
        <v>455</v>
      </c>
      <c r="D409" t="str">
        <f t="shared" si="6"/>
        <v>香港屯门区</v>
      </c>
    </row>
    <row r="410" spans="1:4">
      <c r="A410" t="s">
        <v>221</v>
      </c>
      <c r="B410" s="2">
        <v>810012</v>
      </c>
      <c r="C410" t="s">
        <v>456</v>
      </c>
      <c r="D410" t="str">
        <f t="shared" si="6"/>
        <v>香港元朗区</v>
      </c>
    </row>
    <row r="411" spans="1:4">
      <c r="A411" t="s">
        <v>221</v>
      </c>
      <c r="B411" s="2">
        <v>810013</v>
      </c>
      <c r="C411" t="s">
        <v>457</v>
      </c>
      <c r="D411" t="str">
        <f t="shared" si="6"/>
        <v>香港北区</v>
      </c>
    </row>
    <row r="412" spans="1:4">
      <c r="A412" t="s">
        <v>221</v>
      </c>
      <c r="B412" s="2">
        <v>810014</v>
      </c>
      <c r="C412" t="s">
        <v>458</v>
      </c>
      <c r="D412" t="str">
        <f t="shared" si="6"/>
        <v>香港大埔区</v>
      </c>
    </row>
    <row r="413" spans="1:4">
      <c r="A413" t="s">
        <v>221</v>
      </c>
      <c r="B413" s="2">
        <v>810015</v>
      </c>
      <c r="C413" t="s">
        <v>459</v>
      </c>
      <c r="D413" t="str">
        <f t="shared" si="6"/>
        <v>香港西贡区</v>
      </c>
    </row>
    <row r="414" spans="1:4">
      <c r="A414" t="s">
        <v>221</v>
      </c>
      <c r="B414" s="2">
        <v>810016</v>
      </c>
      <c r="C414" t="s">
        <v>460</v>
      </c>
      <c r="D414" t="str">
        <f t="shared" si="6"/>
        <v>香港沙田区</v>
      </c>
    </row>
    <row r="415" spans="1:4">
      <c r="A415" t="s">
        <v>221</v>
      </c>
      <c r="B415" s="2">
        <v>810017</v>
      </c>
      <c r="C415" t="s">
        <v>461</v>
      </c>
      <c r="D415" t="str">
        <f t="shared" si="6"/>
        <v>香港葵青区</v>
      </c>
    </row>
    <row r="416" spans="1:4">
      <c r="A416" t="s">
        <v>221</v>
      </c>
      <c r="B416" s="2">
        <v>810018</v>
      </c>
      <c r="C416" t="s">
        <v>462</v>
      </c>
      <c r="D416" t="str">
        <f t="shared" si="6"/>
        <v>香港离岛区</v>
      </c>
    </row>
    <row r="417" spans="1:4">
      <c r="A417" t="s">
        <v>222</v>
      </c>
      <c r="B417" s="2">
        <v>820001</v>
      </c>
      <c r="C417" t="s">
        <v>463</v>
      </c>
      <c r="D417" t="str">
        <f t="shared" si="6"/>
        <v>澳门花地玛堂区</v>
      </c>
    </row>
    <row r="418" spans="1:4">
      <c r="A418" t="s">
        <v>222</v>
      </c>
      <c r="B418" s="2">
        <v>820002</v>
      </c>
      <c r="C418" t="s">
        <v>464</v>
      </c>
      <c r="D418" t="str">
        <f t="shared" si="6"/>
        <v>澳门花王堂区</v>
      </c>
    </row>
    <row r="419" spans="1:4">
      <c r="A419" t="s">
        <v>222</v>
      </c>
      <c r="B419" s="2">
        <v>820003</v>
      </c>
      <c r="C419" t="s">
        <v>465</v>
      </c>
      <c r="D419" t="str">
        <f t="shared" si="6"/>
        <v>澳门望德堂区</v>
      </c>
    </row>
    <row r="420" spans="1:4">
      <c r="A420" t="s">
        <v>222</v>
      </c>
      <c r="B420" s="2">
        <v>820004</v>
      </c>
      <c r="C420" t="s">
        <v>466</v>
      </c>
      <c r="D420" t="str">
        <f t="shared" si="6"/>
        <v>澳门大堂区</v>
      </c>
    </row>
    <row r="421" spans="1:4">
      <c r="A421" t="s">
        <v>222</v>
      </c>
      <c r="B421" s="2">
        <v>820005</v>
      </c>
      <c r="C421" t="s">
        <v>467</v>
      </c>
      <c r="D421" t="str">
        <f t="shared" si="6"/>
        <v>澳门风顺堂区</v>
      </c>
    </row>
    <row r="422" spans="1:4">
      <c r="A422" t="s">
        <v>222</v>
      </c>
      <c r="B422" s="2">
        <v>820006</v>
      </c>
      <c r="C422" t="s">
        <v>468</v>
      </c>
      <c r="D422" t="str">
        <f t="shared" si="6"/>
        <v>澳门嘉模堂区</v>
      </c>
    </row>
    <row r="423" spans="1:4">
      <c r="A423" t="s">
        <v>222</v>
      </c>
      <c r="B423" s="2">
        <v>820007</v>
      </c>
      <c r="C423" t="s">
        <v>469</v>
      </c>
      <c r="D423" t="str">
        <f t="shared" si="6"/>
        <v>澳门路凼填海区</v>
      </c>
    </row>
    <row r="424" spans="1:4">
      <c r="A424" t="s">
        <v>222</v>
      </c>
      <c r="B424" s="2">
        <v>820008</v>
      </c>
      <c r="C424" t="s">
        <v>470</v>
      </c>
      <c r="D424" t="str">
        <f t="shared" si="6"/>
        <v>澳门圣方济各堂区</v>
      </c>
    </row>
    <row r="425" spans="1:4">
      <c r="A425" t="s">
        <v>49</v>
      </c>
      <c r="B425" s="2">
        <v>230100</v>
      </c>
      <c r="C425" t="s">
        <v>58</v>
      </c>
      <c r="D425" t="str">
        <f t="shared" si="6"/>
        <v>黑龙江哈尔滨市</v>
      </c>
    </row>
    <row r="426" spans="1:4">
      <c r="A426" t="s">
        <v>49</v>
      </c>
      <c r="B426" s="2">
        <v>230200</v>
      </c>
      <c r="C426" t="s">
        <v>60</v>
      </c>
      <c r="D426" t="str">
        <f t="shared" si="6"/>
        <v>黑龙江齐齐哈尔市</v>
      </c>
    </row>
    <row r="427" spans="1:4">
      <c r="A427" t="s">
        <v>49</v>
      </c>
      <c r="B427" s="2">
        <v>230300</v>
      </c>
      <c r="C427" t="s">
        <v>471</v>
      </c>
      <c r="D427" t="str">
        <f t="shared" si="6"/>
        <v>黑龙江鸡西市</v>
      </c>
    </row>
    <row r="428" spans="1:4">
      <c r="A428" t="s">
        <v>49</v>
      </c>
      <c r="B428" s="2">
        <v>230400</v>
      </c>
      <c r="C428" t="s">
        <v>472</v>
      </c>
      <c r="D428" t="str">
        <f t="shared" si="6"/>
        <v>黑龙江鹤岗市</v>
      </c>
    </row>
    <row r="429" spans="1:4">
      <c r="A429" t="s">
        <v>49</v>
      </c>
      <c r="B429" s="2">
        <v>230500</v>
      </c>
      <c r="C429" t="s">
        <v>63</v>
      </c>
      <c r="D429" t="str">
        <f t="shared" si="6"/>
        <v>黑龙江双鸭山市</v>
      </c>
    </row>
    <row r="430" spans="1:4">
      <c r="A430" t="s">
        <v>49</v>
      </c>
      <c r="B430" s="2">
        <v>230600</v>
      </c>
      <c r="C430" t="s">
        <v>62</v>
      </c>
      <c r="D430" t="str">
        <f t="shared" si="6"/>
        <v>黑龙江大庆市</v>
      </c>
    </row>
    <row r="431" spans="1:4">
      <c r="A431" t="s">
        <v>49</v>
      </c>
      <c r="B431" s="2">
        <v>230700</v>
      </c>
      <c r="C431" t="s">
        <v>473</v>
      </c>
      <c r="D431" t="str">
        <f t="shared" si="6"/>
        <v>黑龙江伊春市</v>
      </c>
    </row>
    <row r="432" spans="1:4">
      <c r="A432" t="s">
        <v>49</v>
      </c>
      <c r="B432" s="2">
        <v>230800</v>
      </c>
      <c r="C432" t="s">
        <v>61</v>
      </c>
      <c r="D432" t="str">
        <f t="shared" si="6"/>
        <v>黑龙江佳木斯市</v>
      </c>
    </row>
    <row r="433" spans="1:4">
      <c r="A433" t="s">
        <v>49</v>
      </c>
      <c r="B433" s="2">
        <v>230900</v>
      </c>
      <c r="C433" t="s">
        <v>51</v>
      </c>
      <c r="D433" t="str">
        <f t="shared" si="6"/>
        <v>黑龙江七台河市</v>
      </c>
    </row>
    <row r="434" spans="1:4">
      <c r="A434" t="s">
        <v>49</v>
      </c>
      <c r="B434" s="2">
        <v>231000</v>
      </c>
      <c r="C434" t="s">
        <v>59</v>
      </c>
      <c r="D434" t="str">
        <f t="shared" si="6"/>
        <v>黑龙江牡丹江市</v>
      </c>
    </row>
    <row r="435" spans="1:4">
      <c r="A435" t="s">
        <v>49</v>
      </c>
      <c r="B435" s="2">
        <v>231100</v>
      </c>
      <c r="C435" t="s">
        <v>474</v>
      </c>
      <c r="D435" t="str">
        <f t="shared" si="6"/>
        <v>黑龙江黑河市</v>
      </c>
    </row>
    <row r="436" spans="1:4">
      <c r="A436" t="s">
        <v>49</v>
      </c>
      <c r="B436" s="2">
        <v>231200</v>
      </c>
      <c r="C436" t="s">
        <v>64</v>
      </c>
      <c r="D436" t="str">
        <f t="shared" si="6"/>
        <v>黑龙江绥化市</v>
      </c>
    </row>
    <row r="437" spans="1:4">
      <c r="A437" t="s">
        <v>49</v>
      </c>
      <c r="B437" s="2">
        <v>232700</v>
      </c>
      <c r="C437" t="s">
        <v>475</v>
      </c>
      <c r="D437" t="str">
        <f t="shared" si="6"/>
        <v>黑龙江大兴安岭地区</v>
      </c>
    </row>
    <row r="438" spans="1:4">
      <c r="A438" t="s">
        <v>11</v>
      </c>
      <c r="B438" s="2">
        <v>440100</v>
      </c>
      <c r="C438" t="s">
        <v>145</v>
      </c>
      <c r="D438" t="str">
        <f t="shared" si="6"/>
        <v>广东广州市</v>
      </c>
    </row>
    <row r="439" spans="1:4">
      <c r="A439" t="s">
        <v>11</v>
      </c>
      <c r="B439" s="2">
        <v>440200</v>
      </c>
      <c r="C439" t="s">
        <v>149</v>
      </c>
      <c r="D439" t="str">
        <f t="shared" si="6"/>
        <v>广东韶关市</v>
      </c>
    </row>
    <row r="440" spans="1:4">
      <c r="A440" t="s">
        <v>11</v>
      </c>
      <c r="B440" s="2">
        <v>440300</v>
      </c>
      <c r="C440" t="s">
        <v>152</v>
      </c>
      <c r="D440" t="str">
        <f t="shared" si="6"/>
        <v>广东深圳市</v>
      </c>
    </row>
    <row r="441" spans="1:4">
      <c r="A441" t="s">
        <v>11</v>
      </c>
      <c r="B441" s="2">
        <v>440400</v>
      </c>
      <c r="C441" t="s">
        <v>476</v>
      </c>
      <c r="D441" t="str">
        <f t="shared" si="6"/>
        <v>广东珠海市</v>
      </c>
    </row>
    <row r="442" spans="1:4">
      <c r="A442" t="s">
        <v>11</v>
      </c>
      <c r="B442" s="2">
        <v>440500</v>
      </c>
      <c r="C442" t="s">
        <v>477</v>
      </c>
      <c r="D442" t="str">
        <f t="shared" si="6"/>
        <v>广东汕头市</v>
      </c>
    </row>
    <row r="443" spans="1:4">
      <c r="A443" t="s">
        <v>11</v>
      </c>
      <c r="B443" s="2">
        <v>440600</v>
      </c>
      <c r="C443" t="s">
        <v>144</v>
      </c>
      <c r="D443" t="str">
        <f t="shared" si="6"/>
        <v>广东佛山市</v>
      </c>
    </row>
    <row r="444" spans="1:4">
      <c r="A444" t="s">
        <v>11</v>
      </c>
      <c r="B444" s="2">
        <v>440700</v>
      </c>
      <c r="C444" t="s">
        <v>150</v>
      </c>
      <c r="D444" t="str">
        <f t="shared" si="6"/>
        <v>广东江门市</v>
      </c>
    </row>
    <row r="445" spans="1:4">
      <c r="A445" t="s">
        <v>11</v>
      </c>
      <c r="B445" s="2">
        <v>440800</v>
      </c>
      <c r="C445" t="s">
        <v>147</v>
      </c>
      <c r="D445" t="str">
        <f t="shared" si="6"/>
        <v>广东湛江市</v>
      </c>
    </row>
    <row r="446" spans="1:4">
      <c r="A446" t="s">
        <v>11</v>
      </c>
      <c r="B446" s="2">
        <v>440900</v>
      </c>
      <c r="C446" t="s">
        <v>478</v>
      </c>
      <c r="D446" t="str">
        <f t="shared" si="6"/>
        <v>广东茂名市</v>
      </c>
    </row>
    <row r="447" spans="1:4">
      <c r="A447" t="s">
        <v>11</v>
      </c>
      <c r="B447" s="2">
        <v>441200</v>
      </c>
      <c r="C447" t="s">
        <v>97</v>
      </c>
      <c r="D447" t="str">
        <f t="shared" si="6"/>
        <v>广东肇庆市</v>
      </c>
    </row>
    <row r="448" spans="1:4">
      <c r="A448" t="s">
        <v>11</v>
      </c>
      <c r="B448" s="2">
        <v>441300</v>
      </c>
      <c r="C448" t="s">
        <v>153</v>
      </c>
      <c r="D448" t="str">
        <f t="shared" si="6"/>
        <v>广东惠州市</v>
      </c>
    </row>
    <row r="449" spans="1:4">
      <c r="A449" t="s">
        <v>11</v>
      </c>
      <c r="B449" s="2">
        <v>441400</v>
      </c>
      <c r="C449" t="s">
        <v>151</v>
      </c>
      <c r="D449" t="str">
        <f t="shared" si="6"/>
        <v>广东梅州市</v>
      </c>
    </row>
    <row r="450" spans="1:4">
      <c r="A450" t="s">
        <v>11</v>
      </c>
      <c r="B450" s="2">
        <v>441500</v>
      </c>
      <c r="C450" t="s">
        <v>479</v>
      </c>
      <c r="D450" t="str">
        <f t="shared" si="6"/>
        <v>广东汕尾市</v>
      </c>
    </row>
    <row r="451" spans="1:4">
      <c r="A451" t="s">
        <v>11</v>
      </c>
      <c r="B451" s="2">
        <v>441600</v>
      </c>
      <c r="C451" t="s">
        <v>480</v>
      </c>
      <c r="D451" t="str">
        <f t="shared" ref="D451:D509" si="7">A451&amp;C451</f>
        <v>广东河源市</v>
      </c>
    </row>
    <row r="452" spans="1:4">
      <c r="A452" t="s">
        <v>11</v>
      </c>
      <c r="B452" s="2">
        <v>441700</v>
      </c>
      <c r="C452" t="s">
        <v>102</v>
      </c>
      <c r="D452" t="str">
        <f t="shared" si="7"/>
        <v>广东阳江市</v>
      </c>
    </row>
    <row r="453" spans="1:4">
      <c r="A453" t="s">
        <v>11</v>
      </c>
      <c r="B453" s="2">
        <v>441800</v>
      </c>
      <c r="C453" t="s">
        <v>103</v>
      </c>
      <c r="D453" t="str">
        <f t="shared" si="7"/>
        <v>广东清远市</v>
      </c>
    </row>
    <row r="454" spans="1:4">
      <c r="A454" t="s">
        <v>11</v>
      </c>
      <c r="B454" s="2">
        <v>441900</v>
      </c>
      <c r="C454" t="s">
        <v>146</v>
      </c>
      <c r="D454" t="str">
        <f t="shared" si="7"/>
        <v>广东东莞市</v>
      </c>
    </row>
    <row r="455" spans="1:4">
      <c r="A455" t="s">
        <v>11</v>
      </c>
      <c r="B455" s="2">
        <v>442000</v>
      </c>
      <c r="C455" t="s">
        <v>148</v>
      </c>
      <c r="D455" t="str">
        <f t="shared" si="7"/>
        <v>广东中山市</v>
      </c>
    </row>
    <row r="456" spans="1:4">
      <c r="A456" t="s">
        <v>11</v>
      </c>
      <c r="B456" s="2">
        <v>445100</v>
      </c>
      <c r="C456" t="s">
        <v>154</v>
      </c>
      <c r="D456" t="str">
        <f t="shared" si="7"/>
        <v>广东潮州市</v>
      </c>
    </row>
    <row r="457" spans="1:4">
      <c r="A457" t="s">
        <v>11</v>
      </c>
      <c r="B457" s="2">
        <v>445200</v>
      </c>
      <c r="C457" t="s">
        <v>481</v>
      </c>
      <c r="D457" t="str">
        <f t="shared" si="7"/>
        <v>广东揭阳市</v>
      </c>
    </row>
    <row r="458" spans="1:4">
      <c r="A458" t="s">
        <v>11</v>
      </c>
      <c r="B458" s="2">
        <v>445300</v>
      </c>
      <c r="C458" t="s">
        <v>482</v>
      </c>
      <c r="D458" t="str">
        <f t="shared" si="7"/>
        <v>广东云浮市</v>
      </c>
    </row>
    <row r="459" spans="1:4">
      <c r="A459" t="s">
        <v>12</v>
      </c>
      <c r="B459" s="2">
        <v>510100</v>
      </c>
      <c r="C459" t="s">
        <v>98</v>
      </c>
      <c r="D459" t="str">
        <f t="shared" si="7"/>
        <v>四川成都市</v>
      </c>
    </row>
    <row r="460" spans="1:4">
      <c r="A460" t="s">
        <v>12</v>
      </c>
      <c r="B460" s="2">
        <v>510300</v>
      </c>
      <c r="C460" t="s">
        <v>483</v>
      </c>
      <c r="D460" t="str">
        <f t="shared" si="7"/>
        <v>四川自贡市</v>
      </c>
    </row>
    <row r="461" spans="1:4">
      <c r="A461" t="s">
        <v>12</v>
      </c>
      <c r="B461" s="2">
        <v>510400</v>
      </c>
      <c r="C461" t="s">
        <v>180</v>
      </c>
      <c r="D461" t="str">
        <f t="shared" si="7"/>
        <v>四川攀枝花市</v>
      </c>
    </row>
    <row r="462" spans="1:4">
      <c r="A462" t="s">
        <v>12</v>
      </c>
      <c r="B462" s="2">
        <v>510500</v>
      </c>
      <c r="C462" t="s">
        <v>484</v>
      </c>
      <c r="D462" t="str">
        <f t="shared" si="7"/>
        <v>四川泸州市</v>
      </c>
    </row>
    <row r="463" spans="1:4">
      <c r="A463" t="s">
        <v>12</v>
      </c>
      <c r="B463" s="2">
        <v>510600</v>
      </c>
      <c r="C463" t="s">
        <v>179</v>
      </c>
      <c r="D463" t="str">
        <f t="shared" si="7"/>
        <v>四川德阳市</v>
      </c>
    </row>
    <row r="464" spans="1:4">
      <c r="A464" t="s">
        <v>12</v>
      </c>
      <c r="B464" s="2">
        <v>510700</v>
      </c>
      <c r="C464" t="s">
        <v>215</v>
      </c>
      <c r="D464" t="str">
        <f t="shared" si="7"/>
        <v>四川绵阳市</v>
      </c>
    </row>
    <row r="465" spans="1:4">
      <c r="A465" t="s">
        <v>12</v>
      </c>
      <c r="B465" s="2">
        <v>510800</v>
      </c>
      <c r="C465" t="s">
        <v>485</v>
      </c>
      <c r="D465" t="str">
        <f t="shared" si="7"/>
        <v>四川广元市</v>
      </c>
    </row>
    <row r="466" spans="1:4">
      <c r="A466" t="s">
        <v>12</v>
      </c>
      <c r="B466" s="2">
        <v>510900</v>
      </c>
      <c r="C466" t="s">
        <v>486</v>
      </c>
      <c r="D466" t="str">
        <f t="shared" si="7"/>
        <v>四川遂宁市</v>
      </c>
    </row>
    <row r="467" spans="1:4">
      <c r="A467" t="s">
        <v>12</v>
      </c>
      <c r="B467" s="2">
        <v>511000</v>
      </c>
      <c r="C467" t="s">
        <v>487</v>
      </c>
      <c r="D467" t="str">
        <f t="shared" si="7"/>
        <v>四川内江市</v>
      </c>
    </row>
    <row r="468" spans="1:4">
      <c r="A468" t="s">
        <v>12</v>
      </c>
      <c r="B468" s="2">
        <v>511100</v>
      </c>
      <c r="C468" t="s">
        <v>488</v>
      </c>
      <c r="D468" t="str">
        <f t="shared" si="7"/>
        <v>四川乐山市</v>
      </c>
    </row>
    <row r="469" spans="1:4">
      <c r="A469" t="s">
        <v>12</v>
      </c>
      <c r="B469" s="2">
        <v>511300</v>
      </c>
      <c r="C469" t="s">
        <v>181</v>
      </c>
      <c r="D469" t="str">
        <f t="shared" si="7"/>
        <v>四川南充市</v>
      </c>
    </row>
    <row r="470" spans="1:4">
      <c r="A470" t="s">
        <v>12</v>
      </c>
      <c r="B470" s="2">
        <v>511400</v>
      </c>
      <c r="C470" t="s">
        <v>214</v>
      </c>
      <c r="D470" t="str">
        <f t="shared" si="7"/>
        <v>四川眉山市</v>
      </c>
    </row>
    <row r="471" spans="1:4">
      <c r="A471" t="s">
        <v>12</v>
      </c>
      <c r="B471" s="2">
        <v>511500</v>
      </c>
      <c r="C471" t="s">
        <v>182</v>
      </c>
      <c r="D471" t="str">
        <f t="shared" si="7"/>
        <v>四川宜宾市</v>
      </c>
    </row>
    <row r="472" spans="1:4">
      <c r="A472" t="s">
        <v>12</v>
      </c>
      <c r="B472" s="2">
        <v>511600</v>
      </c>
      <c r="C472" t="s">
        <v>489</v>
      </c>
      <c r="D472" t="str">
        <f t="shared" si="7"/>
        <v>四川广安市</v>
      </c>
    </row>
    <row r="473" spans="1:4">
      <c r="A473" t="s">
        <v>12</v>
      </c>
      <c r="B473" s="2">
        <v>511700</v>
      </c>
      <c r="C473" t="s">
        <v>490</v>
      </c>
      <c r="D473" t="str">
        <f t="shared" si="7"/>
        <v>四川达州市</v>
      </c>
    </row>
    <row r="474" spans="1:4">
      <c r="A474" t="s">
        <v>12</v>
      </c>
      <c r="B474" s="2">
        <v>511800</v>
      </c>
      <c r="C474" t="s">
        <v>491</v>
      </c>
      <c r="D474" t="str">
        <f t="shared" si="7"/>
        <v>四川雅安市</v>
      </c>
    </row>
    <row r="475" spans="1:4">
      <c r="A475" t="s">
        <v>12</v>
      </c>
      <c r="B475" s="2">
        <v>511900</v>
      </c>
      <c r="C475" t="s">
        <v>492</v>
      </c>
      <c r="D475" t="str">
        <f t="shared" si="7"/>
        <v>四川巴中市</v>
      </c>
    </row>
    <row r="476" spans="1:4">
      <c r="A476" t="s">
        <v>12</v>
      </c>
      <c r="B476" s="2">
        <v>512000</v>
      </c>
      <c r="C476" t="s">
        <v>493</v>
      </c>
      <c r="D476" t="str">
        <f t="shared" si="7"/>
        <v>四川资阳市</v>
      </c>
    </row>
    <row r="477" spans="1:4">
      <c r="A477" t="s">
        <v>12</v>
      </c>
      <c r="B477" s="2">
        <v>513200</v>
      </c>
      <c r="C477" t="s">
        <v>494</v>
      </c>
      <c r="D477" t="str">
        <f t="shared" si="7"/>
        <v>四川阿坝藏族羌族自治州</v>
      </c>
    </row>
    <row r="478" spans="1:4">
      <c r="A478" t="s">
        <v>12</v>
      </c>
      <c r="B478" s="2">
        <v>513300</v>
      </c>
      <c r="C478" t="s">
        <v>495</v>
      </c>
      <c r="D478" t="str">
        <f t="shared" si="7"/>
        <v>四川甘孜藏族自治州</v>
      </c>
    </row>
    <row r="479" spans="1:4">
      <c r="A479" t="s">
        <v>12</v>
      </c>
      <c r="B479" s="2">
        <v>513400</v>
      </c>
      <c r="C479" t="s">
        <v>496</v>
      </c>
      <c r="D479" t="str">
        <f t="shared" si="7"/>
        <v>四川凉山彝族自治州</v>
      </c>
    </row>
    <row r="480" spans="1:4">
      <c r="A480" t="s">
        <v>220</v>
      </c>
      <c r="B480" s="2">
        <v>650100</v>
      </c>
      <c r="C480" t="s">
        <v>497</v>
      </c>
      <c r="D480" t="str">
        <f t="shared" si="7"/>
        <v>新疆乌鲁木齐市</v>
      </c>
    </row>
    <row r="481" spans="1:4">
      <c r="A481" t="s">
        <v>220</v>
      </c>
      <c r="B481" s="2">
        <v>650200</v>
      </c>
      <c r="C481" t="s">
        <v>498</v>
      </c>
      <c r="D481" t="str">
        <f t="shared" si="7"/>
        <v>新疆克拉玛依市</v>
      </c>
    </row>
    <row r="482" spans="1:4">
      <c r="A482" t="s">
        <v>220</v>
      </c>
      <c r="B482" s="2">
        <v>650400</v>
      </c>
      <c r="C482" t="s">
        <v>499</v>
      </c>
      <c r="D482" t="str">
        <f t="shared" si="7"/>
        <v>新疆吐鲁番市</v>
      </c>
    </row>
    <row r="483" spans="1:4">
      <c r="A483" t="s">
        <v>220</v>
      </c>
      <c r="B483" s="2">
        <v>652300</v>
      </c>
      <c r="C483" t="s">
        <v>500</v>
      </c>
      <c r="D483" t="str">
        <f t="shared" si="7"/>
        <v>新疆昌吉回族自治州</v>
      </c>
    </row>
    <row r="484" spans="1:4">
      <c r="A484" t="s">
        <v>220</v>
      </c>
      <c r="B484" s="2">
        <v>652700</v>
      </c>
      <c r="C484" t="s">
        <v>501</v>
      </c>
      <c r="D484" t="str">
        <f t="shared" si="7"/>
        <v>新疆博尔塔拉蒙古自治州</v>
      </c>
    </row>
    <row r="485" spans="1:4">
      <c r="A485" t="s">
        <v>220</v>
      </c>
      <c r="B485" s="2">
        <v>652800</v>
      </c>
      <c r="C485" t="s">
        <v>502</v>
      </c>
      <c r="D485" t="str">
        <f t="shared" si="7"/>
        <v>新疆巴音郭楞蒙古自治州</v>
      </c>
    </row>
    <row r="486" spans="1:4">
      <c r="A486" t="s">
        <v>220</v>
      </c>
      <c r="B486" s="2">
        <v>652900</v>
      </c>
      <c r="C486" t="s">
        <v>503</v>
      </c>
      <c r="D486" t="str">
        <f t="shared" si="7"/>
        <v>新疆阿克苏地区</v>
      </c>
    </row>
    <row r="487" spans="1:4">
      <c r="A487" t="s">
        <v>220</v>
      </c>
      <c r="B487" s="2">
        <v>653000</v>
      </c>
      <c r="C487" t="s">
        <v>504</v>
      </c>
      <c r="D487" t="str">
        <f t="shared" si="7"/>
        <v>新疆克孜勒苏柯尔克孜自治州</v>
      </c>
    </row>
    <row r="488" spans="1:4">
      <c r="A488" t="s">
        <v>220</v>
      </c>
      <c r="B488" s="2">
        <v>653100</v>
      </c>
      <c r="C488" t="s">
        <v>505</v>
      </c>
      <c r="D488" t="str">
        <f t="shared" si="7"/>
        <v>新疆喀什地区</v>
      </c>
    </row>
    <row r="489" spans="1:4">
      <c r="A489" t="s">
        <v>220</v>
      </c>
      <c r="B489" s="2">
        <v>653200</v>
      </c>
      <c r="C489" t="s">
        <v>506</v>
      </c>
      <c r="D489" t="str">
        <f t="shared" si="7"/>
        <v>新疆和田地区</v>
      </c>
    </row>
    <row r="490" spans="1:4">
      <c r="A490" t="s">
        <v>220</v>
      </c>
      <c r="B490" s="2">
        <v>654000</v>
      </c>
      <c r="C490" t="s">
        <v>507</v>
      </c>
      <c r="D490" t="str">
        <f t="shared" si="7"/>
        <v>新疆伊犁哈萨克自治州</v>
      </c>
    </row>
    <row r="491" spans="1:4">
      <c r="A491" t="s">
        <v>220</v>
      </c>
      <c r="B491" s="2">
        <v>654200</v>
      </c>
      <c r="C491" t="s">
        <v>508</v>
      </c>
      <c r="D491" t="str">
        <f t="shared" si="7"/>
        <v>新疆塔城地区</v>
      </c>
    </row>
    <row r="492" spans="1:4">
      <c r="A492" t="s">
        <v>220</v>
      </c>
      <c r="B492" s="2">
        <v>654300</v>
      </c>
      <c r="C492" t="s">
        <v>509</v>
      </c>
      <c r="D492" t="str">
        <f t="shared" si="7"/>
        <v>新疆阿勒泰地区</v>
      </c>
    </row>
    <row r="493" spans="1:4">
      <c r="A493" t="s">
        <v>220</v>
      </c>
      <c r="B493" s="2">
        <v>659001</v>
      </c>
      <c r="C493" t="s">
        <v>510</v>
      </c>
      <c r="D493" t="str">
        <f t="shared" si="7"/>
        <v>新疆石河子市</v>
      </c>
    </row>
    <row r="494" spans="1:4">
      <c r="A494" t="s">
        <v>220</v>
      </c>
      <c r="B494" s="2">
        <v>659002</v>
      </c>
      <c r="C494" t="s">
        <v>511</v>
      </c>
      <c r="D494" t="str">
        <f t="shared" si="7"/>
        <v>新疆阿拉尔市</v>
      </c>
    </row>
    <row r="495" spans="1:4">
      <c r="A495" t="s">
        <v>220</v>
      </c>
      <c r="B495" s="2">
        <v>659003</v>
      </c>
      <c r="C495" t="s">
        <v>512</v>
      </c>
      <c r="D495" t="str">
        <f t="shared" si="7"/>
        <v>新疆图木舒克市</v>
      </c>
    </row>
    <row r="496" spans="1:4">
      <c r="A496" t="s">
        <v>220</v>
      </c>
      <c r="B496" s="2">
        <v>659004</v>
      </c>
      <c r="C496" t="s">
        <v>513</v>
      </c>
      <c r="D496" t="str">
        <f t="shared" si="7"/>
        <v>新疆五家渠市</v>
      </c>
    </row>
    <row r="497" spans="1:4">
      <c r="A497" t="s">
        <v>220</v>
      </c>
      <c r="B497" s="2">
        <v>659005</v>
      </c>
      <c r="C497" t="s">
        <v>514</v>
      </c>
      <c r="D497" t="str">
        <f t="shared" si="7"/>
        <v>新疆北屯市</v>
      </c>
    </row>
    <row r="498" spans="1:4">
      <c r="A498" t="s">
        <v>220</v>
      </c>
      <c r="B498" s="2">
        <v>659006</v>
      </c>
      <c r="C498" t="s">
        <v>515</v>
      </c>
      <c r="D498" t="str">
        <f t="shared" si="7"/>
        <v>新疆铁门关市</v>
      </c>
    </row>
    <row r="499" spans="1:4">
      <c r="A499" t="s">
        <v>220</v>
      </c>
      <c r="B499" s="2">
        <v>659007</v>
      </c>
      <c r="C499" t="s">
        <v>516</v>
      </c>
      <c r="D499" t="str">
        <f t="shared" si="7"/>
        <v>新疆双河市</v>
      </c>
    </row>
    <row r="500" spans="1:4">
      <c r="A500" t="s">
        <v>220</v>
      </c>
      <c r="B500" s="2">
        <v>659008</v>
      </c>
      <c r="C500" t="s">
        <v>517</v>
      </c>
      <c r="D500" t="str">
        <f t="shared" si="7"/>
        <v>新疆可克达拉市</v>
      </c>
    </row>
    <row r="501" spans="1:4">
      <c r="A501" t="s">
        <v>220</v>
      </c>
      <c r="B501" s="2">
        <v>659009</v>
      </c>
      <c r="C501" t="s">
        <v>518</v>
      </c>
      <c r="D501" t="str">
        <f t="shared" si="7"/>
        <v>新疆昆玉市</v>
      </c>
    </row>
    <row r="502" spans="1:4">
      <c r="A502" t="s">
        <v>220</v>
      </c>
      <c r="B502" s="2">
        <v>652200</v>
      </c>
      <c r="C502" t="s">
        <v>519</v>
      </c>
      <c r="D502" t="str">
        <f t="shared" si="7"/>
        <v>新疆哈密市</v>
      </c>
    </row>
    <row r="503" spans="1:4">
      <c r="A503" t="s">
        <v>219</v>
      </c>
      <c r="B503" s="2">
        <v>540100</v>
      </c>
      <c r="C503" t="s">
        <v>520</v>
      </c>
      <c r="D503" t="str">
        <f t="shared" si="7"/>
        <v>西藏拉萨市</v>
      </c>
    </row>
    <row r="504" spans="1:4">
      <c r="A504" t="s">
        <v>219</v>
      </c>
      <c r="B504" s="2">
        <v>540200</v>
      </c>
      <c r="C504" t="s">
        <v>521</v>
      </c>
      <c r="D504" t="str">
        <f t="shared" si="7"/>
        <v>西藏日喀则市</v>
      </c>
    </row>
    <row r="505" spans="1:4">
      <c r="A505" t="s">
        <v>219</v>
      </c>
      <c r="B505" s="2">
        <v>540300</v>
      </c>
      <c r="C505" t="s">
        <v>522</v>
      </c>
      <c r="D505" t="str">
        <f t="shared" si="7"/>
        <v>西藏昌都市</v>
      </c>
    </row>
    <row r="506" spans="1:4">
      <c r="A506" t="s">
        <v>219</v>
      </c>
      <c r="B506" s="2">
        <v>540500</v>
      </c>
      <c r="C506" t="s">
        <v>523</v>
      </c>
      <c r="D506" t="str">
        <f t="shared" si="7"/>
        <v>西藏山南市</v>
      </c>
    </row>
    <row r="507" spans="1:4">
      <c r="A507" t="s">
        <v>219</v>
      </c>
      <c r="B507" s="2">
        <v>542400</v>
      </c>
      <c r="C507" t="s">
        <v>524</v>
      </c>
      <c r="D507" t="str">
        <f t="shared" si="7"/>
        <v>西藏那曲市</v>
      </c>
    </row>
    <row r="508" spans="1:4">
      <c r="A508" t="s">
        <v>219</v>
      </c>
      <c r="B508" s="2">
        <v>542500</v>
      </c>
      <c r="C508" t="s">
        <v>525</v>
      </c>
      <c r="D508" t="str">
        <f t="shared" si="7"/>
        <v>西藏阿里地区</v>
      </c>
    </row>
    <row r="509" spans="1:4">
      <c r="A509" t="s">
        <v>219</v>
      </c>
      <c r="B509" s="2">
        <v>540400</v>
      </c>
      <c r="C509" t="s">
        <v>526</v>
      </c>
      <c r="D509" t="str">
        <f t="shared" si="7"/>
        <v>西藏林芝市</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 steps</vt:lpstr>
      <vt:lpstr>upload to python</vt:lpstr>
      <vt:lpstr>path</vt:lpstr>
      <vt:lpstr>path_pivot</vt:lpstr>
      <vt:lpstr>仓网分布数据</vt:lpstr>
      <vt:lpstr>Sheet1</vt:lpstr>
      <vt:lpstr>Sheet3</vt:lpstr>
      <vt:lpstr>city_old_new</vt:lpstr>
      <vt:lpstr>echarts_map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Ma,Sharon,BEIJING,Supply Chain</dc:creator>
  <cp:lastModifiedBy>Song,Gloria,BEIJING,Supply Chain</cp:lastModifiedBy>
  <dcterms:created xsi:type="dcterms:W3CDTF">2015-06-05T18:17:20Z</dcterms:created>
  <dcterms:modified xsi:type="dcterms:W3CDTF">2021-09-16T10:05:23Z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2021-08-17T05:39:54Z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3032f3e2-0eb7-4e25-a393-1e90467e5f91</vt:lpwstr>
  </property>
  <property fmtid="{D5CDD505-2E9C-101B-9397-08002B2CF9AE}" pid="8" name="MSIP_Label_1ada0a2f-b917-4d51-b0d0-d418a10c8b23_ContentBits">
    <vt:lpwstr>0</vt:lpwstr>
  </property>
</Properties>
</file>