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ki\Desktop\"/>
    </mc:Choice>
  </mc:AlternateContent>
  <xr:revisionPtr revIDLastSave="0" documentId="13_ncr:1_{B189767D-A3D9-4332-81CF-5B4DFBDF12B4}" xr6:coauthVersionLast="47" xr6:coauthVersionMax="47" xr10:uidLastSave="{00000000-0000-0000-0000-000000000000}"/>
  <bookViews>
    <workbookView xWindow="-108" yWindow="-108" windowWidth="23256" windowHeight="12456" xr2:uid="{47F81816-7104-4530-86ED-67F67D81BF25}"/>
  </bookViews>
  <sheets>
    <sheet name="Records" sheetId="6" r:id="rId1"/>
    <sheet name="Assets" sheetId="3" r:id="rId2"/>
    <sheet name="Resul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6" l="1"/>
  <c r="B3" i="4"/>
  <c r="C3" i="4" s="1"/>
  <c r="D3" i="4" l="1" a="1"/>
  <c r="D3" i="4" s="1"/>
  <c r="E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<sst xmlns="http://schemas.openxmlformats.org/spreadsheetml/2006/main" count="37" uniqueCount="28">
  <si>
    <t>Category</t>
  </si>
  <si>
    <t>Broker</t>
  </si>
  <si>
    <t>Currency</t>
  </si>
  <si>
    <t>Note</t>
  </si>
  <si>
    <t>ETF</t>
  </si>
  <si>
    <t>Stock</t>
  </si>
  <si>
    <t>Comodity</t>
  </si>
  <si>
    <t>Crypto</t>
  </si>
  <si>
    <t>TICKER</t>
  </si>
  <si>
    <t>Name</t>
  </si>
  <si>
    <t>Bitcoin</t>
  </si>
  <si>
    <t>Coinbase</t>
  </si>
  <si>
    <t>Amount</t>
  </si>
  <si>
    <t>Buy Date</t>
  </si>
  <si>
    <t>Sell Date</t>
  </si>
  <si>
    <t>First BTC buy</t>
  </si>
  <si>
    <t>Buy for</t>
  </si>
  <si>
    <t>Sell for</t>
  </si>
  <si>
    <t>INVESTED</t>
  </si>
  <si>
    <t>OWNED</t>
  </si>
  <si>
    <t>Field</t>
  </si>
  <si>
    <t>EUR</t>
  </si>
  <si>
    <t>Average buy value</t>
  </si>
  <si>
    <t>Buy price</t>
  </si>
  <si>
    <t>Sell price</t>
  </si>
  <si>
    <t>Goal</t>
  </si>
  <si>
    <t>First buy</t>
  </si>
  <si>
    <t>BTC-EUR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</si>
</sst>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\ &quot;€&quot;"/>
    <numFmt numFmtId="165" formatCode="0.0000000000"/>
    <numFmt numFmtId="166" formatCode="_-[$$-409]* #,##0.00_ ;_-[$$-409]* \-#,##0.00\ ;_-[$$-409]* &quot;-&quot;??_ ;_-@_ "/>
    <numFmt numFmtId="167" formatCode="_-* #,##0.00\ [$€-1]_-;\-* #,##0.00\ [$€-1]_-;_-* &quot;-&quot;??\ [$€-1]_-;_-@_-"/>
    <numFmt numFmtId="168" formatCode="_-[$£-809]* #,##0.00_-;\-[$£-809]* #,##0.00_-;_-[$£-809]* &quot;-&quot;??_-;_-@_-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7" fontId="0" fillId="0" borderId="0" xfId="0" applyNumberFormat="1" applyAlignment="1">
      <alignment horizontal="center" vertical="center"/>
    </xf>
    <xf numFmtId="167" fontId="0" fillId="0" borderId="0" xfId="0" applyNumberFormat="1"/>
    <xf numFmtId="168" fontId="0" fillId="0" borderId="0" xfId="0" applyNumberFormat="1" applyAlignment="1">
      <alignment horizontal="right"/>
    </xf>
    <xf numFmtId="9" fontId="0" fillId="0" borderId="0" xfId="1" applyFont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9" fontId="0" fillId="2" borderId="1" xfId="1" applyFont="1" applyFill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9" fontId="2" fillId="3" borderId="0" xfId="1" applyFont="1" applyFill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25">
    <dxf>
      <numFmt numFmtId="165" formatCode="0.0000000000"/>
      <alignment horizontal="right" vertical="bottom" textRotation="0" wrapText="0" indent="0" justifyLastLine="0" shrinkToFit="0" readingOrder="0"/>
    </dxf>
    <dxf>
      <numFmt numFmtId="167" formatCode="_-* #,##0.00\ [$€-1]_-;\-* #,##0.00\ [$€-1]_-;_-* &quot;-&quot;??\ [$€-1]_-;_-@_-"/>
      <alignment horizontal="right" vertical="bottom" textRotation="0" wrapText="0" indent="0" justifyLastLine="0" shrinkToFit="0" readingOrder="0"/>
    </dxf>
    <dxf>
      <numFmt numFmtId="164" formatCode="#,##0.00\ &quot;€&quot;"/>
      <alignment horizontal="right" vertical="bottom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d/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alignment horizontal="center" vertical="center" textRotation="0" wrapText="0" indent="0" justifyLastLine="0" shrinkToFit="0" readingOrder="0"/>
    </dxf>
    <dxf>
      <numFmt numFmtId="164" formatCode="#,##0.00\ &quot;€&quot;"/>
    </dxf>
    <dxf>
      <numFmt numFmtId="164" formatCode="#,##0.00\ &quot;€&quot;"/>
    </dxf>
    <dxf>
      <numFmt numFmtId="19" formatCode="d/m/yyyy"/>
      <alignment horizontal="center" vertical="center" textRotation="0" wrapText="0" indent="0" justifyLastLine="0" shrinkToFit="0" readingOrder="0"/>
    </dxf>
    <dxf>
      <numFmt numFmtId="164" formatCode="#,##0.00\ &quot;€&quot;"/>
      <alignment horizontal="right" vertical="bottom" textRotation="0" wrapText="0" indent="0" justifyLastLine="0" shrinkToFit="0" readingOrder="0"/>
    </dxf>
    <dxf>
      <numFmt numFmtId="164" formatCode="#,##0.00\ &quot;€&quot;"/>
      <alignment horizontal="right" textRotation="0" wrapText="0" indent="0" justifyLastLine="0" shrinkToFit="0" readingOrder="0"/>
    </dxf>
    <dxf>
      <numFmt numFmtId="165" formatCode="0.0000000000"/>
      <alignment horizontal="right" vertical="bottom" textRotation="0" wrapText="0" indent="0" justifyLastLine="0" shrinkToFit="0" readingOrder="0"/>
    </dxf>
    <dxf>
      <numFmt numFmtId="19" formatCode="d/m/yyyy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EC67BEB-09A2-4649-AC79-31F6EC22808F}" name="rec_tab" displayName="rec_tab" ref="B2:M3" totalsRowShown="0" headerRowDxfId="24">
  <autoFilter ref="B2:M3" xr:uid="{8EC67BEB-09A2-4649-AC79-31F6EC22808F}"/>
  <tableColumns count="12">
    <tableColumn id="1" xr3:uid="{F10D2F02-F4A0-4D5E-A2D1-22B117E02DCC}" name="TICKER" dataDxfId="23"/>
    <tableColumn id="2" xr3:uid="{8AFB6109-EDCF-4BB0-8F02-8B3127959E48}" name="Category" dataDxfId="22">
      <calculatedColumnFormula>VLOOKUP(rec_tab[[#This Row],[TICKER]],tic_tab[],3,FALSE)</calculatedColumnFormula>
    </tableColumn>
    <tableColumn id="3" xr3:uid="{9C768508-6B47-4441-AF5F-695F230480B1}" name="Broker" dataDxfId="21"/>
    <tableColumn id="4" xr3:uid="{F27F0833-A525-4FAD-ABFD-36B9209CDCE9}" name="Buy Date" dataDxfId="20"/>
    <tableColumn id="5" xr3:uid="{24AA9DC5-D565-4C36-AA83-F9AD1700C61A}" name="Amount" dataDxfId="19"/>
    <tableColumn id="6" xr3:uid="{620A681A-6B67-4AFA-9500-FB3B84923A15}" name="Buy price" dataDxfId="18"/>
    <tableColumn id="7" xr3:uid="{B1F9EF8D-950A-4E51-B35C-EE31935CE604}" name="Buy for" dataDxfId="17"/>
    <tableColumn id="8" xr3:uid="{276B26DC-C3DE-4859-9927-C25CDA5830CB}" name="Sell Date" dataDxfId="16"/>
    <tableColumn id="9" xr3:uid="{9B8CA652-4449-458E-A129-3CE9A7F17A2A}" name="Sell price" dataDxfId="15"/>
    <tableColumn id="10" xr3:uid="{1859DD8D-486B-479A-92CF-E327D5351B6F}" name="Sell for" dataDxfId="14"/>
    <tableColumn id="11" xr3:uid="{12386AF9-B9C6-4C0A-BBA7-8C913A8D615F}" name="Currency" dataDxfId="13"/>
    <tableColumn id="12" xr3:uid="{ED6590C3-6F6C-4D98-BEF1-BA3DF092B33A}" name="Note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95881D9-716F-4618-9803-7BB101D1646D}" name="tic_tab" displayName="tic_tab" ref="B2:G3" totalsRowShown="0" headerRowDxfId="11">
  <autoFilter ref="B2:G3" xr:uid="{495881D9-716F-4618-9803-7BB101D1646D}"/>
  <tableColumns count="6">
    <tableColumn id="1" xr3:uid="{258E1D58-36FF-4312-B082-DFE32567215D}" name="TICKER" dataDxfId="10"/>
    <tableColumn id="2" xr3:uid="{054D85B3-D664-4818-92F9-693E5BF2ED1F}" name="Name"/>
    <tableColumn id="3" xr3:uid="{A801ABDE-DF23-4444-BB8F-4B6153D16186}" name="Category" dataDxfId="9"/>
    <tableColumn id="6" xr3:uid="{EF3235E4-9F95-47CB-B3BE-8A049CFC8F27}" name="Currency" dataDxfId="8"/>
    <tableColumn id="4" xr3:uid="{C9C40A7C-E1C4-49E9-B3F3-9D07A4C7FD60}" name="Field" dataDxfId="7"/>
    <tableColumn id="8" xr3:uid="{AE5F7E3A-0F6A-4984-B34F-36E82209CDF2}" name="First buy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D84C7B-4DB5-4171-B047-C91E04F0BD1C}" name="category_tab" displayName="category_tab" ref="I2:J6" totalsRowShown="0" tableBorderDxfId="5">
  <autoFilter ref="I2:J6" xr:uid="{72D84C7B-4DB5-4171-B047-C91E04F0BD1C}"/>
  <tableColumns count="2">
    <tableColumn id="1" xr3:uid="{B38F1D1F-769F-4807-A685-F452CC99D669}" name="Category"/>
    <tableColumn id="2" xr3:uid="{25BBE7F2-8FD8-4D73-9BC0-D69380B25959}" name="Go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33D5D83-30EF-4E5B-98DD-9A5FAF1DB6A1}" name="results_tab" displayName="results_tab" ref="B2:E3" totalsRowShown="0" headerRowDxfId="4">
  <autoFilter ref="B2:E3" xr:uid="{733D5D83-30EF-4E5B-98DD-9A5FAF1DB6A1}"/>
  <tableColumns count="4">
    <tableColumn id="1" xr3:uid="{0089252C-6846-43AB-85C0-560410728B44}" name="TICKER" dataDxfId="3">
      <calculatedColumnFormula>(tic_tab[[#This Row],[TICKER]])</calculatedColumnFormula>
    </tableColumn>
    <tableColumn id="2" xr3:uid="{39766977-C8CA-4A59-BB86-AAB54DEB2256}" name="INVESTED" dataDxfId="2">
      <calculatedColumnFormula>SUMIFS(rec_tab[Buy for],rec_tab[TICKER],B3)</calculatedColumnFormula>
    </tableColumn>
    <tableColumn id="4" xr3:uid="{77F52122-7CFE-429D-BAA9-9096E01D8714}" name="Average buy value" dataDxfId="1">
      <calculatedColumnFormula array="1">SUMPRODUCT((rec_tab[TICKER]=B3)*(rec_tab[Buy price])*(rec_tab[Amount])) / SUMIF(rec_tab[TICKER], B3, rec_tab[Amount])</calculatedColumnFormula>
    </tableColumn>
    <tableColumn id="3" xr3:uid="{366CEAFE-2A80-4D8B-A120-76CC78BF8F45}" name="OWNED" dataDxfId="0">
      <calculatedColumnFormula>SUMIFS(rec_tab[Amount],rec_tab[TICKER],B3,rec_tab[Sell Date], "")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FFC5-7AC4-42C8-9654-CCB32B0AB6A9}">
  <dimension ref="B1:Q42"/>
  <sheetViews>
    <sheetView tabSelected="1" zoomScale="70" zoomScaleNormal="70" workbookViewId="0">
      <selection activeCell="H19" sqref="H19"/>
    </sheetView>
  </sheetViews>
  <sheetFormatPr defaultRowHeight="14.4" x14ac:dyDescent="0.3"/>
  <cols>
    <col min="2" max="2" width="17" style="5" customWidth="1"/>
    <col min="3" max="3" width="15.21875" style="6" customWidth="1"/>
    <col min="4" max="4" width="19.77734375" style="5" customWidth="1"/>
    <col min="5" max="5" width="14.77734375" style="7" customWidth="1"/>
    <col min="6" max="6" width="18.21875" style="11" customWidth="1"/>
    <col min="7" max="7" width="16.88671875" style="10" customWidth="1"/>
    <col min="8" max="8" width="16.5546875" style="10" customWidth="1"/>
    <col min="9" max="9" width="16.33203125" style="7" customWidth="1"/>
    <col min="10" max="10" width="15.77734375" style="2" customWidth="1"/>
    <col min="11" max="11" width="14.5546875" style="2" customWidth="1"/>
    <col min="12" max="12" width="14.6640625" style="5" customWidth="1"/>
    <col min="13" max="13" width="24.44140625" style="1" customWidth="1"/>
    <col min="15" max="15" width="17" customWidth="1"/>
    <col min="16" max="16" width="15.44140625" style="6" customWidth="1"/>
    <col min="17" max="17" width="16.21875" customWidth="1"/>
    <col min="18" max="18" width="14.5546875" customWidth="1"/>
  </cols>
  <sheetData>
    <row r="1" spans="2:17" x14ac:dyDescent="0.3">
      <c r="F1" s="4"/>
      <c r="H1" s="2"/>
    </row>
    <row r="2" spans="2:17" s="6" customFormat="1" x14ac:dyDescent="0.3">
      <c r="B2" s="5" t="s">
        <v>8</v>
      </c>
      <c r="C2" s="6" t="s">
        <v>0</v>
      </c>
      <c r="D2" s="5" t="s">
        <v>1</v>
      </c>
      <c r="E2" s="7" t="s">
        <v>13</v>
      </c>
      <c r="F2" s="8" t="s">
        <v>12</v>
      </c>
      <c r="G2" s="9" t="s">
        <v>23</v>
      </c>
      <c r="H2" s="9" t="s">
        <v>16</v>
      </c>
      <c r="I2" s="7" t="s">
        <v>14</v>
      </c>
      <c r="J2" s="9" t="s">
        <v>24</v>
      </c>
      <c r="K2" s="9" t="s">
        <v>17</v>
      </c>
      <c r="L2" s="5" t="s">
        <v>2</v>
      </c>
      <c r="M2" s="5" t="s">
        <v>3</v>
      </c>
    </row>
    <row r="3" spans="2:17" x14ac:dyDescent="0.3">
      <c r="B3" s="5" t="s">
        <v>27</v>
      </c>
      <c r="C3" s="6" t="str">
        <f>VLOOKUP(rec_tab[[#This Row],[TICKER]],tic_tab[],3,FALSE)</f>
        <v>Crypto</v>
      </c>
      <c r="D3" s="5" t="s">
        <v>11</v>
      </c>
      <c r="E3" s="7">
        <v>42099</v>
      </c>
      <c r="F3" s="11">
        <v>1</v>
      </c>
      <c r="G3" s="10">
        <v>11540.2</v>
      </c>
      <c r="H3" s="10">
        <v>11540.2</v>
      </c>
      <c r="L3" s="5" t="s">
        <v>21</v>
      </c>
      <c r="M3" s="1" t="s">
        <v>15</v>
      </c>
      <c r="O3" s="11"/>
      <c r="P3" s="10"/>
      <c r="Q3" s="10"/>
    </row>
    <row r="5" spans="2:17" x14ac:dyDescent="0.3">
      <c r="G5" s="12"/>
      <c r="H5" s="12"/>
    </row>
    <row r="6" spans="2:17" x14ac:dyDescent="0.3">
      <c r="G6" s="16"/>
      <c r="H6" s="12"/>
    </row>
    <row r="7" spans="2:17" x14ac:dyDescent="0.3">
      <c r="G7" s="16"/>
      <c r="H7" s="12"/>
    </row>
    <row r="8" spans="2:17" x14ac:dyDescent="0.3">
      <c r="G8" s="16"/>
      <c r="H8" s="12"/>
    </row>
    <row r="10" spans="2:17" x14ac:dyDescent="0.3">
      <c r="G10" s="16"/>
      <c r="H10" s="12"/>
    </row>
    <row r="11" spans="2:17" x14ac:dyDescent="0.3">
      <c r="G11" s="16"/>
      <c r="H11" s="12"/>
    </row>
    <row r="12" spans="2:17" x14ac:dyDescent="0.3">
      <c r="G12" s="16"/>
      <c r="H12" s="12"/>
    </row>
    <row r="13" spans="2:17" x14ac:dyDescent="0.3">
      <c r="G13" s="16"/>
      <c r="H13" s="12"/>
    </row>
    <row r="14" spans="2:17" x14ac:dyDescent="0.3">
      <c r="G14" s="16"/>
      <c r="H14" s="12"/>
    </row>
    <row r="15" spans="2:17" x14ac:dyDescent="0.3">
      <c r="G15" s="16"/>
      <c r="H15" s="12"/>
    </row>
    <row r="16" spans="2:17" x14ac:dyDescent="0.3">
      <c r="G16" s="12"/>
      <c r="H16" s="12"/>
    </row>
    <row r="17" spans="7:8" x14ac:dyDescent="0.3">
      <c r="G17" s="12"/>
      <c r="H17" s="12"/>
    </row>
    <row r="18" spans="7:8" x14ac:dyDescent="0.3">
      <c r="G18" s="12"/>
      <c r="H18" s="12"/>
    </row>
    <row r="19" spans="7:8" x14ac:dyDescent="0.3">
      <c r="G19" s="16"/>
      <c r="H19" s="12"/>
    </row>
    <row r="20" spans="7:8" x14ac:dyDescent="0.3">
      <c r="G20" s="12"/>
      <c r="H20" s="12"/>
    </row>
    <row r="21" spans="7:8" x14ac:dyDescent="0.3">
      <c r="G21" s="12"/>
      <c r="H21" s="12"/>
    </row>
    <row r="22" spans="7:8" x14ac:dyDescent="0.3">
      <c r="G22" s="12"/>
      <c r="H22" s="12"/>
    </row>
    <row r="23" spans="7:8" x14ac:dyDescent="0.3">
      <c r="G23" s="12"/>
      <c r="H23" s="12"/>
    </row>
    <row r="24" spans="7:8" x14ac:dyDescent="0.3">
      <c r="G24" s="12"/>
      <c r="H24" s="12"/>
    </row>
    <row r="25" spans="7:8" x14ac:dyDescent="0.3">
      <c r="G25" s="12"/>
      <c r="H25" s="12"/>
    </row>
    <row r="26" spans="7:8" x14ac:dyDescent="0.3">
      <c r="G26" s="12"/>
      <c r="H26" s="12"/>
    </row>
    <row r="27" spans="7:8" x14ac:dyDescent="0.3">
      <c r="G27" s="16"/>
      <c r="H27" s="12"/>
    </row>
    <row r="28" spans="7:8" x14ac:dyDescent="0.3">
      <c r="G28" s="12"/>
      <c r="H28" s="12"/>
    </row>
    <row r="29" spans="7:8" x14ac:dyDescent="0.3">
      <c r="G29" s="16"/>
      <c r="H29" s="12"/>
    </row>
    <row r="30" spans="7:8" x14ac:dyDescent="0.3">
      <c r="G30" s="12"/>
      <c r="H30" s="12"/>
    </row>
    <row r="31" spans="7:8" x14ac:dyDescent="0.3">
      <c r="G31" s="12"/>
      <c r="H31" s="12"/>
    </row>
    <row r="32" spans="7:8" x14ac:dyDescent="0.3">
      <c r="G32" s="12"/>
      <c r="H32" s="12"/>
    </row>
    <row r="33" spans="2:16" x14ac:dyDescent="0.3">
      <c r="G33" s="16"/>
      <c r="H33" s="12"/>
    </row>
    <row r="34" spans="2:16" x14ac:dyDescent="0.3">
      <c r="G34" s="12"/>
      <c r="H34" s="12"/>
    </row>
    <row r="35" spans="2:16" x14ac:dyDescent="0.3">
      <c r="G35" s="16"/>
      <c r="H35" s="12"/>
    </row>
    <row r="36" spans="2:16" x14ac:dyDescent="0.3">
      <c r="G36" s="13"/>
      <c r="H36" s="12"/>
    </row>
    <row r="37" spans="2:16" x14ac:dyDescent="0.3">
      <c r="G37" s="12"/>
      <c r="H37" s="12"/>
    </row>
    <row r="38" spans="2:16" x14ac:dyDescent="0.3">
      <c r="G38" s="12"/>
      <c r="H38" s="12"/>
    </row>
    <row r="39" spans="2:16" s="15" customFormat="1" x14ac:dyDescent="0.3">
      <c r="B39" s="14"/>
      <c r="C39" s="14"/>
      <c r="D39" s="14"/>
      <c r="E39" s="7"/>
      <c r="F39" s="11"/>
      <c r="G39" s="13"/>
      <c r="H39" s="12"/>
      <c r="I39" s="14"/>
      <c r="L39" s="14"/>
      <c r="P39" s="14"/>
    </row>
    <row r="40" spans="2:16" x14ac:dyDescent="0.3">
      <c r="G40" s="12"/>
      <c r="H40" s="12"/>
    </row>
    <row r="41" spans="2:16" x14ac:dyDescent="0.3">
      <c r="G41" s="12"/>
      <c r="H41" s="12"/>
    </row>
    <row r="42" spans="2:16" x14ac:dyDescent="0.3">
      <c r="G42" s="12"/>
      <c r="H42" s="12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1120C-2700-490D-B83E-84CB36F0B50A}">
  <dimension ref="B1:K16"/>
  <sheetViews>
    <sheetView workbookViewId="0">
      <selection activeCell="F11" sqref="F11"/>
    </sheetView>
  </sheetViews>
  <sheetFormatPr defaultRowHeight="14.4" x14ac:dyDescent="0.3"/>
  <cols>
    <col min="2" max="2" width="19.88671875" customWidth="1"/>
    <col min="3" max="3" width="41.21875" customWidth="1"/>
    <col min="4" max="5" width="16" style="6" customWidth="1"/>
    <col min="6" max="6" width="26.6640625" customWidth="1"/>
    <col min="7" max="7" width="17.109375" style="3" customWidth="1"/>
    <col min="8" max="8" width="16" style="6" customWidth="1"/>
    <col min="9" max="9" width="16.21875" customWidth="1"/>
    <col min="10" max="10" width="14.6640625" customWidth="1"/>
    <col min="11" max="11" width="13.5546875" style="17" customWidth="1"/>
  </cols>
  <sheetData>
    <row r="1" spans="2:11" x14ac:dyDescent="0.3">
      <c r="G1" s="7"/>
      <c r="H1"/>
      <c r="J1" s="17"/>
      <c r="K1"/>
    </row>
    <row r="2" spans="2:11" s="6" customFormat="1" x14ac:dyDescent="0.3">
      <c r="B2" s="6" t="s">
        <v>8</v>
      </c>
      <c r="C2" s="6" t="s">
        <v>9</v>
      </c>
      <c r="D2" s="6" t="s">
        <v>0</v>
      </c>
      <c r="E2" s="6" t="s">
        <v>2</v>
      </c>
      <c r="F2" s="6" t="s">
        <v>20</v>
      </c>
      <c r="G2" s="5" t="s">
        <v>26</v>
      </c>
      <c r="I2" s="22" t="s">
        <v>0</v>
      </c>
      <c r="J2" s="23" t="s">
        <v>25</v>
      </c>
    </row>
    <row r="3" spans="2:11" x14ac:dyDescent="0.3">
      <c r="B3" s="6" t="s">
        <v>27</v>
      </c>
      <c r="C3" t="s">
        <v>10</v>
      </c>
      <c r="D3" s="6" t="s">
        <v>7</v>
      </c>
      <c r="E3" s="6" t="s">
        <v>21</v>
      </c>
      <c r="F3" s="6" t="s">
        <v>7</v>
      </c>
      <c r="G3" s="7">
        <v>44530</v>
      </c>
      <c r="H3"/>
      <c r="I3" s="18" t="s">
        <v>6</v>
      </c>
      <c r="J3" s="20">
        <v>0.1</v>
      </c>
      <c r="K3"/>
    </row>
    <row r="4" spans="2:11" x14ac:dyDescent="0.3">
      <c r="B4" s="6"/>
      <c r="F4" s="6"/>
      <c r="G4" s="7"/>
      <c r="H4"/>
      <c r="I4" s="19" t="s">
        <v>7</v>
      </c>
      <c r="J4" s="21">
        <v>0.2</v>
      </c>
      <c r="K4"/>
    </row>
    <row r="5" spans="2:11" x14ac:dyDescent="0.3">
      <c r="B5" s="6"/>
      <c r="F5" s="6"/>
      <c r="G5" s="7"/>
      <c r="H5"/>
      <c r="I5" s="18" t="s">
        <v>4</v>
      </c>
      <c r="J5" s="20">
        <v>0.4</v>
      </c>
      <c r="K5"/>
    </row>
    <row r="6" spans="2:11" x14ac:dyDescent="0.3">
      <c r="B6" s="6"/>
      <c r="F6" s="6"/>
      <c r="G6" s="7"/>
      <c r="H6"/>
      <c r="I6" s="19" t="s">
        <v>5</v>
      </c>
      <c r="J6" s="21">
        <v>0.3</v>
      </c>
      <c r="K6"/>
    </row>
    <row r="7" spans="2:11" x14ac:dyDescent="0.3">
      <c r="B7" s="6"/>
      <c r="F7" s="6"/>
      <c r="G7" s="7"/>
      <c r="H7"/>
      <c r="J7" s="17"/>
      <c r="K7"/>
    </row>
    <row r="8" spans="2:11" x14ac:dyDescent="0.3">
      <c r="B8" s="6"/>
      <c r="F8" s="6"/>
      <c r="G8" s="7"/>
      <c r="H8"/>
      <c r="J8" s="17"/>
      <c r="K8"/>
    </row>
    <row r="9" spans="2:11" x14ac:dyDescent="0.3">
      <c r="B9" s="6"/>
      <c r="F9" s="6"/>
      <c r="G9" s="7"/>
      <c r="H9"/>
      <c r="J9" s="17"/>
      <c r="K9"/>
    </row>
    <row r="10" spans="2:11" x14ac:dyDescent="0.3">
      <c r="B10" s="6"/>
      <c r="F10" s="6"/>
      <c r="G10" s="7"/>
      <c r="H10"/>
      <c r="J10" s="17"/>
      <c r="K10"/>
    </row>
    <row r="11" spans="2:11" x14ac:dyDescent="0.3">
      <c r="B11" s="6"/>
      <c r="F11" s="6"/>
      <c r="G11" s="7"/>
      <c r="H11"/>
      <c r="J11" s="17"/>
      <c r="K11"/>
    </row>
    <row r="12" spans="2:11" x14ac:dyDescent="0.3">
      <c r="B12" s="6"/>
      <c r="F12" s="6"/>
      <c r="G12" s="7"/>
      <c r="H12"/>
      <c r="J12" s="17"/>
      <c r="K12"/>
    </row>
    <row r="13" spans="2:11" x14ac:dyDescent="0.3">
      <c r="B13" s="6"/>
      <c r="F13" s="6"/>
      <c r="G13" s="7"/>
      <c r="H13"/>
      <c r="J13" s="17"/>
      <c r="K13"/>
    </row>
    <row r="14" spans="2:11" x14ac:dyDescent="0.3">
      <c r="B14" s="6"/>
      <c r="F14" s="6"/>
      <c r="G14" s="7"/>
      <c r="H14"/>
      <c r="J14" s="17"/>
      <c r="K14"/>
    </row>
    <row r="15" spans="2:11" x14ac:dyDescent="0.3">
      <c r="B15" s="6"/>
      <c r="F15" s="6"/>
      <c r="G15" s="7"/>
      <c r="H15"/>
      <c r="J15" s="17"/>
      <c r="K15"/>
    </row>
    <row r="16" spans="2:11" x14ac:dyDescent="0.3">
      <c r="B16" s="6"/>
      <c r="G16" s="7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8336C-B5C0-4C9C-9B7D-74CA8F95D903}">
  <dimension ref="B1:H16"/>
  <sheetViews>
    <sheetView workbookViewId="0">
      <selection activeCell="D8" sqref="D8"/>
    </sheetView>
  </sheetViews>
  <sheetFormatPr defaultRowHeight="14.4" x14ac:dyDescent="0.3"/>
  <cols>
    <col min="2" max="2" width="17.6640625" style="5" customWidth="1"/>
    <col min="3" max="3" width="17.6640625" style="10" customWidth="1"/>
    <col min="4" max="4" width="24.21875" style="10" customWidth="1"/>
    <col min="5" max="5" width="22.77734375" style="11" customWidth="1"/>
    <col min="8" max="8" width="8.88671875" customWidth="1"/>
    <col min="10" max="10" width="8.88671875" customWidth="1"/>
    <col min="12" max="12" width="8.88671875" customWidth="1"/>
  </cols>
  <sheetData>
    <row r="1" spans="2:8" x14ac:dyDescent="0.3">
      <c r="E1" s="4"/>
    </row>
    <row r="2" spans="2:8" s="6" customFormat="1" x14ac:dyDescent="0.3">
      <c r="B2" s="5" t="s">
        <v>8</v>
      </c>
      <c r="C2" s="9" t="s">
        <v>18</v>
      </c>
      <c r="D2" s="9" t="s">
        <v>22</v>
      </c>
      <c r="E2" s="8" t="s">
        <v>19</v>
      </c>
    </row>
    <row r="3" spans="2:8" x14ac:dyDescent="0.3">
      <c r="B3" s="5" t="str">
        <f>(tic_tab[[#This Row],[TICKER]])</f>
        <v>BTC-EUR</v>
      </c>
      <c r="C3" s="10">
        <f>SUMIFS(rec_tab[Buy for],rec_tab[TICKER],B3)</f>
        <v>11540.2</v>
      </c>
      <c r="D3" s="12" cm="1">
        <f t="array" ref="D3">SUMPRODUCT((rec_tab[TICKER]=B3)*(rec_tab[Buy price])*(rec_tab[Amount])) / SUMIF(rec_tab[TICKER], B3, rec_tab[Amount])</f>
        <v>11540.2</v>
      </c>
      <c r="E3" s="11">
        <f>SUMIFS(rec_tab[Amount],rec_tab[TICKER],B3,rec_tab[Sell Date], "")</f>
        <v>1</v>
      </c>
    </row>
    <row r="4" spans="2:8" x14ac:dyDescent="0.3">
      <c r="D4" s="13"/>
    </row>
    <row r="5" spans="2:8" x14ac:dyDescent="0.3">
      <c r="C5" s="16"/>
      <c r="D5" s="16"/>
    </row>
    <row r="6" spans="2:8" x14ac:dyDescent="0.3">
      <c r="D6" s="12"/>
    </row>
    <row r="7" spans="2:8" x14ac:dyDescent="0.3">
      <c r="C7" s="12"/>
      <c r="D7" s="12"/>
    </row>
    <row r="8" spans="2:8" x14ac:dyDescent="0.3">
      <c r="C8" s="12"/>
      <c r="D8" s="12"/>
    </row>
    <row r="9" spans="2:8" x14ac:dyDescent="0.3">
      <c r="C9" s="12"/>
      <c r="D9" s="12"/>
    </row>
    <row r="10" spans="2:8" x14ac:dyDescent="0.3">
      <c r="C10" s="12"/>
      <c r="D10" s="12"/>
    </row>
    <row r="11" spans="2:8" x14ac:dyDescent="0.3">
      <c r="C11" s="12"/>
      <c r="D11" s="12"/>
    </row>
    <row r="12" spans="2:8" x14ac:dyDescent="0.3">
      <c r="C12" s="12"/>
      <c r="D12" s="13"/>
      <c r="H12" s="6"/>
    </row>
    <row r="13" spans="2:8" x14ac:dyDescent="0.3">
      <c r="C13" s="12"/>
      <c r="D13" s="12"/>
    </row>
    <row r="14" spans="2:8" x14ac:dyDescent="0.3">
      <c r="C14" s="12"/>
      <c r="D14" s="12"/>
    </row>
    <row r="15" spans="2:8" x14ac:dyDescent="0.3">
      <c r="C15" s="12"/>
      <c r="D15" s="12"/>
    </row>
    <row r="16" spans="2:8" x14ac:dyDescent="0.3">
      <c r="D16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Records</vt:lpstr>
      <vt:lpstr>Assets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Ľaš Michal (241520)</dc:creator>
  <cp:lastModifiedBy>Ľaš Michal (241520)</cp:lastModifiedBy>
  <dcterms:created xsi:type="dcterms:W3CDTF">2023-09-12T07:14:30Z</dcterms:created>
  <dcterms:modified xsi:type="dcterms:W3CDTF">2024-07-30T06:36:31Z</dcterms:modified>
</cp:coreProperties>
</file>