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F:\(002) Data mining\(102) (IN-Practical) DM) IN-LABS (Feb 19 2024)\PLab 04 (KNN)  (okok)\"/>
    </mc:Choice>
  </mc:AlternateContent>
  <xr:revisionPtr revIDLastSave="0" documentId="13_ncr:1_{4CF52FCB-9836-4BA4-81C3-35996308C9AD}" xr6:coauthVersionLast="36" xr6:coauthVersionMax="47" xr10:uidLastSave="{00000000-0000-0000-0000-000000000000}"/>
  <bookViews>
    <workbookView xWindow="-105" yWindow="-105" windowWidth="16605" windowHeight="8835" tabRatio="745" activeTab="1" xr2:uid="{00000000-000D-0000-FFFF-FFFF00000000}"/>
  </bookViews>
  <sheets>
    <sheet name="Credit Decisions" sheetId="1" r:id="rId1"/>
    <sheet name="Credit Decisions (2)" sheetId="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 localSheetId="1">[1]Templates!#REF!</definedName>
    <definedName name="xlm_OP_DA">[1]Templates!#REF!</definedName>
    <definedName name="xlm_OP_HC" localSheetId="1">[1]Templates!#REF!</definedName>
    <definedName name="xlm_OP_HC">[1]Templates!#REF!</definedName>
    <definedName name="xlm_OP_KNNC" localSheetId="1">[1]Templates!#REF!</definedName>
    <definedName name="xlm_OP_KNNC">[1]Templates!#REF!</definedName>
    <definedName name="xlm_OP_KNNP" localSheetId="1">[1]Templates!#REF!</definedName>
    <definedName name="xlm_OP_KNNP">[1]Templates!#REF!</definedName>
    <definedName name="xlm_OP_LR" localSheetId="1">[1]Templates!#REF!</definedName>
    <definedName name="xlm_OP_LR">[1]Templates!#REF!</definedName>
    <definedName name="xlm_OP_MLR" localSheetId="1">[1]Templates!#REF!</definedName>
    <definedName name="xlm_OP_MLR">[1]Templates!#REF!</definedName>
    <definedName name="xlm_OP_NB" localSheetId="1">[1]Templates!#REF!</definedName>
    <definedName name="xlm_OP_NB">[1]Templates!#REF!</definedName>
    <definedName name="xlm_OP_NNC" localSheetId="1">[1]Templates!#REF!</definedName>
    <definedName name="xlm_OP_NNC">[1]Templates!#REF!</definedName>
    <definedName name="xlm_OP_NNP" localSheetId="1">[1]Templates!#REF!</definedName>
    <definedName name="xlm_OP_NNP">[1]Templates!#REF!</definedName>
    <definedName name="xlm_OP_PCA" localSheetId="1">[1]Templates!#REF!</definedName>
    <definedName name="xlm_OP_PCA">[1]Templates!#REF!</definedName>
    <definedName name="xlm_PartitionHeaders1" localSheetId="1" hidden="1">#REF!</definedName>
    <definedName name="xlm_PartitionHeaders1" hidden="1">#REF!</definedName>
    <definedName name="xlm_PartitionTraining1" localSheetId="1" hidden="1">#REF!</definedName>
    <definedName name="xlm_PartitionTraining1" hidden="1">#REF!</definedName>
    <definedName name="xlm_PartitionValidation1" localSheetId="1" hidden="1">#REF!</definedName>
    <definedName name="xlm_PartitionValidation1" hidden="1">#REF!</definedName>
    <definedName name="xlm_PT_BT" localSheetId="1">[1]Templates!#REF!</definedName>
    <definedName name="xlm_PT_BT">[1]Templates!#REF!</definedName>
    <definedName name="xlm_PT_CHC" localSheetId="1">[1]Templates!#REF!</definedName>
    <definedName name="xlm_PT_CHC">[1]Templates!#REF!</definedName>
    <definedName name="xlm_PT_CHL" localSheetId="1">[1]Templates!#REF!</definedName>
    <definedName name="xlm_PT_CHL">[1]Templates!#REF!</definedName>
    <definedName name="xlm_PT_CHR" localSheetId="1">[1]Templates!#REF!</definedName>
    <definedName name="xlm_PT_CHR">[1]Templates!#REF!</definedName>
    <definedName name="xlm_PT_CHRT" localSheetId="1">[1]Templates!#REF!</definedName>
    <definedName name="xlm_PT_CHRT">[1]Templates!#REF!</definedName>
    <definedName name="xlm_PT_MT" localSheetId="1">[1]Templates!#REF!</definedName>
    <definedName name="xlm_PT_MT">[1]Templates!#REF!</definedName>
    <definedName name="xlm_PT_RHC" localSheetId="1">[1]Templates!#REF!</definedName>
    <definedName name="xlm_PT_RHC">[1]Templates!#REF!</definedName>
    <definedName name="xlm_PT_RHL" localSheetId="1">[1]Templates!#REF!</definedName>
    <definedName name="xlm_PT_RHL">[1]Templates!#REF!</definedName>
    <definedName name="xlm_PT_RHR" localSheetId="1">[1]Templates!#REF!</definedName>
    <definedName name="xlm_PT_RHR">[1]Templates!#REF!</definedName>
    <definedName name="xlm_PT_TVL" localSheetId="1">[1]Templates!#REF!</definedName>
    <definedName name="xlm_PT_TVL">[1]Templates!#REF!</definedName>
    <definedName name="xlm_PT_TVR" localSheetId="1">[1]Templates!#REF!</definedName>
    <definedName name="xlm_PT_TVR">[1]Templates!#REF!</definedName>
  </definedNames>
  <calcPr calcId="179021"/>
</workbook>
</file>

<file path=xl/calcChain.xml><?xml version="1.0" encoding="utf-8"?>
<calcChain xmlns="http://schemas.openxmlformats.org/spreadsheetml/2006/main">
  <c r="O4" i="2" l="1"/>
  <c r="M56" i="2" l="1"/>
  <c r="M55" i="2"/>
  <c r="C56" i="2"/>
  <c r="D56" i="2"/>
  <c r="E56" i="2"/>
  <c r="F56" i="2"/>
  <c r="B56" i="2"/>
  <c r="C55" i="2"/>
  <c r="D55" i="2"/>
  <c r="E55" i="2"/>
  <c r="F55" i="2"/>
  <c r="B55" i="2"/>
  <c r="L38" i="2" l="1"/>
  <c r="L9" i="2"/>
  <c r="L6" i="2"/>
  <c r="L21" i="2"/>
  <c r="L10" i="2"/>
  <c r="L7" i="2"/>
  <c r="L48" i="2"/>
  <c r="L4" i="2"/>
  <c r="L31" i="2"/>
  <c r="L42" i="2"/>
  <c r="L5" i="2"/>
  <c r="L50" i="2"/>
  <c r="L22" i="2"/>
  <c r="L46" i="2"/>
  <c r="L12" i="2"/>
  <c r="L30" i="2"/>
  <c r="L39" i="2"/>
  <c r="L11" i="2"/>
  <c r="L47" i="2"/>
  <c r="L44" i="2"/>
  <c r="L8" i="2"/>
  <c r="L40" i="2"/>
  <c r="L34" i="2"/>
  <c r="L32" i="2"/>
  <c r="L28" i="2"/>
  <c r="L35" i="2"/>
  <c r="L53" i="2"/>
  <c r="L41" i="2"/>
  <c r="L13" i="2"/>
  <c r="L27" i="2"/>
  <c r="L51" i="2"/>
  <c r="L20" i="2"/>
  <c r="L43" i="2"/>
  <c r="L33" i="2"/>
  <c r="L17" i="2"/>
  <c r="L49" i="2"/>
  <c r="L29" i="2"/>
  <c r="L52" i="2"/>
  <c r="L37" i="2"/>
  <c r="L45" i="2"/>
  <c r="L18" i="2"/>
  <c r="L15" i="2"/>
  <c r="L19" i="2"/>
  <c r="L24" i="2"/>
  <c r="L25" i="2"/>
  <c r="L36" i="2"/>
  <c r="L16" i="2"/>
  <c r="L14" i="2"/>
  <c r="L23" i="2"/>
  <c r="L26" i="2"/>
  <c r="J30" i="2"/>
  <c r="J29" i="2"/>
  <c r="J33" i="2"/>
  <c r="J50" i="2"/>
  <c r="J12" i="2"/>
  <c r="J45" i="2"/>
  <c r="J47" i="2"/>
  <c r="J52" i="2"/>
  <c r="J16" i="2"/>
  <c r="J6" i="2"/>
  <c r="J53" i="2"/>
  <c r="J31" i="2"/>
  <c r="J34" i="2"/>
  <c r="J13" i="2"/>
  <c r="J48" i="2"/>
  <c r="J5" i="2"/>
  <c r="J4" i="2"/>
  <c r="J28" i="2"/>
  <c r="J40" i="2"/>
  <c r="J35" i="2"/>
  <c r="J14" i="2"/>
  <c r="J49" i="2"/>
  <c r="J51" i="2"/>
  <c r="J43" i="2"/>
  <c r="J39" i="2"/>
  <c r="J18" i="2"/>
  <c r="J7" i="2"/>
  <c r="J8" i="2"/>
  <c r="J46" i="2"/>
  <c r="J24" i="2"/>
  <c r="J9" i="2"/>
  <c r="J17" i="2"/>
  <c r="J32" i="2"/>
  <c r="J20" i="2"/>
  <c r="J44" i="2"/>
  <c r="J25" i="2"/>
  <c r="J15" i="2"/>
  <c r="J41" i="2"/>
  <c r="J10" i="2"/>
  <c r="J26" i="2"/>
  <c r="J37" i="2"/>
  <c r="J27" i="2"/>
  <c r="J21" i="2"/>
  <c r="J42" i="2"/>
  <c r="J11" i="2"/>
  <c r="J23" i="2"/>
  <c r="J38" i="2"/>
  <c r="J19" i="2"/>
  <c r="J36" i="2"/>
  <c r="J22" i="2"/>
  <c r="I19" i="2"/>
  <c r="I10" i="2"/>
  <c r="I36" i="2"/>
  <c r="I17" i="2"/>
  <c r="I14" i="2"/>
  <c r="I26" i="2"/>
  <c r="I11" i="2"/>
  <c r="I22" i="2"/>
  <c r="I51" i="2"/>
  <c r="I29" i="2"/>
  <c r="I45" i="2"/>
  <c r="I52" i="2"/>
  <c r="I7" i="2"/>
  <c r="I44" i="2"/>
  <c r="I4" i="2"/>
  <c r="I49" i="2"/>
  <c r="I23" i="2"/>
  <c r="I30" i="2"/>
  <c r="I47" i="2"/>
  <c r="I16" i="2"/>
  <c r="I39" i="2"/>
  <c r="I25" i="2"/>
  <c r="I5" i="2"/>
  <c r="I24" i="2"/>
  <c r="I32" i="2"/>
  <c r="I50" i="2"/>
  <c r="I12" i="2"/>
  <c r="I53" i="2"/>
  <c r="I31" i="2"/>
  <c r="I48" i="2"/>
  <c r="I46" i="2"/>
  <c r="I33" i="2"/>
  <c r="I43" i="2"/>
  <c r="I34" i="2"/>
  <c r="I18" i="2"/>
  <c r="I38" i="2"/>
  <c r="I15" i="2"/>
  <c r="I9" i="2"/>
  <c r="I6" i="2"/>
  <c r="I20" i="2"/>
  <c r="I13" i="2"/>
  <c r="I8" i="2"/>
  <c r="I27" i="2"/>
  <c r="I41" i="2"/>
  <c r="I21" i="2"/>
  <c r="I37" i="2"/>
  <c r="I28" i="2"/>
  <c r="I40" i="2"/>
  <c r="I42" i="2"/>
  <c r="I35" i="2"/>
  <c r="K41" i="2"/>
  <c r="L65" i="2"/>
  <c r="I62" i="2"/>
  <c r="K62" i="2"/>
  <c r="K17" i="2"/>
  <c r="K13" i="2"/>
  <c r="J66" i="2"/>
  <c r="K52" i="2"/>
  <c r="K19" i="2"/>
  <c r="K24" i="2"/>
  <c r="K48" i="2"/>
  <c r="J65" i="2"/>
  <c r="L66" i="2"/>
  <c r="K4" i="2"/>
  <c r="K16" i="2"/>
  <c r="J63" i="2"/>
  <c r="L64" i="2"/>
  <c r="K36" i="2"/>
  <c r="K7" i="2"/>
  <c r="K37" i="2"/>
  <c r="K30" i="2"/>
  <c r="J62" i="2"/>
  <c r="L63" i="2"/>
  <c r="K39" i="2"/>
  <c r="K14" i="2"/>
  <c r="K49" i="2"/>
  <c r="K38" i="2"/>
  <c r="K33" i="2"/>
  <c r="K23" i="2"/>
  <c r="J61" i="2"/>
  <c r="L62" i="2"/>
  <c r="L61" i="2"/>
  <c r="K15" i="2"/>
  <c r="K45" i="2"/>
  <c r="K51" i="2"/>
  <c r="K32" i="2"/>
  <c r="I61" i="2"/>
  <c r="K29" i="2"/>
  <c r="K42" i="2"/>
  <c r="K40" i="2"/>
  <c r="I66" i="2"/>
  <c r="K66" i="2"/>
  <c r="K34" i="2"/>
  <c r="J64" i="2"/>
  <c r="K9" i="2"/>
  <c r="I65" i="2"/>
  <c r="K11" i="2"/>
  <c r="K61" i="2"/>
  <c r="K20" i="2"/>
  <c r="K43" i="2"/>
  <c r="K53" i="2"/>
  <c r="K47" i="2"/>
  <c r="K65" i="2"/>
  <c r="K10" i="2"/>
  <c r="K28" i="2"/>
  <c r="K12" i="2"/>
  <c r="K26" i="2"/>
  <c r="I64" i="2"/>
  <c r="K64" i="2"/>
  <c r="K27" i="2"/>
  <c r="K21" i="2"/>
  <c r="K6" i="2"/>
  <c r="K22" i="2"/>
  <c r="K5" i="2"/>
  <c r="I63" i="2"/>
  <c r="K63" i="2"/>
  <c r="K46" i="2"/>
  <c r="K50" i="2"/>
  <c r="K31" i="2"/>
  <c r="K18" i="2"/>
  <c r="K25" i="2"/>
  <c r="K8" i="2"/>
  <c r="K44" i="2"/>
  <c r="K35" i="2"/>
  <c r="O48" i="2" l="1"/>
  <c r="O30" i="2"/>
  <c r="O39" i="2"/>
  <c r="O31" i="2"/>
  <c r="O52" i="2"/>
  <c r="O45" i="2"/>
  <c r="O25" i="2"/>
  <c r="O8" i="2"/>
  <c r="O14" i="2"/>
  <c r="O16" i="2"/>
  <c r="O9" i="2"/>
  <c r="O7" i="2"/>
  <c r="O53" i="2"/>
  <c r="O41" i="2"/>
  <c r="O13" i="2"/>
  <c r="O27" i="2"/>
  <c r="O51" i="2"/>
  <c r="O37" i="2"/>
  <c r="O18" i="2"/>
  <c r="O33" i="2"/>
  <c r="O44" i="2"/>
  <c r="O36" i="2"/>
  <c r="O49" i="2"/>
  <c r="O29" i="2"/>
  <c r="O21" i="2"/>
  <c r="O35" i="2"/>
  <c r="O42" i="2"/>
  <c r="O15" i="2"/>
  <c r="O5" i="2"/>
  <c r="O11" i="2"/>
  <c r="O23" i="2"/>
  <c r="O17" i="2"/>
  <c r="O40" i="2"/>
  <c r="O34" i="2"/>
  <c r="O12" i="2"/>
  <c r="O47" i="2"/>
  <c r="O19" i="2"/>
  <c r="O20" i="2"/>
  <c r="O32" i="2"/>
  <c r="O43" i="2"/>
  <c r="O24" i="2"/>
  <c r="O50" i="2"/>
  <c r="O22" i="2"/>
  <c r="O28" i="2"/>
  <c r="O6" i="2"/>
  <c r="O10" i="2"/>
  <c r="O26" i="2"/>
  <c r="O46" i="2"/>
  <c r="O38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4" i="2"/>
  <c r="A5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5" i="2"/>
  <c r="A26" i="2"/>
  <c r="A52" i="2"/>
  <c r="A53" i="2"/>
  <c r="A6" i="2"/>
</calcChain>
</file>

<file path=xl/sharedStrings.xml><?xml version="1.0" encoding="utf-8"?>
<sst xmlns="http://schemas.openxmlformats.org/spreadsheetml/2006/main" count="275" uniqueCount="33">
  <si>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</si>
  <si>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</si>
  <si>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</si>
  <si>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</si>
  <si>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</si>
  <si>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</si>
  <si>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</si>
  <si>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New Data to Classify</t>
  </si>
  <si>
    <t>Y</t>
  </si>
  <si>
    <t>N</t>
  </si>
  <si>
    <t>Approve</t>
  </si>
  <si>
    <t>Reject</t>
  </si>
  <si>
    <t>Decision2</t>
  </si>
  <si>
    <t>Homeown2</t>
  </si>
  <si>
    <t>CreditS
(Z-score)</t>
  </si>
  <si>
    <t>Yrs Credit Hist
(z-score)</t>
  </si>
  <si>
    <t>Revolving
(z-score)</t>
  </si>
  <si>
    <t>zUtilizatn</t>
  </si>
  <si>
    <t>Distance(1)</t>
  </si>
  <si>
    <t xml:space="preserve">Distance(2) </t>
  </si>
  <si>
    <t xml:space="preserve">Dist(3) </t>
  </si>
  <si>
    <t xml:space="preserve">Dist(4) </t>
  </si>
  <si>
    <t xml:space="preserve">Dist(5) </t>
  </si>
  <si>
    <t xml:space="preserve">Dist(6) </t>
  </si>
  <si>
    <t>id</t>
  </si>
  <si>
    <t>A1</t>
  </si>
  <si>
    <t>A3</t>
  </si>
  <si>
    <t>A4</t>
  </si>
  <si>
    <t>A5</t>
  </si>
  <si>
    <t>A6</t>
  </si>
  <si>
    <t>A2</t>
  </si>
  <si>
    <t>SQRT( ((I110-I53)^2) + ((J110-J53)^2) + ((K110-K53)^2) + ((L110-L53)^2) + ((M110-M53)^2) )</t>
  </si>
  <si>
    <t>SQRT( (($I$61-I4)^2) + (($J$61-J4)^2) + (($K$61-K4)^2) + (($L$61-L4)^2) + (($M$61-M4)^2)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</si>
</sst>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rgb="FFC00000"/>
      <name val="Arial"/>
      <family val="2"/>
    </font>
    <font>
      <sz val="16"/>
      <color rgb="FFC00000"/>
      <name val="Calibri"/>
      <family val="2"/>
      <scheme val="minor"/>
    </font>
    <font>
      <sz val="14"/>
      <color theme="1"/>
      <name val="Arial"/>
      <family val="2"/>
    </font>
    <font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7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6" fontId="4" fillId="0" borderId="0" xfId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7" fontId="4" fillId="0" borderId="0" xfId="1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3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zoomScale="96" zoomScaleNormal="96" zoomScalePageLayoutView="150" workbookViewId="0">
      <selection activeCell="F58" sqref="F58:F63"/>
    </sheetView>
  </sheetViews>
  <sheetFormatPr defaultColWidth="8.85546875" defaultRowHeight="12.75" x14ac:dyDescent="0.2"/>
  <cols>
    <col min="1" max="1" width="15.28515625" style="9" customWidth="1"/>
    <col min="2" max="2" width="12.85546875" style="5" bestFit="1" customWidth="1"/>
    <col min="3" max="3" width="22.28515625" style="5" bestFit="1" customWidth="1"/>
    <col min="4" max="4" width="19" style="5" bestFit="1" customWidth="1"/>
    <col min="5" max="5" width="20.85546875" style="5" bestFit="1" customWidth="1"/>
    <col min="6" max="6" width="26.28515625" style="12" bestFit="1" customWidth="1"/>
    <col min="7" max="7" width="8.7109375" style="6" bestFit="1" customWidth="1"/>
    <col min="8" max="16384" width="8.85546875" style="6"/>
  </cols>
  <sheetData>
    <row r="1" spans="1:6" x14ac:dyDescent="0.2">
      <c r="A1" s="4" t="s">
        <v>6</v>
      </c>
    </row>
    <row r="2" spans="1:6" x14ac:dyDescent="0.2">
      <c r="A2" s="5"/>
    </row>
    <row r="3" spans="1:6" x14ac:dyDescent="0.2">
      <c r="A3" s="1" t="s">
        <v>1</v>
      </c>
      <c r="B3" s="1" t="s">
        <v>5</v>
      </c>
      <c r="C3" s="1" t="s">
        <v>2</v>
      </c>
      <c r="D3" s="2" t="s">
        <v>3</v>
      </c>
      <c r="E3" s="3" t="s">
        <v>4</v>
      </c>
      <c r="F3" s="13" t="s">
        <v>0</v>
      </c>
    </row>
    <row r="4" spans="1:6" x14ac:dyDescent="0.2">
      <c r="A4" s="5" t="s">
        <v>8</v>
      </c>
      <c r="B4" s="5">
        <v>725</v>
      </c>
      <c r="C4" s="5">
        <v>20</v>
      </c>
      <c r="D4" s="7">
        <v>11320</v>
      </c>
      <c r="E4" s="8">
        <v>0.25</v>
      </c>
      <c r="F4" s="12" t="s">
        <v>10</v>
      </c>
    </row>
    <row r="5" spans="1:6" x14ac:dyDescent="0.2">
      <c r="A5" s="5" t="s">
        <v>8</v>
      </c>
      <c r="B5" s="5">
        <v>573</v>
      </c>
      <c r="C5" s="5">
        <v>9</v>
      </c>
      <c r="D5" s="7">
        <v>7200</v>
      </c>
      <c r="E5" s="8">
        <v>0.7</v>
      </c>
      <c r="F5" s="12" t="s">
        <v>10</v>
      </c>
    </row>
    <row r="6" spans="1:6" x14ac:dyDescent="0.2">
      <c r="A6" s="5" t="s">
        <v>8</v>
      </c>
      <c r="B6" s="5">
        <v>677</v>
      </c>
      <c r="C6" s="5">
        <v>11</v>
      </c>
      <c r="D6" s="7">
        <v>20000</v>
      </c>
      <c r="E6" s="8">
        <v>0.55000000000000004</v>
      </c>
      <c r="F6" s="12" t="s">
        <v>10</v>
      </c>
    </row>
    <row r="7" spans="1:6" x14ac:dyDescent="0.2">
      <c r="A7" s="5" t="s">
        <v>8</v>
      </c>
      <c r="B7" s="5">
        <v>625</v>
      </c>
      <c r="C7" s="5">
        <v>15</v>
      </c>
      <c r="D7" s="7">
        <v>12800</v>
      </c>
      <c r="E7" s="8">
        <v>0.65</v>
      </c>
      <c r="F7" s="12" t="s">
        <v>10</v>
      </c>
    </row>
    <row r="8" spans="1:6" x14ac:dyDescent="0.2">
      <c r="A8" s="5" t="s">
        <v>8</v>
      </c>
      <c r="B8" s="5">
        <v>527</v>
      </c>
      <c r="C8" s="5">
        <v>12</v>
      </c>
      <c r="D8" s="7">
        <v>5700</v>
      </c>
      <c r="E8" s="8">
        <v>0.75</v>
      </c>
      <c r="F8" s="12" t="s">
        <v>10</v>
      </c>
    </row>
    <row r="9" spans="1:6" x14ac:dyDescent="0.2">
      <c r="A9" s="5" t="s">
        <v>8</v>
      </c>
      <c r="B9" s="5">
        <v>795</v>
      </c>
      <c r="C9" s="5">
        <v>22</v>
      </c>
      <c r="D9" s="7">
        <v>9000</v>
      </c>
      <c r="E9" s="8">
        <v>0.12</v>
      </c>
      <c r="F9" s="12" t="s">
        <v>10</v>
      </c>
    </row>
    <row r="10" spans="1:6" x14ac:dyDescent="0.2">
      <c r="A10" s="5" t="s">
        <v>8</v>
      </c>
      <c r="B10" s="5">
        <v>733</v>
      </c>
      <c r="C10" s="5">
        <v>7</v>
      </c>
      <c r="D10" s="7">
        <v>35200</v>
      </c>
      <c r="E10" s="8">
        <v>0.2</v>
      </c>
      <c r="F10" s="12" t="s">
        <v>10</v>
      </c>
    </row>
    <row r="11" spans="1:6" x14ac:dyDescent="0.2">
      <c r="A11" s="5" t="s">
        <v>9</v>
      </c>
      <c r="B11" s="5">
        <v>620</v>
      </c>
      <c r="C11" s="5">
        <v>5</v>
      </c>
      <c r="D11" s="7">
        <v>22800</v>
      </c>
      <c r="E11" s="8">
        <v>0.62</v>
      </c>
      <c r="F11" s="12" t="s">
        <v>11</v>
      </c>
    </row>
    <row r="12" spans="1:6" x14ac:dyDescent="0.2">
      <c r="A12" s="5" t="s">
        <v>9</v>
      </c>
      <c r="B12" s="5">
        <v>591</v>
      </c>
      <c r="C12" s="5">
        <v>17</v>
      </c>
      <c r="D12" s="7">
        <v>16500</v>
      </c>
      <c r="E12" s="8">
        <v>0.5</v>
      </c>
      <c r="F12" s="12" t="s">
        <v>11</v>
      </c>
    </row>
    <row r="13" spans="1:6" x14ac:dyDescent="0.2">
      <c r="A13" s="5" t="s">
        <v>9</v>
      </c>
      <c r="B13" s="5">
        <v>660</v>
      </c>
      <c r="C13" s="5">
        <v>24</v>
      </c>
      <c r="D13" s="7">
        <v>9200</v>
      </c>
      <c r="E13" s="8">
        <v>0.35</v>
      </c>
      <c r="F13" s="12" t="s">
        <v>10</v>
      </c>
    </row>
    <row r="14" spans="1:6" x14ac:dyDescent="0.2">
      <c r="A14" s="5" t="s">
        <v>8</v>
      </c>
      <c r="B14" s="5">
        <v>700</v>
      </c>
      <c r="C14" s="5">
        <v>19</v>
      </c>
      <c r="D14" s="7">
        <v>22000</v>
      </c>
      <c r="E14" s="8">
        <v>0.18</v>
      </c>
      <c r="F14" s="12" t="s">
        <v>10</v>
      </c>
    </row>
    <row r="15" spans="1:6" x14ac:dyDescent="0.2">
      <c r="A15" s="5" t="s">
        <v>8</v>
      </c>
      <c r="B15" s="5">
        <v>500</v>
      </c>
      <c r="C15" s="5">
        <v>16</v>
      </c>
      <c r="D15" s="7">
        <v>12500</v>
      </c>
      <c r="E15" s="8">
        <v>0.83</v>
      </c>
      <c r="F15" s="12" t="s">
        <v>10</v>
      </c>
    </row>
    <row r="16" spans="1:6" x14ac:dyDescent="0.2">
      <c r="A16" s="5" t="s">
        <v>8</v>
      </c>
      <c r="B16" s="5">
        <v>565</v>
      </c>
      <c r="C16" s="5">
        <v>6</v>
      </c>
      <c r="D16" s="7">
        <v>7700</v>
      </c>
      <c r="E16" s="8">
        <v>0.7</v>
      </c>
      <c r="F16" s="12" t="s">
        <v>10</v>
      </c>
    </row>
    <row r="17" spans="1:6" x14ac:dyDescent="0.2">
      <c r="A17" s="5" t="s">
        <v>8</v>
      </c>
      <c r="B17" s="5">
        <v>620</v>
      </c>
      <c r="C17" s="5">
        <v>3</v>
      </c>
      <c r="D17" s="7">
        <v>37400</v>
      </c>
      <c r="E17" s="8">
        <v>0.87</v>
      </c>
      <c r="F17" s="12" t="s">
        <v>10</v>
      </c>
    </row>
    <row r="18" spans="1:6" x14ac:dyDescent="0.2">
      <c r="A18" s="5" t="s">
        <v>8</v>
      </c>
      <c r="B18" s="5">
        <v>774</v>
      </c>
      <c r="C18" s="5">
        <v>13</v>
      </c>
      <c r="D18" s="7">
        <v>6100</v>
      </c>
      <c r="E18" s="8">
        <v>7.0000000000000007E-2</v>
      </c>
      <c r="F18" s="12" t="s">
        <v>10</v>
      </c>
    </row>
    <row r="19" spans="1:6" x14ac:dyDescent="0.2">
      <c r="A19" s="5" t="s">
        <v>8</v>
      </c>
      <c r="B19" s="5">
        <v>802</v>
      </c>
      <c r="C19" s="5">
        <v>10</v>
      </c>
      <c r="D19" s="7">
        <v>10500</v>
      </c>
      <c r="E19" s="8">
        <v>0.05</v>
      </c>
      <c r="F19" s="12" t="s">
        <v>10</v>
      </c>
    </row>
    <row r="20" spans="1:6" x14ac:dyDescent="0.2">
      <c r="A20" s="5" t="s">
        <v>8</v>
      </c>
      <c r="B20" s="5">
        <v>640</v>
      </c>
      <c r="C20" s="5">
        <v>7</v>
      </c>
      <c r="D20" s="7">
        <v>17300</v>
      </c>
      <c r="E20" s="8">
        <v>0.59</v>
      </c>
      <c r="F20" s="12" t="s">
        <v>10</v>
      </c>
    </row>
    <row r="21" spans="1:6" x14ac:dyDescent="0.2">
      <c r="A21" s="5" t="s">
        <v>8</v>
      </c>
      <c r="B21" s="5">
        <v>523</v>
      </c>
      <c r="C21" s="5">
        <v>14</v>
      </c>
      <c r="D21" s="7">
        <v>27000</v>
      </c>
      <c r="E21" s="8">
        <v>0.79</v>
      </c>
      <c r="F21" s="12" t="s">
        <v>10</v>
      </c>
    </row>
    <row r="22" spans="1:6" x14ac:dyDescent="0.2">
      <c r="A22" s="5" t="s">
        <v>8</v>
      </c>
      <c r="B22" s="5">
        <v>811</v>
      </c>
      <c r="C22" s="5">
        <v>20</v>
      </c>
      <c r="D22" s="7">
        <v>13400</v>
      </c>
      <c r="E22" s="8">
        <v>0.03</v>
      </c>
      <c r="F22" s="12" t="s">
        <v>10</v>
      </c>
    </row>
    <row r="23" spans="1:6" x14ac:dyDescent="0.2">
      <c r="A23" s="5" t="s">
        <v>9</v>
      </c>
      <c r="B23" s="5">
        <v>763</v>
      </c>
      <c r="C23" s="5">
        <v>2</v>
      </c>
      <c r="D23" s="7">
        <v>11200</v>
      </c>
      <c r="E23" s="8">
        <v>0.7</v>
      </c>
      <c r="F23" s="12" t="s">
        <v>10</v>
      </c>
    </row>
    <row r="24" spans="1:6" x14ac:dyDescent="0.2">
      <c r="A24" s="5" t="s">
        <v>8</v>
      </c>
      <c r="B24" s="5">
        <v>555</v>
      </c>
      <c r="C24" s="5">
        <v>4</v>
      </c>
      <c r="D24" s="7">
        <v>2500</v>
      </c>
      <c r="E24" s="8">
        <v>1</v>
      </c>
      <c r="F24" s="12" t="s">
        <v>10</v>
      </c>
    </row>
    <row r="25" spans="1:6" x14ac:dyDescent="0.2">
      <c r="A25" s="5" t="s">
        <v>8</v>
      </c>
      <c r="B25" s="5">
        <v>617</v>
      </c>
      <c r="C25" s="5">
        <v>9</v>
      </c>
      <c r="D25" s="7">
        <v>8400</v>
      </c>
      <c r="E25" s="8">
        <v>0.34</v>
      </c>
      <c r="F25" s="12" t="s">
        <v>10</v>
      </c>
    </row>
    <row r="26" spans="1:6" x14ac:dyDescent="0.2">
      <c r="A26" s="5" t="s">
        <v>8</v>
      </c>
      <c r="B26" s="5">
        <v>642</v>
      </c>
      <c r="C26" s="5">
        <v>13</v>
      </c>
      <c r="D26" s="7">
        <v>16000</v>
      </c>
      <c r="E26" s="8">
        <v>0.25</v>
      </c>
      <c r="F26" s="12" t="s">
        <v>10</v>
      </c>
    </row>
    <row r="27" spans="1:6" x14ac:dyDescent="0.2">
      <c r="A27" s="5" t="s">
        <v>8</v>
      </c>
      <c r="B27" s="5">
        <v>688</v>
      </c>
      <c r="C27" s="5">
        <v>3</v>
      </c>
      <c r="D27" s="7">
        <v>3300</v>
      </c>
      <c r="E27" s="8">
        <v>0.11</v>
      </c>
      <c r="F27" s="12" t="s">
        <v>10</v>
      </c>
    </row>
    <row r="28" spans="1:6" x14ac:dyDescent="0.2">
      <c r="A28" s="5" t="s">
        <v>8</v>
      </c>
      <c r="B28" s="5">
        <v>649</v>
      </c>
      <c r="C28" s="5">
        <v>12</v>
      </c>
      <c r="D28" s="7">
        <v>7500</v>
      </c>
      <c r="E28" s="8">
        <v>0.05</v>
      </c>
      <c r="F28" s="12" t="s">
        <v>10</v>
      </c>
    </row>
    <row r="29" spans="1:6" x14ac:dyDescent="0.2">
      <c r="A29" s="5" t="s">
        <v>9</v>
      </c>
      <c r="B29" s="5">
        <v>695</v>
      </c>
      <c r="C29" s="5">
        <v>15</v>
      </c>
      <c r="D29" s="7">
        <v>20300</v>
      </c>
      <c r="E29" s="8">
        <v>0.22</v>
      </c>
      <c r="F29" s="12" t="s">
        <v>11</v>
      </c>
    </row>
    <row r="30" spans="1:6" x14ac:dyDescent="0.2">
      <c r="A30" s="5" t="s">
        <v>9</v>
      </c>
      <c r="B30" s="5">
        <v>701</v>
      </c>
      <c r="C30" s="5">
        <v>9</v>
      </c>
      <c r="D30" s="7">
        <v>11700</v>
      </c>
      <c r="E30" s="8">
        <v>0.15</v>
      </c>
      <c r="F30" s="12" t="s">
        <v>11</v>
      </c>
    </row>
    <row r="31" spans="1:6" x14ac:dyDescent="0.2">
      <c r="A31" s="5" t="s">
        <v>8</v>
      </c>
      <c r="B31" s="5">
        <v>635</v>
      </c>
      <c r="C31" s="5">
        <v>7</v>
      </c>
      <c r="D31" s="7">
        <v>29100</v>
      </c>
      <c r="E31" s="8">
        <v>0.85</v>
      </c>
      <c r="F31" s="12" t="s">
        <v>11</v>
      </c>
    </row>
    <row r="32" spans="1:6" x14ac:dyDescent="0.2">
      <c r="A32" s="5" t="s">
        <v>9</v>
      </c>
      <c r="B32" s="5">
        <v>507</v>
      </c>
      <c r="C32" s="5">
        <v>2</v>
      </c>
      <c r="D32" s="7">
        <v>2000</v>
      </c>
      <c r="E32" s="8">
        <v>1</v>
      </c>
      <c r="F32" s="12" t="s">
        <v>11</v>
      </c>
    </row>
    <row r="33" spans="1:6" x14ac:dyDescent="0.2">
      <c r="A33" s="5" t="s">
        <v>9</v>
      </c>
      <c r="B33" s="5">
        <v>677</v>
      </c>
      <c r="C33" s="5">
        <v>12</v>
      </c>
      <c r="D33" s="7">
        <v>7600</v>
      </c>
      <c r="E33" s="8">
        <v>0.09</v>
      </c>
      <c r="F33" s="12" t="s">
        <v>11</v>
      </c>
    </row>
    <row r="34" spans="1:6" x14ac:dyDescent="0.2">
      <c r="A34" s="5" t="s">
        <v>9</v>
      </c>
      <c r="B34" s="5">
        <v>485</v>
      </c>
      <c r="C34" s="5">
        <v>5</v>
      </c>
      <c r="D34" s="7">
        <v>1000</v>
      </c>
      <c r="E34" s="8">
        <v>0.8</v>
      </c>
      <c r="F34" s="12" t="s">
        <v>11</v>
      </c>
    </row>
    <row r="35" spans="1:6" x14ac:dyDescent="0.2">
      <c r="A35" s="5" t="s">
        <v>9</v>
      </c>
      <c r="B35" s="5">
        <v>582</v>
      </c>
      <c r="C35" s="5">
        <v>3</v>
      </c>
      <c r="D35" s="7">
        <v>8500</v>
      </c>
      <c r="E35" s="8">
        <v>0.65</v>
      </c>
      <c r="F35" s="12" t="s">
        <v>11</v>
      </c>
    </row>
    <row r="36" spans="1:6" x14ac:dyDescent="0.2">
      <c r="A36" s="5" t="s">
        <v>8</v>
      </c>
      <c r="B36" s="5">
        <v>699</v>
      </c>
      <c r="C36" s="5">
        <v>17</v>
      </c>
      <c r="D36" s="7">
        <v>12800</v>
      </c>
      <c r="E36" s="8">
        <v>0.27</v>
      </c>
      <c r="F36" s="12" t="s">
        <v>11</v>
      </c>
    </row>
    <row r="37" spans="1:6" x14ac:dyDescent="0.2">
      <c r="A37" s="5" t="s">
        <v>9</v>
      </c>
      <c r="B37" s="5">
        <v>703</v>
      </c>
      <c r="C37" s="5">
        <v>22</v>
      </c>
      <c r="D37" s="7">
        <v>10000</v>
      </c>
      <c r="E37" s="8">
        <v>0.2</v>
      </c>
      <c r="F37" s="12" t="s">
        <v>11</v>
      </c>
    </row>
    <row r="38" spans="1:6" x14ac:dyDescent="0.2">
      <c r="A38" s="5" t="s">
        <v>9</v>
      </c>
      <c r="B38" s="5">
        <v>585</v>
      </c>
      <c r="C38" s="5">
        <v>18</v>
      </c>
      <c r="D38" s="7">
        <v>31000</v>
      </c>
      <c r="E38" s="8">
        <v>0.78</v>
      </c>
      <c r="F38" s="12" t="s">
        <v>11</v>
      </c>
    </row>
    <row r="39" spans="1:6" x14ac:dyDescent="0.2">
      <c r="A39" s="5" t="s">
        <v>9</v>
      </c>
      <c r="B39" s="5">
        <v>620</v>
      </c>
      <c r="C39" s="5">
        <v>8</v>
      </c>
      <c r="D39" s="7">
        <v>16200</v>
      </c>
      <c r="E39" s="8">
        <v>0.55000000000000004</v>
      </c>
      <c r="F39" s="12" t="s">
        <v>11</v>
      </c>
    </row>
    <row r="40" spans="1:6" x14ac:dyDescent="0.2">
      <c r="A40" s="5" t="s">
        <v>8</v>
      </c>
      <c r="B40" s="5">
        <v>695</v>
      </c>
      <c r="C40" s="5">
        <v>16</v>
      </c>
      <c r="D40" s="7">
        <v>9700</v>
      </c>
      <c r="E40" s="8">
        <v>0.11</v>
      </c>
      <c r="F40" s="12" t="s">
        <v>11</v>
      </c>
    </row>
    <row r="41" spans="1:6" x14ac:dyDescent="0.2">
      <c r="A41" s="5" t="s">
        <v>9</v>
      </c>
      <c r="B41" s="5">
        <v>774</v>
      </c>
      <c r="C41" s="5">
        <v>13</v>
      </c>
      <c r="D41" s="7">
        <v>6100</v>
      </c>
      <c r="E41" s="8">
        <v>7.0000000000000007E-2</v>
      </c>
      <c r="F41" s="12" t="s">
        <v>11</v>
      </c>
    </row>
    <row r="42" spans="1:6" x14ac:dyDescent="0.2">
      <c r="A42" s="5" t="s">
        <v>9</v>
      </c>
      <c r="B42" s="5">
        <v>802</v>
      </c>
      <c r="C42" s="5">
        <v>10</v>
      </c>
      <c r="D42" s="7">
        <v>10500</v>
      </c>
      <c r="E42" s="8">
        <v>0.05</v>
      </c>
      <c r="F42" s="12" t="s">
        <v>11</v>
      </c>
    </row>
    <row r="43" spans="1:6" x14ac:dyDescent="0.2">
      <c r="A43" s="5" t="s">
        <v>8</v>
      </c>
      <c r="B43" s="5">
        <v>640</v>
      </c>
      <c r="C43" s="5">
        <v>7</v>
      </c>
      <c r="D43" s="7">
        <v>17300</v>
      </c>
      <c r="E43" s="8">
        <v>0.59</v>
      </c>
      <c r="F43" s="12" t="s">
        <v>11</v>
      </c>
    </row>
    <row r="44" spans="1:6" x14ac:dyDescent="0.2">
      <c r="A44" s="5" t="s">
        <v>9</v>
      </c>
      <c r="B44" s="5">
        <v>536</v>
      </c>
      <c r="C44" s="5">
        <v>14</v>
      </c>
      <c r="D44" s="7">
        <v>27000</v>
      </c>
      <c r="E44" s="8">
        <v>0.79</v>
      </c>
      <c r="F44" s="12" t="s">
        <v>11</v>
      </c>
    </row>
    <row r="45" spans="1:6" x14ac:dyDescent="0.2">
      <c r="A45" s="5" t="s">
        <v>8</v>
      </c>
      <c r="B45" s="5">
        <v>801</v>
      </c>
      <c r="C45" s="5">
        <v>20</v>
      </c>
      <c r="D45" s="7">
        <v>13400</v>
      </c>
      <c r="E45" s="8">
        <v>0.03</v>
      </c>
      <c r="F45" s="12" t="s">
        <v>11</v>
      </c>
    </row>
    <row r="46" spans="1:6" x14ac:dyDescent="0.2">
      <c r="A46" s="5" t="s">
        <v>9</v>
      </c>
      <c r="B46" s="5">
        <v>760</v>
      </c>
      <c r="C46" s="5">
        <v>2</v>
      </c>
      <c r="D46" s="7">
        <v>11200</v>
      </c>
      <c r="E46" s="8">
        <v>0.7</v>
      </c>
      <c r="F46" s="12" t="s">
        <v>11</v>
      </c>
    </row>
    <row r="47" spans="1:6" x14ac:dyDescent="0.2">
      <c r="A47" s="5" t="s">
        <v>9</v>
      </c>
      <c r="B47" s="5">
        <v>567</v>
      </c>
      <c r="C47" s="5">
        <v>4</v>
      </c>
      <c r="D47" s="7">
        <v>2200</v>
      </c>
      <c r="E47" s="8">
        <v>0.95</v>
      </c>
      <c r="F47" s="12" t="s">
        <v>11</v>
      </c>
    </row>
    <row r="48" spans="1:6" x14ac:dyDescent="0.2">
      <c r="A48" s="5" t="s">
        <v>9</v>
      </c>
      <c r="B48" s="5">
        <v>600</v>
      </c>
      <c r="C48" s="5">
        <v>10</v>
      </c>
      <c r="D48" s="7">
        <v>12050</v>
      </c>
      <c r="E48" s="8">
        <v>0.81</v>
      </c>
      <c r="F48" s="12" t="s">
        <v>11</v>
      </c>
    </row>
    <row r="49" spans="1:6" x14ac:dyDescent="0.2">
      <c r="A49" s="5" t="s">
        <v>9</v>
      </c>
      <c r="B49" s="5">
        <v>702</v>
      </c>
      <c r="C49" s="5">
        <v>11</v>
      </c>
      <c r="D49" s="7">
        <v>11700</v>
      </c>
      <c r="E49" s="8">
        <v>0.15</v>
      </c>
      <c r="F49" s="12" t="s">
        <v>11</v>
      </c>
    </row>
    <row r="50" spans="1:6" x14ac:dyDescent="0.2">
      <c r="A50" s="5" t="s">
        <v>9</v>
      </c>
      <c r="B50" s="5">
        <v>636</v>
      </c>
      <c r="C50" s="5">
        <v>8</v>
      </c>
      <c r="D50" s="7">
        <v>29100</v>
      </c>
      <c r="E50" s="8">
        <v>0.85</v>
      </c>
      <c r="F50" s="12" t="s">
        <v>11</v>
      </c>
    </row>
    <row r="51" spans="1:6" x14ac:dyDescent="0.2">
      <c r="A51" s="5" t="s">
        <v>9</v>
      </c>
      <c r="B51" s="5">
        <v>509</v>
      </c>
      <c r="C51" s="5">
        <v>3</v>
      </c>
      <c r="D51" s="7">
        <v>2000</v>
      </c>
      <c r="E51" s="8">
        <v>1</v>
      </c>
      <c r="F51" s="12" t="s">
        <v>11</v>
      </c>
    </row>
    <row r="52" spans="1:6" x14ac:dyDescent="0.2">
      <c r="A52" s="5" t="s">
        <v>8</v>
      </c>
      <c r="B52" s="5">
        <v>595</v>
      </c>
      <c r="C52" s="5">
        <v>18</v>
      </c>
      <c r="D52" s="7">
        <v>29000</v>
      </c>
      <c r="E52" s="8">
        <v>0.78</v>
      </c>
      <c r="F52" s="12" t="s">
        <v>11</v>
      </c>
    </row>
    <row r="53" spans="1:6" x14ac:dyDescent="0.2">
      <c r="A53" s="5" t="s">
        <v>9</v>
      </c>
      <c r="B53" s="5">
        <v>733</v>
      </c>
      <c r="C53" s="5">
        <v>15</v>
      </c>
      <c r="D53" s="7">
        <v>13000</v>
      </c>
      <c r="E53" s="8">
        <v>0.24</v>
      </c>
      <c r="F53" s="12" t="s">
        <v>11</v>
      </c>
    </row>
    <row r="54" spans="1:6" x14ac:dyDescent="0.2">
      <c r="A54" s="5"/>
      <c r="D54" s="7"/>
      <c r="E54" s="8"/>
    </row>
    <row r="55" spans="1:6" x14ac:dyDescent="0.2">
      <c r="A55" s="4" t="s">
        <v>7</v>
      </c>
      <c r="D55" s="7"/>
      <c r="E55" s="8"/>
    </row>
    <row r="56" spans="1:6" x14ac:dyDescent="0.2">
      <c r="A56" s="5"/>
    </row>
    <row r="57" spans="1:6" x14ac:dyDescent="0.2">
      <c r="A57" s="1" t="s">
        <v>1</v>
      </c>
      <c r="B57" s="1" t="s">
        <v>5</v>
      </c>
      <c r="C57" s="1" t="s">
        <v>2</v>
      </c>
      <c r="D57" s="2" t="s">
        <v>3</v>
      </c>
      <c r="E57" s="3" t="s">
        <v>4</v>
      </c>
      <c r="F57" s="13" t="s">
        <v>0</v>
      </c>
    </row>
    <row r="58" spans="1:6" x14ac:dyDescent="0.2">
      <c r="A58" s="5" t="s">
        <v>8</v>
      </c>
      <c r="B58" s="5">
        <v>700</v>
      </c>
      <c r="C58" s="5">
        <v>8</v>
      </c>
      <c r="D58" s="10">
        <v>21000</v>
      </c>
      <c r="E58" s="8">
        <v>0.15</v>
      </c>
      <c r="F58" s="14"/>
    </row>
    <row r="59" spans="1:6" x14ac:dyDescent="0.2">
      <c r="A59" s="5" t="s">
        <v>9</v>
      </c>
      <c r="B59" s="5">
        <v>520</v>
      </c>
      <c r="C59" s="5">
        <v>1</v>
      </c>
      <c r="D59" s="10">
        <v>4000</v>
      </c>
      <c r="E59" s="8">
        <v>0.9</v>
      </c>
      <c r="F59" s="14"/>
    </row>
    <row r="60" spans="1:6" x14ac:dyDescent="0.2">
      <c r="A60" s="5" t="s">
        <v>8</v>
      </c>
      <c r="B60" s="5">
        <v>650</v>
      </c>
      <c r="C60" s="5">
        <v>10</v>
      </c>
      <c r="D60" s="11">
        <v>8500</v>
      </c>
      <c r="E60" s="8">
        <v>0.25</v>
      </c>
      <c r="F60" s="14"/>
    </row>
    <row r="61" spans="1:6" x14ac:dyDescent="0.2">
      <c r="A61" s="5" t="s">
        <v>9</v>
      </c>
      <c r="B61" s="5">
        <v>602</v>
      </c>
      <c r="C61" s="5">
        <v>7</v>
      </c>
      <c r="D61" s="11">
        <v>16300</v>
      </c>
      <c r="E61" s="8">
        <v>0.7</v>
      </c>
      <c r="F61" s="14"/>
    </row>
    <row r="62" spans="1:6" x14ac:dyDescent="0.2">
      <c r="A62" s="5" t="s">
        <v>9</v>
      </c>
      <c r="B62" s="5">
        <v>549</v>
      </c>
      <c r="C62" s="5">
        <v>2</v>
      </c>
      <c r="D62" s="11">
        <v>2500</v>
      </c>
      <c r="E62" s="8">
        <v>0.9</v>
      </c>
      <c r="F62" s="14"/>
    </row>
    <row r="63" spans="1:6" x14ac:dyDescent="0.2">
      <c r="A63" s="5" t="s">
        <v>8</v>
      </c>
      <c r="B63" s="5">
        <v>742</v>
      </c>
      <c r="C63" s="5">
        <v>15</v>
      </c>
      <c r="D63" s="11">
        <v>16700</v>
      </c>
      <c r="E63" s="8">
        <v>0.18</v>
      </c>
      <c r="F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7D46-17C5-441A-AAC3-93F223E9519C}">
  <dimension ref="A1:W68"/>
  <sheetViews>
    <sheetView tabSelected="1" topLeftCell="J1" zoomScale="96" zoomScaleNormal="96" zoomScalePageLayoutView="150" workbookViewId="0">
      <pane ySplit="3" topLeftCell="A4" activePane="bottomLeft" state="frozen"/>
      <selection pane="bottomLeft" activeCell="O4" sqref="O4"/>
    </sheetView>
  </sheetViews>
  <sheetFormatPr defaultColWidth="8.85546875" defaultRowHeight="12.75" x14ac:dyDescent="0.2"/>
  <cols>
    <col min="1" max="1" width="8.85546875" style="22"/>
    <col min="2" max="2" width="12.85546875" style="5" bestFit="1" customWidth="1"/>
    <col min="3" max="3" width="22.28515625" style="5" bestFit="1" customWidth="1"/>
    <col min="4" max="4" width="19" style="5" bestFit="1" customWidth="1"/>
    <col min="5" max="5" width="20.85546875" style="5" bestFit="1" customWidth="1"/>
    <col min="6" max="6" width="15.28515625" style="9" customWidth="1"/>
    <col min="7" max="7" width="13.42578125" style="15" customWidth="1"/>
    <col min="8" max="8" width="8.85546875" style="6"/>
    <col min="9" max="9" width="13.28515625" style="17" customWidth="1"/>
    <col min="10" max="10" width="15" style="17" customWidth="1"/>
    <col min="11" max="11" width="16.28515625" style="17" customWidth="1"/>
    <col min="12" max="12" width="15.140625" style="17" customWidth="1"/>
    <col min="13" max="13" width="11.42578125" style="21" customWidth="1"/>
    <col min="14" max="14" width="6.42578125" style="17" customWidth="1"/>
    <col min="15" max="15" width="16" style="17" customWidth="1"/>
    <col min="16" max="16" width="14.28515625" style="17" customWidth="1"/>
    <col min="17" max="20" width="11" style="17" customWidth="1"/>
    <col min="21" max="21" width="8.85546875" style="17"/>
    <col min="22" max="22" width="15.28515625" style="9" customWidth="1"/>
    <col min="23" max="23" width="26.28515625" style="12" bestFit="1" customWidth="1"/>
    <col min="24" max="16384" width="8.85546875" style="6"/>
  </cols>
  <sheetData>
    <row r="1" spans="1:23" x14ac:dyDescent="0.2">
      <c r="F1" s="4" t="s">
        <v>6</v>
      </c>
      <c r="M1" s="18" t="s">
        <v>6</v>
      </c>
      <c r="V1" s="4" t="s">
        <v>6</v>
      </c>
    </row>
    <row r="2" spans="1:23" s="34" customFormat="1" ht="25.5" customHeight="1" x14ac:dyDescent="0.25">
      <c r="A2" s="31"/>
      <c r="B2" s="32"/>
      <c r="C2" s="32"/>
      <c r="D2" s="32"/>
      <c r="E2" s="32"/>
      <c r="F2" s="32"/>
      <c r="G2" s="33"/>
      <c r="I2" s="35"/>
      <c r="J2" s="35"/>
      <c r="K2" s="35"/>
      <c r="L2" s="35"/>
      <c r="M2" s="36"/>
      <c r="N2" s="35"/>
      <c r="O2" s="35" t="s">
        <v>32</v>
      </c>
      <c r="P2" s="35"/>
      <c r="Q2" s="35"/>
      <c r="R2" s="35"/>
      <c r="S2" s="35"/>
      <c r="T2" s="35"/>
      <c r="U2" s="35"/>
      <c r="V2" s="32"/>
      <c r="W2" s="37"/>
    </row>
    <row r="3" spans="1:23" ht="25.5" x14ac:dyDescent="0.2">
      <c r="A3" s="22" t="s">
        <v>24</v>
      </c>
      <c r="B3" s="1" t="s">
        <v>5</v>
      </c>
      <c r="C3" s="1" t="s">
        <v>2</v>
      </c>
      <c r="D3" s="2" t="s">
        <v>3</v>
      </c>
      <c r="E3" s="3" t="s">
        <v>4</v>
      </c>
      <c r="F3" s="1" t="s">
        <v>13</v>
      </c>
      <c r="G3" s="15" t="s">
        <v>12</v>
      </c>
      <c r="I3" s="16" t="s">
        <v>14</v>
      </c>
      <c r="J3" s="16" t="s">
        <v>15</v>
      </c>
      <c r="K3" s="16" t="s">
        <v>16</v>
      </c>
      <c r="L3" s="17" t="s">
        <v>17</v>
      </c>
      <c r="M3" s="20" t="s">
        <v>13</v>
      </c>
      <c r="O3" s="17" t="s">
        <v>18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" t="s">
        <v>1</v>
      </c>
      <c r="W3" s="13" t="s">
        <v>0</v>
      </c>
    </row>
    <row r="4" spans="1:23" x14ac:dyDescent="0.2">
      <c r="A4" s="22" t="e">
        <f>A3+1</f>
        <v>#VALUE!</v>
      </c>
      <c r="B4" s="5">
        <v>642</v>
      </c>
      <c r="C4" s="5">
        <v>13</v>
      </c>
      <c r="D4" s="7">
        <v>16000</v>
      </c>
      <c r="E4" s="8">
        <v>0.25</v>
      </c>
      <c r="F4" s="5">
        <v>1</v>
      </c>
      <c r="G4" s="15">
        <v>1</v>
      </c>
      <c r="I4" s="17">
        <f>(B4-$B$55)/ $B$56</f>
        <v>-0.11419085497374952</v>
      </c>
      <c r="J4" s="17">
        <f>(C4-$C$55)/ $C$56</f>
        <v>0.28981256565306507</v>
      </c>
      <c r="K4" s="17">
        <f>(D4-$D$55)/ $D$56</f>
        <v>0.22871362158080188</v>
      </c>
      <c r="L4" s="17">
        <f>(E4-$E$55)/ $E$56</f>
        <v>-0.70378063209252995</v>
      </c>
      <c r="M4" s="19">
        <v>1</v>
      </c>
      <c r="O4" s="17">
        <f>SQRT( (($I$61-I4)^2) + (($J$61-J4)^2) + (($K$61-K4)^2) + (($L$61-L4)^2) + (($M$61-M4)^2) )</f>
        <v>1.2229987722333033</v>
      </c>
      <c r="P4" s="17">
        <v>1.2229987722333033</v>
      </c>
      <c r="V4" s="5" t="s">
        <v>8</v>
      </c>
      <c r="W4" s="12" t="s">
        <v>10</v>
      </c>
    </row>
    <row r="5" spans="1:23" x14ac:dyDescent="0.2">
      <c r="A5" s="22" t="e">
        <f>A4+1</f>
        <v>#VALUE!</v>
      </c>
      <c r="B5" s="5">
        <v>677</v>
      </c>
      <c r="C5" s="5">
        <v>11</v>
      </c>
      <c r="D5" s="7">
        <v>20000</v>
      </c>
      <c r="E5" s="8">
        <v>0.55000000000000004</v>
      </c>
      <c r="F5" s="5">
        <v>1</v>
      </c>
      <c r="G5" s="15">
        <v>1</v>
      </c>
      <c r="I5" s="17">
        <f>(B5-$B$55)/ $B$56</f>
        <v>0.27459123880847264</v>
      </c>
      <c r="J5" s="17">
        <f>(C5-$C$55)/ $C$56</f>
        <v>-3.9519895316327089E-2</v>
      </c>
      <c r="K5" s="17">
        <f>(D5-$D$55)/ $D$56</f>
        <v>0.67268842810473062</v>
      </c>
      <c r="L5" s="17">
        <f>(E5-$E$55)/ $E$56</f>
        <v>0.21981599795016077</v>
      </c>
      <c r="M5" s="19">
        <v>1</v>
      </c>
      <c r="O5" s="17">
        <f>SQRT( (($I$61-I5)^2) + (($J$61-J5)^2) + (($K$61-K5)^2) + (($L$61-L5)^2) + (($M$61-M5)^2) )</f>
        <v>1.3557751180623876</v>
      </c>
      <c r="P5" s="17">
        <v>1.3557751180623874</v>
      </c>
      <c r="V5" s="5" t="s">
        <v>8</v>
      </c>
      <c r="W5" s="12" t="s">
        <v>10</v>
      </c>
    </row>
    <row r="6" spans="1:23" x14ac:dyDescent="0.2">
      <c r="A6" s="22" t="e">
        <f>A5+1</f>
        <v>#VALUE!</v>
      </c>
      <c r="B6" s="5">
        <v>701</v>
      </c>
      <c r="C6" s="5">
        <v>9</v>
      </c>
      <c r="D6" s="7">
        <v>11700</v>
      </c>
      <c r="E6" s="8">
        <v>0.15</v>
      </c>
      <c r="F6" s="5">
        <v>0</v>
      </c>
      <c r="G6" s="15">
        <v>0</v>
      </c>
      <c r="I6" s="17">
        <f>(B6-$B$55)/ $B$56</f>
        <v>0.54118467454485353</v>
      </c>
      <c r="J6" s="17">
        <f>(C6-$C$55)/ $C$56</f>
        <v>-0.36885235628571922</v>
      </c>
      <c r="K6" s="17">
        <f>(D6-$D$55)/ $D$56</f>
        <v>-0.24855929543242142</v>
      </c>
      <c r="L6" s="17">
        <f>(E6-$E$55)/ $E$56</f>
        <v>-1.0116461754400934</v>
      </c>
      <c r="M6" s="19">
        <v>0</v>
      </c>
      <c r="O6" s="17">
        <f>SQRT( (($I$61-I6)^2) + (($J$61-J6)^2) + (($K$61-K6)^2) + (($L$61-L6)^2) + (($M$61-M6)^2) )</f>
        <v>1.4466377280743776</v>
      </c>
      <c r="P6" s="17">
        <v>1.4466377280743776</v>
      </c>
      <c r="V6" s="5" t="s">
        <v>9</v>
      </c>
      <c r="W6" s="12" t="s">
        <v>11</v>
      </c>
    </row>
    <row r="7" spans="1:23" x14ac:dyDescent="0.2">
      <c r="A7" s="22">
        <v>1</v>
      </c>
      <c r="B7" s="5">
        <v>702</v>
      </c>
      <c r="C7" s="5">
        <v>11</v>
      </c>
      <c r="D7" s="7">
        <v>11700</v>
      </c>
      <c r="E7" s="8">
        <v>0.15</v>
      </c>
      <c r="F7" s="5">
        <v>0</v>
      </c>
      <c r="G7" s="15">
        <v>0</v>
      </c>
      <c r="I7" s="17">
        <f>(B7-$B$55)/ $B$56</f>
        <v>0.55229273436720272</v>
      </c>
      <c r="J7" s="17">
        <f>(C7-$C$55)/ $C$56</f>
        <v>-3.9519895316327089E-2</v>
      </c>
      <c r="K7" s="17">
        <f>(D7-$D$55)/ $D$56</f>
        <v>-0.24855929543242142</v>
      </c>
      <c r="L7" s="17">
        <f>(E7-$E$55)/ $E$56</f>
        <v>-1.0116461754400934</v>
      </c>
      <c r="M7" s="19">
        <v>0</v>
      </c>
      <c r="O7" s="17">
        <f>SQRT( (($I$61-I7)^2) + (($J$61-J7)^2) + (($K$61-K7)^2) + (($L$61-L7)^2) + (($M$61-M7)^2) )</f>
        <v>1.519885068998166</v>
      </c>
      <c r="P7" s="17">
        <v>1.519885068998166</v>
      </c>
      <c r="V7" s="5" t="s">
        <v>9</v>
      </c>
      <c r="W7" s="12" t="s">
        <v>11</v>
      </c>
    </row>
    <row r="8" spans="1:23" x14ac:dyDescent="0.2">
      <c r="A8" s="22">
        <f>A7+1</f>
        <v>2</v>
      </c>
      <c r="B8" s="5">
        <v>695</v>
      </c>
      <c r="C8" s="5">
        <v>15</v>
      </c>
      <c r="D8" s="7">
        <v>20300</v>
      </c>
      <c r="E8" s="8">
        <v>0.22</v>
      </c>
      <c r="F8" s="5">
        <v>0</v>
      </c>
      <c r="G8" s="15">
        <v>0</v>
      </c>
      <c r="I8" s="17">
        <f>(B8-$B$55)/ $B$56</f>
        <v>0.47453631561075832</v>
      </c>
      <c r="J8" s="17">
        <f>(C8-$C$55)/ $C$56</f>
        <v>0.61914502662245718</v>
      </c>
      <c r="K8" s="17">
        <f>(D8-$D$55)/ $D$56</f>
        <v>0.70598653859402527</v>
      </c>
      <c r="L8" s="17">
        <f>(E8-$E$55)/ $E$56</f>
        <v>-0.79614029509679907</v>
      </c>
      <c r="M8" s="19">
        <v>0</v>
      </c>
      <c r="O8" s="17">
        <f>SQRT( (($I$61-I8)^2) + (($J$61-J8)^2) + (($K$61-K8)^2) + (($L$61-L8)^2) + (($M$61-M8)^2) )</f>
        <v>1.5440846867353908</v>
      </c>
      <c r="P8" s="17">
        <v>1.5440846867353908</v>
      </c>
      <c r="V8" s="5" t="s">
        <v>9</v>
      </c>
      <c r="W8" s="12" t="s">
        <v>11</v>
      </c>
    </row>
    <row r="9" spans="1:23" x14ac:dyDescent="0.2">
      <c r="A9" s="22">
        <f>A8+1</f>
        <v>3</v>
      </c>
      <c r="B9" s="5">
        <v>640</v>
      </c>
      <c r="C9" s="5">
        <v>7</v>
      </c>
      <c r="D9" s="7">
        <v>17300</v>
      </c>
      <c r="E9" s="8">
        <v>0.59</v>
      </c>
      <c r="F9" s="5">
        <v>1</v>
      </c>
      <c r="G9" s="15">
        <v>1</v>
      </c>
      <c r="I9" s="17">
        <f>(B9-$B$55)/ $B$56</f>
        <v>-0.13640697461844792</v>
      </c>
      <c r="J9" s="17">
        <f>(C9-$C$55)/ $C$56</f>
        <v>-0.69818481725511139</v>
      </c>
      <c r="K9" s="17">
        <f>(D9-$D$55)/ $D$56</f>
        <v>0.37300543370107869</v>
      </c>
      <c r="L9" s="17">
        <f>(E9-$E$55)/ $E$56</f>
        <v>0.34296221528918597</v>
      </c>
      <c r="M9" s="19">
        <v>1</v>
      </c>
      <c r="O9" s="17">
        <f>SQRT( (($I$61-I9)^2) + (($J$61-J9)^2) + (($K$61-K9)^2) + (($L$61-L9)^2) + (($M$61-M9)^2) )</f>
        <v>1.5731924813012963</v>
      </c>
      <c r="P9" s="17">
        <v>1.5731924813012959</v>
      </c>
      <c r="V9" s="5" t="s">
        <v>8</v>
      </c>
      <c r="W9" s="12" t="s">
        <v>10</v>
      </c>
    </row>
    <row r="10" spans="1:23" x14ac:dyDescent="0.2">
      <c r="A10" s="22">
        <f>A9+1</f>
        <v>4</v>
      </c>
      <c r="B10" s="5">
        <v>640</v>
      </c>
      <c r="C10" s="5">
        <v>7</v>
      </c>
      <c r="D10" s="7">
        <v>17300</v>
      </c>
      <c r="E10" s="8">
        <v>0.59</v>
      </c>
      <c r="F10" s="5">
        <v>1</v>
      </c>
      <c r="G10" s="15">
        <v>0</v>
      </c>
      <c r="I10" s="17">
        <f>(B10-$B$55)/ $B$56</f>
        <v>-0.13640697461844792</v>
      </c>
      <c r="J10" s="17">
        <f>(C10-$C$55)/ $C$56</f>
        <v>-0.69818481725511139</v>
      </c>
      <c r="K10" s="17">
        <f>(D10-$D$55)/ $D$56</f>
        <v>0.37300543370107869</v>
      </c>
      <c r="L10" s="17">
        <f>(E10-$E$55)/ $E$56</f>
        <v>0.34296221528918597</v>
      </c>
      <c r="M10" s="19">
        <v>1</v>
      </c>
      <c r="O10" s="17">
        <f>SQRT( (($I$61-I10)^2) + (($J$61-J10)^2) + (($K$61-K10)^2) + (($L$61-L10)^2) + (($M$61-M10)^2) )</f>
        <v>1.5731924813012963</v>
      </c>
      <c r="P10" s="17">
        <v>1.5731924813012959</v>
      </c>
      <c r="V10" s="5" t="s">
        <v>8</v>
      </c>
      <c r="W10" s="12" t="s">
        <v>11</v>
      </c>
    </row>
    <row r="11" spans="1:23" x14ac:dyDescent="0.2">
      <c r="A11" s="22">
        <f>A10+1</f>
        <v>5</v>
      </c>
      <c r="B11" s="5">
        <v>733</v>
      </c>
      <c r="C11" s="5">
        <v>7</v>
      </c>
      <c r="D11" s="7">
        <v>35200</v>
      </c>
      <c r="E11" s="8">
        <v>0.2</v>
      </c>
      <c r="F11" s="5">
        <v>1</v>
      </c>
      <c r="G11" s="15">
        <v>1</v>
      </c>
      <c r="I11" s="17">
        <f>(B11-$B$55)/ $B$56</f>
        <v>0.89664258886002801</v>
      </c>
      <c r="J11" s="17">
        <f>(C11-$C$55)/ $C$56</f>
        <v>-0.69818481725511139</v>
      </c>
      <c r="K11" s="17">
        <f>(D11-$D$55)/ $D$56</f>
        <v>2.3597926928956592</v>
      </c>
      <c r="L11" s="17">
        <f>(E11-$E$55)/ $E$56</f>
        <v>-0.85771340376631167</v>
      </c>
      <c r="M11" s="19">
        <v>1</v>
      </c>
      <c r="O11" s="17">
        <f>SQRT( (($I$61-I11)^2) + (($J$61-J11)^2) + (($K$61-K11)^2) + (($L$61-L11)^2) + (($M$61-M11)^2) )</f>
        <v>1.6338009016881363</v>
      </c>
      <c r="P11" s="17">
        <v>1.6338009016881363</v>
      </c>
      <c r="V11" s="5" t="s">
        <v>8</v>
      </c>
      <c r="W11" s="12" t="s">
        <v>10</v>
      </c>
    </row>
    <row r="12" spans="1:23" x14ac:dyDescent="0.2">
      <c r="A12" s="22">
        <f>A11+1</f>
        <v>6</v>
      </c>
      <c r="B12" s="5">
        <v>802</v>
      </c>
      <c r="C12" s="5">
        <v>10</v>
      </c>
      <c r="D12" s="7">
        <v>10500</v>
      </c>
      <c r="E12" s="8">
        <v>0.05</v>
      </c>
      <c r="F12" s="5">
        <v>1</v>
      </c>
      <c r="G12" s="15">
        <v>1</v>
      </c>
      <c r="I12" s="17">
        <f>(B12-$B$55)/ $B$56</f>
        <v>1.6630987166021232</v>
      </c>
      <c r="J12" s="17">
        <f>(C12-$C$55)/ $C$56</f>
        <v>-0.20418612580102316</v>
      </c>
      <c r="K12" s="17">
        <f>(D12-$D$55)/ $D$56</f>
        <v>-0.38175173738960005</v>
      </c>
      <c r="L12" s="17">
        <f>(E12-$E$55)/ $E$56</f>
        <v>-1.3195117187876571</v>
      </c>
      <c r="M12" s="19">
        <v>1</v>
      </c>
      <c r="O12" s="17">
        <f>SQRT( (($I$61-I12)^2) + (($J$61-J12)^2) + (($K$61-K12)^2) + (($L$61-L12)^2) + (($M$61-M12)^2) )</f>
        <v>1.686776880508865</v>
      </c>
      <c r="P12" s="17">
        <v>1.686776880508865</v>
      </c>
      <c r="V12" s="5" t="s">
        <v>8</v>
      </c>
      <c r="W12" s="12" t="s">
        <v>10</v>
      </c>
    </row>
    <row r="13" spans="1:23" x14ac:dyDescent="0.2">
      <c r="A13" s="22">
        <f>A12+1</f>
        <v>7</v>
      </c>
      <c r="B13" s="5">
        <v>649</v>
      </c>
      <c r="C13" s="5">
        <v>12</v>
      </c>
      <c r="D13" s="7">
        <v>7500</v>
      </c>
      <c r="E13" s="8">
        <v>0.05</v>
      </c>
      <c r="F13" s="5">
        <v>1</v>
      </c>
      <c r="G13" s="15">
        <v>1</v>
      </c>
      <c r="I13" s="17">
        <f>(B13-$B$55)/ $B$56</f>
        <v>-3.6434436217305084E-2</v>
      </c>
      <c r="J13" s="17">
        <f>(C13-$C$55)/ $C$56</f>
        <v>0.12514633516836898</v>
      </c>
      <c r="K13" s="17">
        <f>(D13-$D$55)/ $D$56</f>
        <v>-0.71473284228254652</v>
      </c>
      <c r="L13" s="17">
        <f>(E13-$E$55)/ $E$56</f>
        <v>-1.3195117187876571</v>
      </c>
      <c r="M13" s="19">
        <v>1</v>
      </c>
      <c r="O13" s="17">
        <f>SQRT( (($I$61-I13)^2) + (($J$61-J13)^2) + (($K$61-K13)^2) + (($L$61-L13)^2) + (($M$61-M13)^2) )</f>
        <v>1.7592051817166532</v>
      </c>
      <c r="P13" s="17">
        <v>1.7592051817166532</v>
      </c>
      <c r="V13" s="5" t="s">
        <v>8</v>
      </c>
      <c r="W13" s="12" t="s">
        <v>10</v>
      </c>
    </row>
    <row r="14" spans="1:23" x14ac:dyDescent="0.2">
      <c r="A14" s="22">
        <f>A13+1</f>
        <v>8</v>
      </c>
      <c r="B14" s="5">
        <v>699</v>
      </c>
      <c r="C14" s="5">
        <v>17</v>
      </c>
      <c r="D14" s="7">
        <v>12800</v>
      </c>
      <c r="E14" s="8">
        <v>0.27</v>
      </c>
      <c r="F14" s="5">
        <v>1</v>
      </c>
      <c r="G14" s="15">
        <v>0</v>
      </c>
      <c r="I14" s="17">
        <f>(B14-$B$55)/ $B$56</f>
        <v>0.51896855490015514</v>
      </c>
      <c r="J14" s="17">
        <f>(C14-$C$55)/ $C$56</f>
        <v>0.94847748759184936</v>
      </c>
      <c r="K14" s="17">
        <f>(D14-$D$55)/ $D$56</f>
        <v>-0.12646622363834104</v>
      </c>
      <c r="L14" s="17">
        <f>(E14-$E$55)/ $E$56</f>
        <v>-0.64220752342301723</v>
      </c>
      <c r="M14" s="19">
        <v>1</v>
      </c>
      <c r="O14" s="17">
        <f>SQRT( (($I$61-I14)^2) + (($J$61-J14)^2) + (($K$61-K14)^2) + (($L$61-L14)^2) + (($M$61-M14)^2) )</f>
        <v>1.7780018830619599</v>
      </c>
      <c r="P14" s="17">
        <v>1.7780018830619599</v>
      </c>
      <c r="V14" s="5" t="s">
        <v>8</v>
      </c>
      <c r="W14" s="12" t="s">
        <v>11</v>
      </c>
    </row>
    <row r="15" spans="1:23" x14ac:dyDescent="0.2">
      <c r="A15" s="22">
        <f>A14+1</f>
        <v>9</v>
      </c>
      <c r="B15" s="5">
        <v>617</v>
      </c>
      <c r="C15" s="5">
        <v>9</v>
      </c>
      <c r="D15" s="7">
        <v>8400</v>
      </c>
      <c r="E15" s="8">
        <v>0.34</v>
      </c>
      <c r="F15" s="5">
        <v>1</v>
      </c>
      <c r="G15" s="15">
        <v>1</v>
      </c>
      <c r="I15" s="17">
        <f>(B15-$B$55)/ $B$56</f>
        <v>-0.39189235053247962</v>
      </c>
      <c r="J15" s="17">
        <f>(C15-$C$55)/ $C$56</f>
        <v>-0.36885235628571922</v>
      </c>
      <c r="K15" s="17">
        <f>(D15-$D$55)/ $D$56</f>
        <v>-0.61483851081466256</v>
      </c>
      <c r="L15" s="17">
        <f>(E15-$E$55)/ $E$56</f>
        <v>-0.42670164307972275</v>
      </c>
      <c r="M15" s="19">
        <v>1</v>
      </c>
      <c r="O15" s="17">
        <f>SQRT( (($I$61-I15)^2) + (($J$61-J15)^2) + (($K$61-K15)^2) + (($L$61-L15)^2) + (($M$61-M15)^2) )</f>
        <v>1.7818983776689146</v>
      </c>
      <c r="P15" s="17">
        <v>1.7818983776689146</v>
      </c>
      <c r="V15" s="5" t="s">
        <v>8</v>
      </c>
      <c r="W15" s="12" t="s">
        <v>10</v>
      </c>
    </row>
    <row r="16" spans="1:23" x14ac:dyDescent="0.2">
      <c r="A16" s="22">
        <f>A15+1</f>
        <v>10</v>
      </c>
      <c r="B16" s="5">
        <v>700</v>
      </c>
      <c r="C16" s="5">
        <v>19</v>
      </c>
      <c r="D16" s="7">
        <v>22000</v>
      </c>
      <c r="E16" s="8">
        <v>0.18</v>
      </c>
      <c r="F16" s="5">
        <v>1</v>
      </c>
      <c r="G16" s="15">
        <v>1</v>
      </c>
      <c r="I16" s="17">
        <f>(B16-$B$55)/ $B$56</f>
        <v>0.53007661472250434</v>
      </c>
      <c r="J16" s="17">
        <f>(C16-$C$55)/ $C$56</f>
        <v>1.2778099485612415</v>
      </c>
      <c r="K16" s="17">
        <f>(D16-$D$55)/ $D$56</f>
        <v>0.89467583136669493</v>
      </c>
      <c r="L16" s="17">
        <f>(E16-$E$55)/ $E$56</f>
        <v>-0.91928651243582449</v>
      </c>
      <c r="M16" s="19">
        <v>1</v>
      </c>
      <c r="O16" s="17">
        <f>SQRT( (($I$61-I16)^2) + (($J$61-J16)^2) + (($K$61-K16)^2) + (($L$61-L16)^2) + (($M$61-M16)^2) )</f>
        <v>1.8170748394215177</v>
      </c>
      <c r="P16" s="17">
        <v>1.8170748394215177</v>
      </c>
      <c r="V16" s="5" t="s">
        <v>8</v>
      </c>
      <c r="W16" s="12" t="s">
        <v>10</v>
      </c>
    </row>
    <row r="17" spans="1:23" x14ac:dyDescent="0.2">
      <c r="A17" s="22">
        <f>A16+1</f>
        <v>11</v>
      </c>
      <c r="B17" s="5">
        <v>695</v>
      </c>
      <c r="C17" s="5">
        <v>16</v>
      </c>
      <c r="D17" s="7">
        <v>9700</v>
      </c>
      <c r="E17" s="8">
        <v>0.11</v>
      </c>
      <c r="F17" s="5">
        <v>1</v>
      </c>
      <c r="G17" s="15">
        <v>0</v>
      </c>
      <c r="I17" s="17">
        <f>(B17-$B$55)/ $B$56</f>
        <v>0.47453631561075832</v>
      </c>
      <c r="J17" s="17">
        <f>(C17-$C$55)/ $C$56</f>
        <v>0.78381125710715327</v>
      </c>
      <c r="K17" s="17">
        <f>(D17-$D$55)/ $D$56</f>
        <v>-0.47054669869438576</v>
      </c>
      <c r="L17" s="17">
        <f>(E17-$E$55)/ $E$56</f>
        <v>-1.134792392779119</v>
      </c>
      <c r="M17" s="19">
        <v>1</v>
      </c>
      <c r="O17" s="17">
        <f>SQRT( (($I$61-I17)^2) + (($J$61-J17)^2) + (($K$61-K17)^2) + (($L$61-L17)^2) + (($M$61-M17)^2) )</f>
        <v>1.8239236791340721</v>
      </c>
      <c r="P17" s="17">
        <v>1.8239236791340721</v>
      </c>
      <c r="V17" s="5" t="s">
        <v>8</v>
      </c>
      <c r="W17" s="12" t="s">
        <v>11</v>
      </c>
    </row>
    <row r="18" spans="1:23" x14ac:dyDescent="0.2">
      <c r="A18" s="22">
        <f>A17+1</f>
        <v>12</v>
      </c>
      <c r="B18" s="5">
        <v>733</v>
      </c>
      <c r="C18" s="5">
        <v>15</v>
      </c>
      <c r="D18" s="7">
        <v>13000</v>
      </c>
      <c r="E18" s="8">
        <v>0.24</v>
      </c>
      <c r="F18" s="5">
        <v>0</v>
      </c>
      <c r="G18" s="15">
        <v>0</v>
      </c>
      <c r="I18" s="17">
        <f>(B18-$B$55)/ $B$56</f>
        <v>0.89664258886002801</v>
      </c>
      <c r="J18" s="17">
        <f>(C18-$C$55)/ $C$56</f>
        <v>0.61914502662245718</v>
      </c>
      <c r="K18" s="17">
        <f>(D18-$D$55)/ $D$56</f>
        <v>-0.10426748331214461</v>
      </c>
      <c r="L18" s="17">
        <f>(E18-$E$55)/ $E$56</f>
        <v>-0.73456718642728636</v>
      </c>
      <c r="M18" s="19">
        <v>0</v>
      </c>
      <c r="O18" s="17">
        <f>SQRT( (($I$61-I18)^2) + (($J$61-J18)^2) + (($K$61-K18)^2) + (($L$61-L18)^2) + (($M$61-M18)^2) )</f>
        <v>1.8243440740440122</v>
      </c>
      <c r="P18" s="17">
        <v>1.8243440740440122</v>
      </c>
      <c r="V18" s="5" t="s">
        <v>9</v>
      </c>
      <c r="W18" s="12" t="s">
        <v>11</v>
      </c>
    </row>
    <row r="19" spans="1:23" x14ac:dyDescent="0.2">
      <c r="A19" s="22">
        <f>A18+1</f>
        <v>13</v>
      </c>
      <c r="B19" s="5">
        <v>620</v>
      </c>
      <c r="C19" s="5">
        <v>8</v>
      </c>
      <c r="D19" s="7">
        <v>16200</v>
      </c>
      <c r="E19" s="8">
        <v>0.55000000000000004</v>
      </c>
      <c r="F19" s="5">
        <v>0</v>
      </c>
      <c r="G19" s="15">
        <v>0</v>
      </c>
      <c r="I19" s="17">
        <f>(B19-$B$55)/ $B$56</f>
        <v>-0.35856817106543198</v>
      </c>
      <c r="J19" s="17">
        <f>(C19-$C$55)/ $C$56</f>
        <v>-0.5335185867704153</v>
      </c>
      <c r="K19" s="17">
        <f>(D19-$D$55)/ $D$56</f>
        <v>0.25091236190699834</v>
      </c>
      <c r="L19" s="17">
        <f>(E19-$E$55)/ $E$56</f>
        <v>0.21981599795016077</v>
      </c>
      <c r="M19" s="19">
        <v>0</v>
      </c>
      <c r="O19" s="17">
        <f>SQRT( (($I$61-I19)^2) + (($J$61-J19)^2) + (($K$61-K19)^2) + (($L$61-L19)^2) + (($M$61-M19)^2) )</f>
        <v>1.8947380466205341</v>
      </c>
      <c r="P19" s="17">
        <v>1.8947380466205339</v>
      </c>
      <c r="V19" s="5" t="s">
        <v>9</v>
      </c>
      <c r="W19" s="12" t="s">
        <v>11</v>
      </c>
    </row>
    <row r="20" spans="1:23" x14ac:dyDescent="0.2">
      <c r="A20" s="22">
        <f>A19+1</f>
        <v>14</v>
      </c>
      <c r="B20" s="5">
        <v>677</v>
      </c>
      <c r="C20" s="5">
        <v>12</v>
      </c>
      <c r="D20" s="7">
        <v>7600</v>
      </c>
      <c r="E20" s="8">
        <v>0.09</v>
      </c>
      <c r="F20" s="5">
        <v>0</v>
      </c>
      <c r="G20" s="15">
        <v>0</v>
      </c>
      <c r="I20" s="17">
        <f>(B20-$B$55)/ $B$56</f>
        <v>0.27459123880847264</v>
      </c>
      <c r="J20" s="17">
        <f>(C20-$C$55)/ $C$56</f>
        <v>0.12514633516836898</v>
      </c>
      <c r="K20" s="17">
        <f>(D20-$D$55)/ $D$56</f>
        <v>-0.70363347211944827</v>
      </c>
      <c r="L20" s="17">
        <f>(E20-$E$55)/ $E$56</f>
        <v>-1.1963655014486316</v>
      </c>
      <c r="M20" s="19">
        <v>0</v>
      </c>
      <c r="O20" s="17">
        <f>SQRT( (($I$61-I20)^2) + (($J$61-J20)^2) + (($K$61-K20)^2) + (($L$61-L20)^2) + (($M$61-M20)^2) )</f>
        <v>1.9352883985652856</v>
      </c>
      <c r="P20" s="17">
        <v>1.9352883985652856</v>
      </c>
      <c r="V20" s="5" t="s">
        <v>9</v>
      </c>
      <c r="W20" s="12" t="s">
        <v>11</v>
      </c>
    </row>
    <row r="21" spans="1:23" x14ac:dyDescent="0.2">
      <c r="A21" s="22">
        <f>A20+1</f>
        <v>15</v>
      </c>
      <c r="B21" s="5">
        <v>802</v>
      </c>
      <c r="C21" s="5">
        <v>10</v>
      </c>
      <c r="D21" s="7">
        <v>10500</v>
      </c>
      <c r="E21" s="8">
        <v>0.05</v>
      </c>
      <c r="F21" s="5">
        <v>0</v>
      </c>
      <c r="G21" s="15">
        <v>0</v>
      </c>
      <c r="I21" s="17">
        <f>(B21-$B$55)/ $B$56</f>
        <v>1.6630987166021232</v>
      </c>
      <c r="J21" s="17">
        <f>(C21-$C$55)/ $C$56</f>
        <v>-0.20418612580102316</v>
      </c>
      <c r="K21" s="17">
        <f>(D21-$D$55)/ $D$56</f>
        <v>-0.38175173738960005</v>
      </c>
      <c r="L21" s="17">
        <f>(E21-$E$55)/ $E$56</f>
        <v>-1.3195117187876571</v>
      </c>
      <c r="M21" s="19">
        <v>0</v>
      </c>
      <c r="O21" s="17">
        <f>SQRT( (($I$61-I21)^2) + (($J$61-J21)^2) + (($K$61-K21)^2) + (($L$61-L21)^2) + (($M$61-M21)^2) )</f>
        <v>1.9609222943857867</v>
      </c>
      <c r="P21" s="17">
        <v>1.9609222943857867</v>
      </c>
      <c r="V21" s="5" t="s">
        <v>9</v>
      </c>
      <c r="W21" s="12" t="s">
        <v>11</v>
      </c>
    </row>
    <row r="22" spans="1:23" x14ac:dyDescent="0.2">
      <c r="A22" s="22">
        <f>A21+1</f>
        <v>16</v>
      </c>
      <c r="B22" s="5">
        <v>774</v>
      </c>
      <c r="C22" s="5">
        <v>13</v>
      </c>
      <c r="D22" s="7">
        <v>6100</v>
      </c>
      <c r="E22" s="8">
        <v>7.0000000000000007E-2</v>
      </c>
      <c r="F22" s="5">
        <v>1</v>
      </c>
      <c r="G22" s="15">
        <v>1</v>
      </c>
      <c r="I22" s="17">
        <f>(B22-$B$55)/ $B$56</f>
        <v>1.3520730415763453</v>
      </c>
      <c r="J22" s="17">
        <f>(C22-$C$55)/ $C$56</f>
        <v>0.28981256565306507</v>
      </c>
      <c r="K22" s="17">
        <f>(D22-$D$55)/ $D$56</f>
        <v>-0.87012402456592153</v>
      </c>
      <c r="L22" s="17">
        <f>(E22-$E$55)/ $E$56</f>
        <v>-1.2579386101181442</v>
      </c>
      <c r="M22" s="19">
        <v>1</v>
      </c>
      <c r="O22" s="17">
        <f>SQRT( (($I$61-I22)^2) + (($J$61-J22)^2) + (($K$61-K22)^2) + (($L$61-L22)^2) + (($M$61-M22)^2) )</f>
        <v>2.0369798898607372</v>
      </c>
      <c r="P22" s="17">
        <v>2.0369798898607372</v>
      </c>
      <c r="V22" s="5" t="s">
        <v>8</v>
      </c>
      <c r="W22" s="12" t="s">
        <v>10</v>
      </c>
    </row>
    <row r="23" spans="1:23" x14ac:dyDescent="0.2">
      <c r="A23" s="22">
        <f>A22+1</f>
        <v>17</v>
      </c>
      <c r="B23" s="5">
        <v>620</v>
      </c>
      <c r="C23" s="5">
        <v>5</v>
      </c>
      <c r="D23" s="7">
        <v>22800</v>
      </c>
      <c r="E23" s="8">
        <v>0.62</v>
      </c>
      <c r="F23" s="5">
        <v>0</v>
      </c>
      <c r="G23" s="15">
        <v>0</v>
      </c>
      <c r="I23" s="17">
        <f>(B23-$B$55)/ $B$56</f>
        <v>-0.35856817106543198</v>
      </c>
      <c r="J23" s="17">
        <f>(C23-$C$55)/ $C$56</f>
        <v>-1.0275172782245034</v>
      </c>
      <c r="K23" s="17">
        <f>(D23-$D$55)/ $D$56</f>
        <v>0.98347079267148063</v>
      </c>
      <c r="L23" s="17">
        <f>(E23-$E$55)/ $E$56</f>
        <v>0.43532187829345509</v>
      </c>
      <c r="M23" s="19">
        <v>0</v>
      </c>
      <c r="O23" s="17">
        <f>SQRT( (($I$61-I23)^2) + (($J$61-J23)^2) + (($K$61-K23)^2) + (($L$61-L23)^2) + (($M$61-M23)^2) )</f>
        <v>2.0414103754094994</v>
      </c>
      <c r="P23" s="17">
        <v>2.0414103754094994</v>
      </c>
      <c r="V23" s="5" t="s">
        <v>9</v>
      </c>
      <c r="W23" s="12" t="s">
        <v>11</v>
      </c>
    </row>
    <row r="24" spans="1:23" x14ac:dyDescent="0.2">
      <c r="A24" s="22">
        <f>A23+1</f>
        <v>18</v>
      </c>
      <c r="B24" s="5">
        <v>688</v>
      </c>
      <c r="C24" s="5">
        <v>3</v>
      </c>
      <c r="D24" s="7">
        <v>3300</v>
      </c>
      <c r="E24" s="8">
        <v>0.11</v>
      </c>
      <c r="F24" s="5">
        <v>1</v>
      </c>
      <c r="G24" s="15">
        <v>1</v>
      </c>
      <c r="I24" s="17">
        <f>(B24-$B$55)/ $B$56</f>
        <v>0.39677989685431386</v>
      </c>
      <c r="J24" s="17">
        <f>(C24-$C$55)/ $C$56</f>
        <v>-1.3568497391938956</v>
      </c>
      <c r="K24" s="17">
        <f>(D24-$D$55)/ $D$56</f>
        <v>-1.1809063891326717</v>
      </c>
      <c r="L24" s="17">
        <f>(E24-$E$55)/ $E$56</f>
        <v>-1.134792392779119</v>
      </c>
      <c r="M24" s="19">
        <v>1</v>
      </c>
      <c r="O24" s="17">
        <f>SQRT( (($I$61-I24)^2) + (($J$61-J24)^2) + (($K$61-K24)^2) + (($L$61-L24)^2) + (($M$61-M24)^2) )</f>
        <v>2.1378529511778379</v>
      </c>
      <c r="P24" s="17">
        <v>2.1378529511778379</v>
      </c>
      <c r="V24" s="5" t="s">
        <v>8</v>
      </c>
      <c r="W24" s="12" t="s">
        <v>10</v>
      </c>
    </row>
    <row r="25" spans="1:23" x14ac:dyDescent="0.2">
      <c r="A25" s="22">
        <f>A24+1</f>
        <v>19</v>
      </c>
      <c r="B25" s="5">
        <v>774</v>
      </c>
      <c r="C25" s="5">
        <v>13</v>
      </c>
      <c r="D25" s="7">
        <v>6100</v>
      </c>
      <c r="E25" s="8">
        <v>7.0000000000000007E-2</v>
      </c>
      <c r="F25" s="5">
        <v>0</v>
      </c>
      <c r="G25" s="15">
        <v>0</v>
      </c>
      <c r="I25" s="17">
        <f>(B25-$B$55)/ $B$56</f>
        <v>1.3520730415763453</v>
      </c>
      <c r="J25" s="17">
        <f>(C25-$C$55)/ $C$56</f>
        <v>0.28981256565306507</v>
      </c>
      <c r="K25" s="17">
        <f>(D25-$D$55)/ $D$56</f>
        <v>-0.87012402456592153</v>
      </c>
      <c r="L25" s="17">
        <f>(E25-$E$55)/ $E$56</f>
        <v>-1.2579386101181442</v>
      </c>
      <c r="M25" s="19">
        <v>0</v>
      </c>
      <c r="O25" s="17">
        <f>SQRT( (($I$61-I25)^2) + (($J$61-J25)^2) + (($K$61-K25)^2) + (($L$61-L25)^2) + (($M$61-M25)^2) )</f>
        <v>2.2692040612728199</v>
      </c>
      <c r="P25" s="17">
        <v>2.2692040612728199</v>
      </c>
      <c r="V25" s="5" t="s">
        <v>9</v>
      </c>
      <c r="W25" s="12" t="s">
        <v>11</v>
      </c>
    </row>
    <row r="26" spans="1:23" x14ac:dyDescent="0.2">
      <c r="A26" s="22">
        <f>A25+1</f>
        <v>20</v>
      </c>
      <c r="B26" s="5">
        <v>625</v>
      </c>
      <c r="C26" s="5">
        <v>15</v>
      </c>
      <c r="D26" s="7">
        <v>12800</v>
      </c>
      <c r="E26" s="8">
        <v>0.65</v>
      </c>
      <c r="F26" s="5">
        <v>1</v>
      </c>
      <c r="G26" s="15">
        <v>1</v>
      </c>
      <c r="I26" s="17">
        <f>(B26-$B$55)/ $B$56</f>
        <v>-0.30302787195368597</v>
      </c>
      <c r="J26" s="17">
        <f>(C26-$C$55)/ $C$56</f>
        <v>0.61914502662245718</v>
      </c>
      <c r="K26" s="17">
        <f>(D26-$D$55)/ $D$56</f>
        <v>-0.12646622363834104</v>
      </c>
      <c r="L26" s="17">
        <f>(E26-$E$55)/ $E$56</f>
        <v>0.52768154129772427</v>
      </c>
      <c r="M26" s="19">
        <v>1</v>
      </c>
      <c r="O26" s="17">
        <f>SQRT( (($I$61-I26)^2) + (($J$61-J26)^2) + (($K$61-K26)^2) + (($L$61-L26)^2) + (($M$61-M26)^2) )</f>
        <v>2.2848624326262348</v>
      </c>
      <c r="P26" s="17">
        <v>2.2848624326262348</v>
      </c>
      <c r="V26" s="5" t="s">
        <v>8</v>
      </c>
      <c r="W26" s="12" t="s">
        <v>10</v>
      </c>
    </row>
    <row r="27" spans="1:23" x14ac:dyDescent="0.2">
      <c r="A27" s="22">
        <v>1</v>
      </c>
      <c r="B27" s="5">
        <v>725</v>
      </c>
      <c r="C27" s="5">
        <v>20</v>
      </c>
      <c r="D27" s="7">
        <v>11320</v>
      </c>
      <c r="E27" s="8">
        <v>0.25</v>
      </c>
      <c r="F27" s="5">
        <v>1</v>
      </c>
      <c r="G27" s="15">
        <v>1</v>
      </c>
      <c r="I27" s="17">
        <f>(B27-$B$55)/ $B$56</f>
        <v>0.80777811028123447</v>
      </c>
      <c r="J27" s="17">
        <f>(C27-$C$55)/ $C$56</f>
        <v>1.4424761790459375</v>
      </c>
      <c r="K27" s="17">
        <f>(D27-$D$55)/ $D$56</f>
        <v>-0.29073690205219466</v>
      </c>
      <c r="L27" s="17">
        <f>(E27-$E$55)/ $E$56</f>
        <v>-0.70378063209252995</v>
      </c>
      <c r="M27" s="19">
        <v>1</v>
      </c>
      <c r="O27" s="17">
        <f>SQRT( (($I$61-I27)^2) + (($J$61-J27)^2) + (($K$61-K27)^2) + (($L$61-L27)^2) + (($M$61-M27)^2) )</f>
        <v>2.287100978054518</v>
      </c>
      <c r="P27" s="17">
        <v>2.287100978054518</v>
      </c>
      <c r="V27" s="5" t="s">
        <v>8</v>
      </c>
      <c r="W27" s="12" t="s">
        <v>10</v>
      </c>
    </row>
    <row r="28" spans="1:23" x14ac:dyDescent="0.2">
      <c r="A28" s="22">
        <f>A27+1</f>
        <v>2</v>
      </c>
      <c r="B28" s="5">
        <v>635</v>
      </c>
      <c r="C28" s="5">
        <v>7</v>
      </c>
      <c r="D28" s="7">
        <v>29100</v>
      </c>
      <c r="E28" s="8">
        <v>0.85</v>
      </c>
      <c r="F28" s="5">
        <v>1</v>
      </c>
      <c r="G28" s="15">
        <v>0</v>
      </c>
      <c r="I28" s="17">
        <f>(B28-$B$55)/ $B$56</f>
        <v>-0.19194727373019393</v>
      </c>
      <c r="J28" s="17">
        <f>(C28-$C$55)/ $C$56</f>
        <v>-0.69818481725511139</v>
      </c>
      <c r="K28" s="17">
        <f>(D28-$D$55)/ $D$56</f>
        <v>1.6827311129466682</v>
      </c>
      <c r="L28" s="17">
        <f>(E28-$E$55)/ $E$56</f>
        <v>1.1434126279928511</v>
      </c>
      <c r="M28" s="19">
        <v>1</v>
      </c>
      <c r="O28" s="17">
        <f>SQRT( (($I$61-I28)^2) + (($J$61-J28)^2) + (($K$61-K28)^2) + (($L$61-L28)^2) + (($M$61-M28)^2) )</f>
        <v>2.4496940591479746</v>
      </c>
      <c r="P28" s="17">
        <v>2.4496940591479737</v>
      </c>
      <c r="V28" s="5" t="s">
        <v>8</v>
      </c>
      <c r="W28" s="12" t="s">
        <v>11</v>
      </c>
    </row>
    <row r="29" spans="1:23" x14ac:dyDescent="0.2">
      <c r="A29" s="22">
        <f>A28+1</f>
        <v>3</v>
      </c>
      <c r="B29" s="5">
        <v>801</v>
      </c>
      <c r="C29" s="5">
        <v>20</v>
      </c>
      <c r="D29" s="7">
        <v>13400</v>
      </c>
      <c r="E29" s="8">
        <v>0.03</v>
      </c>
      <c r="F29" s="5">
        <v>1</v>
      </c>
      <c r="G29" s="15">
        <v>0</v>
      </c>
      <c r="I29" s="17">
        <f>(B29-$B$55)/ $B$56</f>
        <v>1.651990656779774</v>
      </c>
      <c r="J29" s="17">
        <f>(C29-$C$55)/ $C$56</f>
        <v>1.4424761790459375</v>
      </c>
      <c r="K29" s="17">
        <f>(D29-$D$55)/ $D$56</f>
        <v>-5.9870002659751738E-2</v>
      </c>
      <c r="L29" s="17">
        <f>(E29-$E$55)/ $E$56</f>
        <v>-1.3810848274571697</v>
      </c>
      <c r="M29" s="19">
        <v>1</v>
      </c>
      <c r="O29" s="17">
        <f>SQRT( (($I$61-I29)^2) + (($J$61-J29)^2) + (($K$61-K29)^2) + (($L$61-L29)^2) + (($M$61-M29)^2) )</f>
        <v>2.4517976160303347</v>
      </c>
      <c r="P29" s="17">
        <v>2.4517976160303347</v>
      </c>
      <c r="V29" s="5" t="s">
        <v>8</v>
      </c>
      <c r="W29" s="12" t="s">
        <v>11</v>
      </c>
    </row>
    <row r="30" spans="1:23" x14ac:dyDescent="0.2">
      <c r="A30" s="22">
        <f>A29+1</f>
        <v>4</v>
      </c>
      <c r="B30" s="5">
        <v>591</v>
      </c>
      <c r="C30" s="5">
        <v>17</v>
      </c>
      <c r="D30" s="7">
        <v>16500</v>
      </c>
      <c r="E30" s="8">
        <v>0.5</v>
      </c>
      <c r="F30" s="5">
        <v>0</v>
      </c>
      <c r="G30" s="15">
        <v>0</v>
      </c>
      <c r="I30" s="17">
        <f>(B30-$B$55)/ $B$56</f>
        <v>-0.68070190591355895</v>
      </c>
      <c r="J30" s="17">
        <f>(C30-$C$55)/ $C$56</f>
        <v>0.94847748759184936</v>
      </c>
      <c r="K30" s="17">
        <f>(D30-$D$55)/ $D$56</f>
        <v>0.28421047239629299</v>
      </c>
      <c r="L30" s="17">
        <f>(E30-$E$55)/ $E$56</f>
        <v>6.5883226276378853E-2</v>
      </c>
      <c r="M30" s="19">
        <v>0</v>
      </c>
      <c r="O30" s="17">
        <f>SQRT( (($I$61-I30)^2) + (($J$61-J30)^2) + (($K$61-K30)^2) + (($L$61-L30)^2) + (($M$61-M30)^2) )</f>
        <v>2.4643129952397813</v>
      </c>
      <c r="P30" s="17">
        <v>2.4643129952397813</v>
      </c>
      <c r="V30" s="5" t="s">
        <v>9</v>
      </c>
      <c r="W30" s="12" t="s">
        <v>11</v>
      </c>
    </row>
    <row r="31" spans="1:23" x14ac:dyDescent="0.2">
      <c r="A31" s="22">
        <f>A30+1</f>
        <v>5</v>
      </c>
      <c r="B31" s="5">
        <v>811</v>
      </c>
      <c r="C31" s="5">
        <v>20</v>
      </c>
      <c r="D31" s="7">
        <v>13400</v>
      </c>
      <c r="E31" s="8">
        <v>0.03</v>
      </c>
      <c r="F31" s="5">
        <v>1</v>
      </c>
      <c r="G31" s="15">
        <v>1</v>
      </c>
      <c r="I31" s="17">
        <f>(B31-$B$55)/ $B$56</f>
        <v>1.7630712550032659</v>
      </c>
      <c r="J31" s="17">
        <f>(C31-$C$55)/ $C$56</f>
        <v>1.4424761790459375</v>
      </c>
      <c r="K31" s="17">
        <f>(D31-$D$55)/ $D$56</f>
        <v>-5.9870002659751738E-2</v>
      </c>
      <c r="L31" s="17">
        <f>(E31-$E$55)/ $E$56</f>
        <v>-1.3810848274571697</v>
      </c>
      <c r="M31" s="19">
        <v>1</v>
      </c>
      <c r="O31" s="17">
        <f>SQRT( (($I$61-I31)^2) + (($J$61-J31)^2) + (($K$61-K31)^2) + (($L$61-L31)^2) + (($M$61-M31)^2) )</f>
        <v>2.5045750568046143</v>
      </c>
      <c r="P31" s="17">
        <v>2.5045750568046139</v>
      </c>
      <c r="V31" s="5" t="s">
        <v>8</v>
      </c>
      <c r="W31" s="12" t="s">
        <v>10</v>
      </c>
    </row>
    <row r="32" spans="1:23" x14ac:dyDescent="0.2">
      <c r="A32" s="22">
        <f>A31+1</f>
        <v>6</v>
      </c>
      <c r="B32" s="5">
        <v>760</v>
      </c>
      <c r="C32" s="5">
        <v>2</v>
      </c>
      <c r="D32" s="7">
        <v>11200</v>
      </c>
      <c r="E32" s="8">
        <v>0.7</v>
      </c>
      <c r="F32" s="5">
        <v>0</v>
      </c>
      <c r="G32" s="15">
        <v>0</v>
      </c>
      <c r="I32" s="17">
        <f>(B32-$B$55)/ $B$56</f>
        <v>1.1965602040634566</v>
      </c>
      <c r="J32" s="17">
        <f>(C32-$C$55)/ $C$56</f>
        <v>-1.5215159696785916</v>
      </c>
      <c r="K32" s="17">
        <f>(D32-$D$55)/ $D$56</f>
        <v>-0.3040561462479125</v>
      </c>
      <c r="L32" s="17">
        <f>(E32-$E$55)/ $E$56</f>
        <v>0.68161431297150576</v>
      </c>
      <c r="M32" s="19">
        <v>0</v>
      </c>
      <c r="O32" s="17">
        <f>SQRT( (($I$61-I32)^2) + (($J$61-J32)^2) + (($K$61-K32)^2) + (($L$61-L32)^2) + (($M$61-M32)^2) )</f>
        <v>2.5437462220414049</v>
      </c>
      <c r="P32" s="17">
        <v>2.5437462220414049</v>
      </c>
      <c r="V32" s="5" t="s">
        <v>9</v>
      </c>
      <c r="W32" s="12" t="s">
        <v>11</v>
      </c>
    </row>
    <row r="33" spans="1:23" x14ac:dyDescent="0.2">
      <c r="A33" s="22">
        <f>A32+1</f>
        <v>7</v>
      </c>
      <c r="B33" s="5">
        <v>763</v>
      </c>
      <c r="C33" s="5">
        <v>2</v>
      </c>
      <c r="D33" s="7">
        <v>11200</v>
      </c>
      <c r="E33" s="8">
        <v>0.7</v>
      </c>
      <c r="F33" s="5">
        <v>0</v>
      </c>
      <c r="G33" s="15">
        <v>1</v>
      </c>
      <c r="I33" s="17">
        <f>(B33-$B$55)/ $B$56</f>
        <v>1.2298843835305042</v>
      </c>
      <c r="J33" s="17">
        <f>(C33-$C$55)/ $C$56</f>
        <v>-1.5215159696785916</v>
      </c>
      <c r="K33" s="17">
        <f>(D33-$D$55)/ $D$56</f>
        <v>-0.3040561462479125</v>
      </c>
      <c r="L33" s="17">
        <f>(E33-$E$55)/ $E$56</f>
        <v>0.68161431297150576</v>
      </c>
      <c r="M33" s="19">
        <v>0</v>
      </c>
      <c r="O33" s="17">
        <f>SQRT( (($I$61-I33)^2) + (($J$61-J33)^2) + (($K$61-K33)^2) + (($L$61-L33)^2) + (($M$61-M33)^2) )</f>
        <v>2.552680038816685</v>
      </c>
      <c r="P33" s="17">
        <v>2.5526800388166846</v>
      </c>
      <c r="V33" s="5" t="s">
        <v>9</v>
      </c>
      <c r="W33" s="12" t="s">
        <v>10</v>
      </c>
    </row>
    <row r="34" spans="1:23" x14ac:dyDescent="0.2">
      <c r="A34" s="22">
        <f>A33+1</f>
        <v>8</v>
      </c>
      <c r="B34" s="5">
        <v>636</v>
      </c>
      <c r="C34" s="5">
        <v>8</v>
      </c>
      <c r="D34" s="7">
        <v>29100</v>
      </c>
      <c r="E34" s="8">
        <v>0.85</v>
      </c>
      <c r="F34" s="5">
        <v>0</v>
      </c>
      <c r="G34" s="15">
        <v>0</v>
      </c>
      <c r="I34" s="17">
        <f>(B34-$B$55)/ $B$56</f>
        <v>-0.18083921390784474</v>
      </c>
      <c r="J34" s="17">
        <f>(C34-$C$55)/ $C$56</f>
        <v>-0.5335185867704153</v>
      </c>
      <c r="K34" s="17">
        <f>(D34-$D$55)/ $D$56</f>
        <v>1.6827311129466682</v>
      </c>
      <c r="L34" s="17">
        <f>(E34-$E$55)/ $E$56</f>
        <v>1.1434126279928511</v>
      </c>
      <c r="M34" s="19">
        <v>0</v>
      </c>
      <c r="O34" s="17">
        <f>SQRT( (($I$61-I34)^2) + (($J$61-J34)^2) + (($K$61-K34)^2) + (($L$61-L34)^2) + (($M$61-M34)^2) )</f>
        <v>2.6377962081752382</v>
      </c>
      <c r="P34" s="17">
        <v>2.6377962081752373</v>
      </c>
      <c r="V34" s="5" t="s">
        <v>9</v>
      </c>
      <c r="W34" s="12" t="s">
        <v>11</v>
      </c>
    </row>
    <row r="35" spans="1:23" x14ac:dyDescent="0.2">
      <c r="A35" s="22">
        <f>A34+1</f>
        <v>9</v>
      </c>
      <c r="B35" s="5">
        <v>573</v>
      </c>
      <c r="C35" s="5">
        <v>9</v>
      </c>
      <c r="D35" s="7">
        <v>7200</v>
      </c>
      <c r="E35" s="8">
        <v>0.7</v>
      </c>
      <c r="F35" s="5">
        <v>1</v>
      </c>
      <c r="G35" s="15">
        <v>1</v>
      </c>
      <c r="I35" s="17">
        <f>(B35-$B$55)/ $B$56</f>
        <v>-0.88064698271584463</v>
      </c>
      <c r="J35" s="17">
        <f>(C35-$C$55)/ $C$56</f>
        <v>-0.36885235628571922</v>
      </c>
      <c r="K35" s="17">
        <f>(D35-$D$55)/ $D$56</f>
        <v>-0.74803095277184117</v>
      </c>
      <c r="L35" s="17">
        <f>(E35-$E$55)/ $E$56</f>
        <v>0.68161431297150576</v>
      </c>
      <c r="M35" s="19">
        <v>1</v>
      </c>
      <c r="O35" s="17">
        <f>SQRT( (($I$61-I35)^2) + (($J$61-J35)^2) + (($K$61-K35)^2) + (($L$61-L35)^2) + (($M$61-M35)^2) )</f>
        <v>2.6889648723202235</v>
      </c>
      <c r="P35" s="17">
        <v>2.6889648723202235</v>
      </c>
      <c r="V35" s="5" t="s">
        <v>8</v>
      </c>
      <c r="W35" s="12" t="s">
        <v>10</v>
      </c>
    </row>
    <row r="36" spans="1:23" x14ac:dyDescent="0.2">
      <c r="A36" s="22">
        <f>A35+1</f>
        <v>10</v>
      </c>
      <c r="B36" s="5">
        <v>565</v>
      </c>
      <c r="C36" s="5">
        <v>6</v>
      </c>
      <c r="D36" s="7">
        <v>7700</v>
      </c>
      <c r="E36" s="8">
        <v>0.7</v>
      </c>
      <c r="F36" s="5">
        <v>1</v>
      </c>
      <c r="G36" s="15">
        <v>1</v>
      </c>
      <c r="I36" s="17">
        <f>(B36-$B$55)/ $B$56</f>
        <v>-0.96951146129463828</v>
      </c>
      <c r="J36" s="17">
        <f>(C36-$C$55)/ $C$56</f>
        <v>-0.86285104773980748</v>
      </c>
      <c r="K36" s="17">
        <f>(D36-$D$55)/ $D$56</f>
        <v>-0.69253410195635012</v>
      </c>
      <c r="L36" s="17">
        <f>(E36-$E$55)/ $E$56</f>
        <v>0.68161431297150576</v>
      </c>
      <c r="M36" s="19">
        <v>1</v>
      </c>
      <c r="O36" s="17">
        <f>SQRT( (($I$61-I36)^2) + (($J$61-J36)^2) + (($K$61-K36)^2) + (($L$61-L36)^2) + (($M$61-M36)^2) )</f>
        <v>2.7209501487362742</v>
      </c>
      <c r="P36" s="17">
        <v>2.7209501487362737</v>
      </c>
      <c r="V36" s="5" t="s">
        <v>8</v>
      </c>
      <c r="W36" s="12" t="s">
        <v>10</v>
      </c>
    </row>
    <row r="37" spans="1:23" x14ac:dyDescent="0.2">
      <c r="A37" s="22">
        <f>A36+1</f>
        <v>11</v>
      </c>
      <c r="B37" s="5">
        <v>600</v>
      </c>
      <c r="C37" s="5">
        <v>10</v>
      </c>
      <c r="D37" s="7">
        <v>12050</v>
      </c>
      <c r="E37" s="8">
        <v>0.81</v>
      </c>
      <c r="F37" s="5">
        <v>0</v>
      </c>
      <c r="G37" s="15">
        <v>0</v>
      </c>
      <c r="I37" s="17">
        <f>(B37-$B$55)/ $B$56</f>
        <v>-0.58072936751241611</v>
      </c>
      <c r="J37" s="17">
        <f>(C37-$C$55)/ $C$56</f>
        <v>-0.20418612580102316</v>
      </c>
      <c r="K37" s="17">
        <f>(D37-$D$55)/ $D$56</f>
        <v>-0.20971149986157767</v>
      </c>
      <c r="L37" s="17">
        <f>(E37-$E$55)/ $E$56</f>
        <v>1.020266410653826</v>
      </c>
      <c r="M37" s="19">
        <v>0</v>
      </c>
      <c r="O37" s="17">
        <f>SQRT( (($I$61-I37)^2) + (($J$61-J37)^2) + (($K$61-K37)^2) + (($L$61-L37)^2) + (($M$61-M37)^2) )</f>
        <v>2.7309063442140231</v>
      </c>
      <c r="P37" s="17">
        <v>2.7309063442140227</v>
      </c>
      <c r="V37" s="5" t="s">
        <v>9</v>
      </c>
      <c r="W37" s="12" t="s">
        <v>11</v>
      </c>
    </row>
    <row r="38" spans="1:23" x14ac:dyDescent="0.2">
      <c r="A38" s="22">
        <f>A37+1</f>
        <v>12</v>
      </c>
      <c r="B38" s="5">
        <v>582</v>
      </c>
      <c r="C38" s="5">
        <v>3</v>
      </c>
      <c r="D38" s="7">
        <v>8500</v>
      </c>
      <c r="E38" s="8">
        <v>0.65</v>
      </c>
      <c r="F38" s="5">
        <v>0</v>
      </c>
      <c r="G38" s="15">
        <v>0</v>
      </c>
      <c r="I38" s="17">
        <f>(B38-$B$55)/ $B$56</f>
        <v>-0.78067444431470179</v>
      </c>
      <c r="J38" s="17">
        <f>(C38-$C$55)/ $C$56</f>
        <v>-1.3568497391938956</v>
      </c>
      <c r="K38" s="17">
        <f>(D38-$D$55)/ $D$56</f>
        <v>-0.60373914065156431</v>
      </c>
      <c r="L38" s="17">
        <f>(E38-$E$55)/ $E$56</f>
        <v>0.52768154129772427</v>
      </c>
      <c r="M38" s="19">
        <v>0</v>
      </c>
      <c r="O38" s="17">
        <f>SQRT( (($I$61-I38)^2) + (($J$61-J38)^2) + (($K$61-K38)^2) + (($L$61-L38)^2) + (($M$61-M38)^2) )</f>
        <v>2.7731588714602058</v>
      </c>
      <c r="P38" s="17">
        <v>2.7731588714602053</v>
      </c>
      <c r="V38" s="5" t="s">
        <v>9</v>
      </c>
      <c r="W38" s="12" t="s">
        <v>11</v>
      </c>
    </row>
    <row r="39" spans="1:23" x14ac:dyDescent="0.2">
      <c r="A39" s="22">
        <f>A38+1</f>
        <v>13</v>
      </c>
      <c r="B39" s="5">
        <v>703</v>
      </c>
      <c r="C39" s="5">
        <v>22</v>
      </c>
      <c r="D39" s="7">
        <v>10000</v>
      </c>
      <c r="E39" s="8">
        <v>0.2</v>
      </c>
      <c r="F39" s="5">
        <v>0</v>
      </c>
      <c r="G39" s="15">
        <v>0</v>
      </c>
      <c r="I39" s="17">
        <f>(B39-$B$55)/ $B$56</f>
        <v>0.56340079418955191</v>
      </c>
      <c r="J39" s="17">
        <f>(C39-$C$55)/ $C$56</f>
        <v>1.7718086400153297</v>
      </c>
      <c r="K39" s="17">
        <f>(D39-$D$55)/ $D$56</f>
        <v>-0.4372485882050911</v>
      </c>
      <c r="L39" s="17">
        <f>(E39-$E$55)/ $E$56</f>
        <v>-0.85771340376631167</v>
      </c>
      <c r="M39" s="19">
        <v>0</v>
      </c>
      <c r="O39" s="17">
        <f>SQRT( (($I$61-I39)^2) + (($J$61-J39)^2) + (($K$61-K39)^2) + (($L$61-L39)^2) + (($M$61-M39)^2) )</f>
        <v>2.7982157242970787</v>
      </c>
      <c r="P39" s="17">
        <v>2.7982157242970787</v>
      </c>
      <c r="V39" s="5" t="s">
        <v>9</v>
      </c>
      <c r="W39" s="12" t="s">
        <v>11</v>
      </c>
    </row>
    <row r="40" spans="1:23" x14ac:dyDescent="0.2">
      <c r="A40" s="22">
        <f>A39+1</f>
        <v>14</v>
      </c>
      <c r="B40" s="5">
        <v>795</v>
      </c>
      <c r="C40" s="5">
        <v>22</v>
      </c>
      <c r="D40" s="7">
        <v>9000</v>
      </c>
      <c r="E40" s="8">
        <v>0.12</v>
      </c>
      <c r="F40" s="5">
        <v>1</v>
      </c>
      <c r="G40" s="15">
        <v>1</v>
      </c>
      <c r="I40" s="17">
        <f>(B40-$B$55)/ $B$56</f>
        <v>1.5853422978456788</v>
      </c>
      <c r="J40" s="17">
        <f>(C40-$C$55)/ $C$56</f>
        <v>1.7718086400153297</v>
      </c>
      <c r="K40" s="17">
        <f>(D40-$D$55)/ $D$56</f>
        <v>-0.54824228983607326</v>
      </c>
      <c r="L40" s="17">
        <f>(E40-$E$55)/ $E$56</f>
        <v>-1.1040058384443625</v>
      </c>
      <c r="M40" s="19">
        <v>1</v>
      </c>
      <c r="O40" s="17">
        <f>SQRT( (($I$61-I40)^2) + (($J$61-J40)^2) + (($K$61-K40)^2) + (($L$61-L40)^2) + (($M$61-M40)^2) )</f>
        <v>2.8654270626451086</v>
      </c>
      <c r="P40" s="17">
        <v>2.8654270626451086</v>
      </c>
      <c r="V40" s="5" t="s">
        <v>8</v>
      </c>
      <c r="W40" s="12" t="s">
        <v>10</v>
      </c>
    </row>
    <row r="41" spans="1:23" x14ac:dyDescent="0.2">
      <c r="A41" s="22">
        <f>A40+1</f>
        <v>15</v>
      </c>
      <c r="B41" s="5">
        <v>595</v>
      </c>
      <c r="C41" s="5">
        <v>18</v>
      </c>
      <c r="D41" s="7">
        <v>29000</v>
      </c>
      <c r="E41" s="8">
        <v>0.78</v>
      </c>
      <c r="F41" s="5">
        <v>1</v>
      </c>
      <c r="G41" s="15">
        <v>0</v>
      </c>
      <c r="I41" s="17">
        <f>(B41-$B$55)/ $B$56</f>
        <v>-0.63626966662416207</v>
      </c>
      <c r="J41" s="17">
        <f>(C41-$C$55)/ $C$56</f>
        <v>1.1131437180765453</v>
      </c>
      <c r="K41" s="17">
        <f>(D41-$D$55)/ $D$56</f>
        <v>1.6716317427835701</v>
      </c>
      <c r="L41" s="17">
        <f>(E41-$E$55)/ $E$56</f>
        <v>0.92790674764955683</v>
      </c>
      <c r="M41" s="19">
        <v>1</v>
      </c>
      <c r="O41" s="17">
        <f>SQRT( (($I$61-I41)^2) + (($J$61-J41)^2) + (($K$61-K41)^2) + (($L$61-L41)^2) + (($M$61-M41)^2) )</f>
        <v>2.9363549599788765</v>
      </c>
      <c r="P41" s="17">
        <v>2.9363549599788756</v>
      </c>
      <c r="V41" s="5" t="s">
        <v>8</v>
      </c>
      <c r="W41" s="12" t="s">
        <v>11</v>
      </c>
    </row>
    <row r="42" spans="1:23" x14ac:dyDescent="0.2">
      <c r="A42" s="22">
        <f>A41+1</f>
        <v>16</v>
      </c>
      <c r="B42" s="5">
        <v>523</v>
      </c>
      <c r="C42" s="5">
        <v>14</v>
      </c>
      <c r="D42" s="7">
        <v>27000</v>
      </c>
      <c r="E42" s="8">
        <v>0.79</v>
      </c>
      <c r="F42" s="5">
        <v>1</v>
      </c>
      <c r="G42" s="15">
        <v>1</v>
      </c>
      <c r="I42" s="17">
        <f>(B42-$B$55)/ $B$56</f>
        <v>-1.4360499738333048</v>
      </c>
      <c r="J42" s="17">
        <f>(C42-$C$55)/ $C$56</f>
        <v>0.4544787961377611</v>
      </c>
      <c r="K42" s="17">
        <f>(D42-$D$55)/ $D$56</f>
        <v>1.4496443395216057</v>
      </c>
      <c r="L42" s="17">
        <f>(E42-$E$55)/ $E$56</f>
        <v>0.95869330198431324</v>
      </c>
      <c r="M42" s="19">
        <v>1</v>
      </c>
      <c r="O42" s="17">
        <f>SQRT( (($I$61-I42)^2) + (($J$61-J42)^2) + (($K$61-K42)^2) + (($L$61-L42)^2) + (($M$61-M42)^2) )</f>
        <v>3.0277939018400017</v>
      </c>
      <c r="P42" s="17">
        <v>3.0277939018400017</v>
      </c>
      <c r="V42" s="5" t="s">
        <v>8</v>
      </c>
      <c r="W42" s="12" t="s">
        <v>10</v>
      </c>
    </row>
    <row r="43" spans="1:23" x14ac:dyDescent="0.2">
      <c r="A43" s="22">
        <f>A42+1</f>
        <v>17</v>
      </c>
      <c r="B43" s="5">
        <v>536</v>
      </c>
      <c r="C43" s="5">
        <v>14</v>
      </c>
      <c r="D43" s="7">
        <v>27000</v>
      </c>
      <c r="E43" s="8">
        <v>0.79</v>
      </c>
      <c r="F43" s="5">
        <v>0</v>
      </c>
      <c r="G43" s="15">
        <v>0</v>
      </c>
      <c r="I43" s="17">
        <f>(B43-$B$55)/ $B$56</f>
        <v>-1.2916451961427651</v>
      </c>
      <c r="J43" s="17">
        <f>(C43-$C$55)/ $C$56</f>
        <v>0.4544787961377611</v>
      </c>
      <c r="K43" s="17">
        <f>(D43-$D$55)/ $D$56</f>
        <v>1.4496443395216057</v>
      </c>
      <c r="L43" s="17">
        <f>(E43-$E$55)/ $E$56</f>
        <v>0.95869330198431324</v>
      </c>
      <c r="M43" s="19">
        <v>0</v>
      </c>
      <c r="O43" s="17">
        <f>SQRT( (($I$61-I43)^2) + (($J$61-J43)^2) + (($K$61-K43)^2) + (($L$61-L43)^2) + (($M$61-M43)^2) )</f>
        <v>3.1017015501133622</v>
      </c>
      <c r="P43" s="17">
        <v>3.1017015501133622</v>
      </c>
      <c r="V43" s="5" t="s">
        <v>9</v>
      </c>
      <c r="W43" s="12" t="s">
        <v>11</v>
      </c>
    </row>
    <row r="44" spans="1:23" x14ac:dyDescent="0.2">
      <c r="A44" s="22">
        <f>A43+1</f>
        <v>18</v>
      </c>
      <c r="B44" s="5">
        <v>620</v>
      </c>
      <c r="C44" s="5">
        <v>3</v>
      </c>
      <c r="D44" s="7">
        <v>37400</v>
      </c>
      <c r="E44" s="8">
        <v>0.87</v>
      </c>
      <c r="F44" s="5">
        <v>1</v>
      </c>
      <c r="G44" s="15">
        <v>1</v>
      </c>
      <c r="I44" s="17">
        <f>(B44-$B$55)/ $B$56</f>
        <v>-0.35856817106543198</v>
      </c>
      <c r="J44" s="17">
        <f>(C44-$C$55)/ $C$56</f>
        <v>-1.3568497391938956</v>
      </c>
      <c r="K44" s="17">
        <f>(D44-$D$55)/ $D$56</f>
        <v>2.6039788364838201</v>
      </c>
      <c r="L44" s="17">
        <f>(E44-$E$55)/ $E$56</f>
        <v>1.204985736662364</v>
      </c>
      <c r="M44" s="19">
        <v>1</v>
      </c>
      <c r="O44" s="17">
        <f>SQRT( (($I$61-I44)^2) + (($J$61-J44)^2) + (($K$61-K44)^2) + (($L$61-L44)^2) + (($M$61-M44)^2) )</f>
        <v>3.1135993442008663</v>
      </c>
      <c r="P44" s="17">
        <v>3.1135993442008658</v>
      </c>
      <c r="V44" s="5" t="s">
        <v>8</v>
      </c>
      <c r="W44" s="12" t="s">
        <v>10</v>
      </c>
    </row>
    <row r="45" spans="1:23" x14ac:dyDescent="0.2">
      <c r="A45" s="22">
        <f>A44+1</f>
        <v>19</v>
      </c>
      <c r="B45" s="5">
        <v>660</v>
      </c>
      <c r="C45" s="5">
        <v>24</v>
      </c>
      <c r="D45" s="7">
        <v>9200</v>
      </c>
      <c r="E45" s="8">
        <v>0.35</v>
      </c>
      <c r="F45" s="5">
        <v>0</v>
      </c>
      <c r="G45" s="15">
        <v>1</v>
      </c>
      <c r="I45" s="17">
        <f>(B45-$B$55)/ $B$56</f>
        <v>8.5754221828536162E-2</v>
      </c>
      <c r="J45" s="17">
        <f>(C45-$C$55)/ $C$56</f>
        <v>2.1011411009847216</v>
      </c>
      <c r="K45" s="17">
        <f>(D45-$D$55)/ $D$56</f>
        <v>-0.52604354950987686</v>
      </c>
      <c r="L45" s="17">
        <f>(E45-$E$55)/ $E$56</f>
        <v>-0.3959150887449665</v>
      </c>
      <c r="M45" s="19">
        <v>0</v>
      </c>
      <c r="O45" s="17">
        <f>SQRT( (($I$61-I45)^2) + (($J$61-J45)^2) + (($K$61-K45)^2) + (($L$61-L45)^2) + (($M$61-M45)^2) )</f>
        <v>3.1989623606893374</v>
      </c>
      <c r="P45" s="17">
        <v>3.1989623606893374</v>
      </c>
      <c r="V45" s="5" t="s">
        <v>9</v>
      </c>
      <c r="W45" s="12" t="s">
        <v>10</v>
      </c>
    </row>
    <row r="46" spans="1:23" x14ac:dyDescent="0.2">
      <c r="A46" s="22">
        <f>A45+1</f>
        <v>20</v>
      </c>
      <c r="B46" s="5">
        <v>585</v>
      </c>
      <c r="C46" s="5">
        <v>18</v>
      </c>
      <c r="D46" s="7">
        <v>31000</v>
      </c>
      <c r="E46" s="8">
        <v>0.78</v>
      </c>
      <c r="F46" s="5">
        <v>0</v>
      </c>
      <c r="G46" s="15">
        <v>0</v>
      </c>
      <c r="I46" s="17">
        <f>(B46-$B$55)/ $B$56</f>
        <v>-0.7473502648476541</v>
      </c>
      <c r="J46" s="17">
        <f>(C46-$C$55)/ $C$56</f>
        <v>1.1131437180765453</v>
      </c>
      <c r="K46" s="17">
        <f>(D46-$D$55)/ $D$56</f>
        <v>1.8936191460455343</v>
      </c>
      <c r="L46" s="17">
        <f>(E46-$E$55)/ $E$56</f>
        <v>0.92790674764955683</v>
      </c>
      <c r="M46" s="19">
        <v>0</v>
      </c>
      <c r="O46" s="17">
        <f>SQRT( (($I$61-I46)^2) + (($J$61-J46)^2) + (($K$61-K46)^2) + (($L$61-L46)^2) + (($M$61-M46)^2) )</f>
        <v>3.2151425941150125</v>
      </c>
      <c r="P46" s="17">
        <v>3.2151425941150125</v>
      </c>
      <c r="V46" s="5" t="s">
        <v>9</v>
      </c>
      <c r="W46" s="12" t="s">
        <v>11</v>
      </c>
    </row>
    <row r="47" spans="1:23" x14ac:dyDescent="0.2">
      <c r="A47" s="22">
        <f>A46+1</f>
        <v>21</v>
      </c>
      <c r="B47" s="5">
        <v>527</v>
      </c>
      <c r="C47" s="5">
        <v>12</v>
      </c>
      <c r="D47" s="7">
        <v>5700</v>
      </c>
      <c r="E47" s="8">
        <v>0.75</v>
      </c>
      <c r="F47" s="5">
        <v>1</v>
      </c>
      <c r="G47" s="15">
        <v>1</v>
      </c>
      <c r="I47" s="17">
        <f>(B47-$B$55)/ $B$56</f>
        <v>-1.391617734543908</v>
      </c>
      <c r="J47" s="17">
        <f>(C47-$C$55)/ $C$56</f>
        <v>0.12514633516836898</v>
      </c>
      <c r="K47" s="17">
        <f>(D47-$D$55)/ $D$56</f>
        <v>-0.91452150521831443</v>
      </c>
      <c r="L47" s="17">
        <f>(E47-$E$55)/ $E$56</f>
        <v>0.83554708464528771</v>
      </c>
      <c r="M47" s="19">
        <v>1</v>
      </c>
      <c r="O47" s="17">
        <f>SQRT( (($I$61-I47)^2) + (($J$61-J47)^2) + (($K$61-K47)^2) + (($L$61-L47)^2) + (($M$61-M47)^2) )</f>
        <v>3.2284310705466539</v>
      </c>
      <c r="P47" s="17">
        <v>3.2284310705466535</v>
      </c>
      <c r="V47" s="5" t="s">
        <v>8</v>
      </c>
      <c r="W47" s="12" t="s">
        <v>10</v>
      </c>
    </row>
    <row r="48" spans="1:23" x14ac:dyDescent="0.2">
      <c r="A48" s="22">
        <f>A47+1</f>
        <v>22</v>
      </c>
      <c r="B48" s="5">
        <v>500</v>
      </c>
      <c r="C48" s="5">
        <v>16</v>
      </c>
      <c r="D48" s="7">
        <v>12500</v>
      </c>
      <c r="E48" s="8">
        <v>0.83</v>
      </c>
      <c r="F48" s="5">
        <v>1</v>
      </c>
      <c r="G48" s="15">
        <v>1</v>
      </c>
      <c r="I48" s="17">
        <f>(B48-$B$55)/ $B$56</f>
        <v>-1.6915353497473364</v>
      </c>
      <c r="J48" s="17">
        <f>(C48-$C$55)/ $C$56</f>
        <v>0.78381125710715327</v>
      </c>
      <c r="K48" s="17">
        <f>(D48-$D$55)/ $D$56</f>
        <v>-0.15976433412763569</v>
      </c>
      <c r="L48" s="17">
        <f>(E48-$E$55)/ $E$56</f>
        <v>1.0818395193233383</v>
      </c>
      <c r="M48" s="19">
        <v>1</v>
      </c>
      <c r="O48" s="17">
        <f>SQRT( (($I$61-I48)^2) + (($J$61-J48)^2) + (($K$61-K48)^2) + (($L$61-L48)^2) + (($M$61-M48)^2) )</f>
        <v>3.455964586421775</v>
      </c>
      <c r="P48" s="17">
        <v>3.4559645864217745</v>
      </c>
      <c r="V48" s="5" t="s">
        <v>8</v>
      </c>
      <c r="W48" s="12" t="s">
        <v>10</v>
      </c>
    </row>
    <row r="49" spans="1:23" x14ac:dyDescent="0.2">
      <c r="A49" s="22">
        <f>A48+1</f>
        <v>23</v>
      </c>
      <c r="B49" s="5">
        <v>567</v>
      </c>
      <c r="C49" s="5">
        <v>4</v>
      </c>
      <c r="D49" s="7">
        <v>2200</v>
      </c>
      <c r="E49" s="8">
        <v>0.95</v>
      </c>
      <c r="F49" s="5">
        <v>0</v>
      </c>
      <c r="G49" s="15">
        <v>0</v>
      </c>
      <c r="I49" s="17">
        <f>(B49-$B$55)/ $B$56</f>
        <v>-0.94729534164993978</v>
      </c>
      <c r="J49" s="17">
        <f>(C49-$C$55)/ $C$56</f>
        <v>-1.1921835087091996</v>
      </c>
      <c r="K49" s="17">
        <f>(D49-$D$55)/ $D$56</f>
        <v>-1.3029994609267521</v>
      </c>
      <c r="L49" s="17">
        <f>(E49-$E$55)/ $E$56</f>
        <v>1.4512781713404146</v>
      </c>
      <c r="M49" s="19">
        <v>0</v>
      </c>
      <c r="O49" s="17">
        <f>SQRT( (($I$61-I49)^2) + (($J$61-J49)^2) + (($K$61-K49)^2) + (($L$61-L49)^2) + (($M$61-M49)^2) )</f>
        <v>3.7465589246189888</v>
      </c>
      <c r="P49" s="17">
        <v>3.7465589246189883</v>
      </c>
      <c r="V49" s="5" t="s">
        <v>9</v>
      </c>
      <c r="W49" s="12" t="s">
        <v>11</v>
      </c>
    </row>
    <row r="50" spans="1:23" x14ac:dyDescent="0.2">
      <c r="A50" s="22">
        <f>A49+1</f>
        <v>24</v>
      </c>
      <c r="B50" s="5">
        <v>555</v>
      </c>
      <c r="C50" s="5">
        <v>4</v>
      </c>
      <c r="D50" s="7">
        <v>2500</v>
      </c>
      <c r="E50" s="8">
        <v>1</v>
      </c>
      <c r="F50" s="5">
        <v>1</v>
      </c>
      <c r="G50" s="15">
        <v>1</v>
      </c>
      <c r="I50" s="17">
        <f>(B50-$B$55)/ $B$56</f>
        <v>-1.0805920595181302</v>
      </c>
      <c r="J50" s="17">
        <f>(C50-$C$55)/ $C$56</f>
        <v>-1.1921835087091996</v>
      </c>
      <c r="K50" s="17">
        <f>(D50-$D$55)/ $D$56</f>
        <v>-1.2697013504374575</v>
      </c>
      <c r="L50" s="17">
        <f>(E50-$E$55)/ $E$56</f>
        <v>1.6052109430141965</v>
      </c>
      <c r="M50" s="19">
        <v>1</v>
      </c>
      <c r="O50" s="17">
        <f>SQRT( (($I$61-I50)^2) + (($J$61-J50)^2) + (($K$61-K50)^2) + (($L$61-L50)^2) + (($M$61-M50)^2) )</f>
        <v>3.7539869409237001</v>
      </c>
      <c r="P50" s="17">
        <v>3.7539869409236997</v>
      </c>
      <c r="V50" s="5" t="s">
        <v>8</v>
      </c>
      <c r="W50" s="12" t="s">
        <v>10</v>
      </c>
    </row>
    <row r="51" spans="1:23" x14ac:dyDescent="0.2">
      <c r="A51" s="22">
        <f>A50+1</f>
        <v>25</v>
      </c>
      <c r="B51" s="5">
        <v>485</v>
      </c>
      <c r="C51" s="5">
        <v>5</v>
      </c>
      <c r="D51" s="7">
        <v>1000</v>
      </c>
      <c r="E51" s="8">
        <v>0.8</v>
      </c>
      <c r="F51" s="5">
        <v>0</v>
      </c>
      <c r="G51" s="15">
        <v>0</v>
      </c>
      <c r="I51" s="17">
        <f>(B51-$B$55)/ $B$56</f>
        <v>-1.8581562470825745</v>
      </c>
      <c r="J51" s="17">
        <f>(C51-$C$55)/ $C$56</f>
        <v>-1.0275172782245034</v>
      </c>
      <c r="K51" s="17">
        <f>(D51-$D$55)/ $D$56</f>
        <v>-1.4361919028839307</v>
      </c>
      <c r="L51" s="17">
        <f>(E51-$E$55)/ $E$56</f>
        <v>0.98947985631906965</v>
      </c>
      <c r="M51" s="19">
        <v>0</v>
      </c>
      <c r="O51" s="17">
        <f>SQRT( (($I$61-I51)^2) + (($J$61-J51)^2) + (($K$61-K51)^2) + (($L$61-L51)^2) + (($M$61-M51)^2) )</f>
        <v>3.984976414616177</v>
      </c>
      <c r="P51" s="17">
        <v>3.984976414616177</v>
      </c>
      <c r="V51" s="5" t="s">
        <v>9</v>
      </c>
      <c r="W51" s="12" t="s">
        <v>11</v>
      </c>
    </row>
    <row r="52" spans="1:23" x14ac:dyDescent="0.2">
      <c r="A52" s="22">
        <f>A51+1</f>
        <v>26</v>
      </c>
      <c r="B52" s="5">
        <v>509</v>
      </c>
      <c r="C52" s="5">
        <v>3</v>
      </c>
      <c r="D52" s="7">
        <v>2000</v>
      </c>
      <c r="E52" s="8">
        <v>1</v>
      </c>
      <c r="F52" s="5">
        <v>0</v>
      </c>
      <c r="G52" s="15">
        <v>0</v>
      </c>
      <c r="I52" s="17">
        <f>(B52-$B$55)/ $B$56</f>
        <v>-1.5915628113461937</v>
      </c>
      <c r="J52" s="17">
        <f>(C52-$C$55)/ $C$56</f>
        <v>-1.3568497391938956</v>
      </c>
      <c r="K52" s="17">
        <f>(D52-$D$55)/ $D$56</f>
        <v>-1.3251982012529484</v>
      </c>
      <c r="L52" s="17">
        <f>(E52-$E$55)/ $E$56</f>
        <v>1.6052109430141965</v>
      </c>
      <c r="M52" s="19">
        <v>0</v>
      </c>
      <c r="O52" s="17">
        <f>SQRT( (($I$61-I52)^2) + (($J$61-J52)^2) + (($K$61-K52)^2) + (($L$61-L52)^2) + (($M$61-M52)^2) )</f>
        <v>4.1802566272462061</v>
      </c>
      <c r="P52" s="17">
        <v>4.1802566272462061</v>
      </c>
      <c r="V52" s="5" t="s">
        <v>9</v>
      </c>
      <c r="W52" s="12" t="s">
        <v>11</v>
      </c>
    </row>
    <row r="53" spans="1:23" x14ac:dyDescent="0.2">
      <c r="A53" s="22">
        <f>A52+1</f>
        <v>27</v>
      </c>
      <c r="B53" s="5">
        <v>507</v>
      </c>
      <c r="C53" s="5">
        <v>2</v>
      </c>
      <c r="D53" s="7">
        <v>2000</v>
      </c>
      <c r="E53" s="8">
        <v>1</v>
      </c>
      <c r="F53" s="5">
        <v>0</v>
      </c>
      <c r="G53" s="15">
        <v>0</v>
      </c>
      <c r="I53" s="17">
        <f>(B53-$B$55)/ $B$56</f>
        <v>-1.6137789309908921</v>
      </c>
      <c r="J53" s="17">
        <f>(C53-$C$55)/ $C$56</f>
        <v>-1.5215159696785916</v>
      </c>
      <c r="K53" s="17">
        <f>(D53-$D$55)/ $D$56</f>
        <v>-1.3251982012529484</v>
      </c>
      <c r="L53" s="17">
        <f>(E53-$E$55)/ $E$56</f>
        <v>1.6052109430141965</v>
      </c>
      <c r="M53" s="19">
        <v>0</v>
      </c>
      <c r="O53" s="17">
        <f>SQRT( (($I$61-I53)^2) + (($J$61-J53)^2) + (($K$61-K53)^2) + (($L$61-L53)^2) + (($M$61-M53)^2) )</f>
        <v>4.2270051878789108</v>
      </c>
      <c r="P53" s="17">
        <v>4.2270051878789099</v>
      </c>
      <c r="V53" s="5" t="s">
        <v>9</v>
      </c>
      <c r="W53" s="12" t="s">
        <v>11</v>
      </c>
    </row>
    <row r="54" spans="1:23" x14ac:dyDescent="0.2">
      <c r="D54" s="7"/>
      <c r="E54" s="8"/>
      <c r="F54" s="5"/>
      <c r="M54" s="19"/>
      <c r="V54" s="5"/>
    </row>
    <row r="55" spans="1:23" x14ac:dyDescent="0.2">
      <c r="B55" s="5">
        <f>AVERAGE(B4:B53)</f>
        <v>652.28</v>
      </c>
      <c r="C55" s="5">
        <f t="shared" ref="C55:F55" si="0">AVERAGE(C4:C53)</f>
        <v>11.24</v>
      </c>
      <c r="D55" s="5">
        <f t="shared" si="0"/>
        <v>13939.4</v>
      </c>
      <c r="E55" s="5">
        <f t="shared" si="0"/>
        <v>0.47859999999999991</v>
      </c>
      <c r="F55" s="5">
        <f t="shared" si="0"/>
        <v>0.54</v>
      </c>
      <c r="M55" s="19">
        <f t="shared" ref="M55" si="1">AVERAGE(M4:M53)</f>
        <v>0.54</v>
      </c>
      <c r="V55" s="5"/>
    </row>
    <row r="56" spans="1:23" x14ac:dyDescent="0.2">
      <c r="B56" s="5">
        <f>_xlfn.STDEV.S(B4:B53)</f>
        <v>90.024722228090553</v>
      </c>
      <c r="C56" s="5">
        <f t="shared" ref="C56:F56" si="2">_xlfn.STDEV.S(C4:C53)</f>
        <v>6.0728905802755904</v>
      </c>
      <c r="D56" s="5">
        <f t="shared" si="2"/>
        <v>9009.5202277753888</v>
      </c>
      <c r="E56" s="5">
        <f t="shared" si="2"/>
        <v>0.32481712280190256</v>
      </c>
      <c r="F56" s="5">
        <f t="shared" si="2"/>
        <v>0.50345743390588849</v>
      </c>
      <c r="M56" s="19">
        <f t="shared" ref="M56" si="3">_xlfn.STDEV.S(M4:M53)</f>
        <v>0.50345743390588849</v>
      </c>
      <c r="V56" s="5"/>
    </row>
    <row r="57" spans="1:23" x14ac:dyDescent="0.2">
      <c r="D57" s="7"/>
      <c r="E57" s="8"/>
      <c r="F57" s="5"/>
      <c r="M57" s="19"/>
      <c r="V57" s="5"/>
    </row>
    <row r="58" spans="1:23" x14ac:dyDescent="0.2">
      <c r="D58" s="7"/>
      <c r="E58" s="8"/>
      <c r="F58" s="4" t="s">
        <v>7</v>
      </c>
      <c r="M58" s="18" t="s">
        <v>7</v>
      </c>
      <c r="V58" s="4" t="s">
        <v>7</v>
      </c>
    </row>
    <row r="59" spans="1:23" x14ac:dyDescent="0.2">
      <c r="F59" s="5"/>
      <c r="M59" s="19"/>
      <c r="V59" s="5"/>
    </row>
    <row r="60" spans="1:23" x14ac:dyDescent="0.2">
      <c r="B60" s="1" t="s">
        <v>5</v>
      </c>
      <c r="C60" s="1" t="s">
        <v>2</v>
      </c>
      <c r="D60" s="2" t="s">
        <v>3</v>
      </c>
      <c r="E60" s="3" t="s">
        <v>4</v>
      </c>
      <c r="F60" s="1" t="s">
        <v>1</v>
      </c>
      <c r="M60" s="20" t="s">
        <v>1</v>
      </c>
      <c r="V60" s="1" t="s">
        <v>1</v>
      </c>
      <c r="W60" s="13" t="s">
        <v>0</v>
      </c>
    </row>
    <row r="61" spans="1:23" x14ac:dyDescent="0.2">
      <c r="A61" s="5" t="s">
        <v>25</v>
      </c>
      <c r="B61" s="5">
        <v>700</v>
      </c>
      <c r="C61" s="5">
        <v>8</v>
      </c>
      <c r="D61" s="10">
        <v>21000</v>
      </c>
      <c r="E61" s="8">
        <v>0.15</v>
      </c>
      <c r="F61" s="5" t="s">
        <v>8</v>
      </c>
      <c r="I61" s="17">
        <f>(B61-$B$55)/$B$56</f>
        <v>0.53007661472250434</v>
      </c>
      <c r="J61" s="17">
        <f t="shared" ref="J61:J66" si="4">(C61-$C$55)/$C$56</f>
        <v>-0.5335185867704153</v>
      </c>
      <c r="K61" s="17">
        <f>(D61-$D$55)/$D$56</f>
        <v>0.78368212973571272</v>
      </c>
      <c r="L61" s="17">
        <f>(E61-$E$55)/$E$56</f>
        <v>-1.0116461754400934</v>
      </c>
      <c r="M61" s="19">
        <v>1</v>
      </c>
      <c r="V61" s="5" t="s">
        <v>8</v>
      </c>
      <c r="W61" s="14"/>
    </row>
    <row r="62" spans="1:23" x14ac:dyDescent="0.2">
      <c r="A62" s="5" t="s">
        <v>30</v>
      </c>
      <c r="B62" s="5">
        <v>520</v>
      </c>
      <c r="C62" s="5">
        <v>1</v>
      </c>
      <c r="D62" s="10">
        <v>4000</v>
      </c>
      <c r="E62" s="8">
        <v>0.9</v>
      </c>
      <c r="F62" s="5" t="s">
        <v>9</v>
      </c>
      <c r="I62" s="17">
        <f t="shared" ref="I62:I66" si="5">(B62-$B$55)/$B$56</f>
        <v>-1.4693741533003524</v>
      </c>
      <c r="J62" s="17">
        <f t="shared" si="4"/>
        <v>-1.6861822001632878</v>
      </c>
      <c r="K62" s="17">
        <f t="shared" ref="K62:K66" si="6">(D62-$D$55)/$D$56</f>
        <v>-1.1032107979909842</v>
      </c>
      <c r="L62" s="17">
        <f t="shared" ref="L62:L66" si="7">(E62-$E$55)/$E$56</f>
        <v>1.2973453996666331</v>
      </c>
      <c r="M62" s="19">
        <v>0</v>
      </c>
      <c r="V62" s="5" t="s">
        <v>9</v>
      </c>
      <c r="W62" s="14"/>
    </row>
    <row r="63" spans="1:23" x14ac:dyDescent="0.2">
      <c r="A63" s="5" t="s">
        <v>26</v>
      </c>
      <c r="B63" s="5">
        <v>650</v>
      </c>
      <c r="C63" s="5">
        <v>10</v>
      </c>
      <c r="D63" s="11">
        <v>8500</v>
      </c>
      <c r="E63" s="8">
        <v>0.25</v>
      </c>
      <c r="F63" s="5" t="s">
        <v>8</v>
      </c>
      <c r="I63" s="17">
        <f t="shared" si="5"/>
        <v>-2.5326376394955882E-2</v>
      </c>
      <c r="J63" s="17">
        <f t="shared" si="4"/>
        <v>-0.20418612580102316</v>
      </c>
      <c r="K63" s="17">
        <f t="shared" si="6"/>
        <v>-0.60373914065156431</v>
      </c>
      <c r="L63" s="17">
        <f t="shared" si="7"/>
        <v>-0.70378063209252995</v>
      </c>
      <c r="M63" s="19">
        <v>1</v>
      </c>
      <c r="V63" s="5" t="s">
        <v>8</v>
      </c>
      <c r="W63" s="14"/>
    </row>
    <row r="64" spans="1:23" x14ac:dyDescent="0.2">
      <c r="A64" s="5" t="s">
        <v>27</v>
      </c>
      <c r="B64" s="5">
        <v>602</v>
      </c>
      <c r="C64" s="5">
        <v>7</v>
      </c>
      <c r="D64" s="11">
        <v>16300</v>
      </c>
      <c r="E64" s="8">
        <v>0.7</v>
      </c>
      <c r="F64" s="5" t="s">
        <v>9</v>
      </c>
      <c r="I64" s="17">
        <f t="shared" si="5"/>
        <v>-0.55851324786771772</v>
      </c>
      <c r="J64" s="17">
        <f t="shared" si="4"/>
        <v>-0.69818481725511139</v>
      </c>
      <c r="K64" s="17">
        <f t="shared" si="6"/>
        <v>0.26201173207009654</v>
      </c>
      <c r="L64" s="17">
        <f t="shared" si="7"/>
        <v>0.68161431297150576</v>
      </c>
      <c r="M64" s="19">
        <v>0</v>
      </c>
      <c r="V64" s="5" t="s">
        <v>9</v>
      </c>
      <c r="W64" s="14"/>
    </row>
    <row r="65" spans="1:23" x14ac:dyDescent="0.2">
      <c r="A65" s="5" t="s">
        <v>28</v>
      </c>
      <c r="B65" s="5">
        <v>549</v>
      </c>
      <c r="C65" s="5">
        <v>2</v>
      </c>
      <c r="D65" s="11">
        <v>2500</v>
      </c>
      <c r="E65" s="8">
        <v>0.9</v>
      </c>
      <c r="F65" s="5" t="s">
        <v>9</v>
      </c>
      <c r="I65" s="17">
        <f t="shared" si="5"/>
        <v>-1.1472404184522256</v>
      </c>
      <c r="J65" s="17">
        <f t="shared" si="4"/>
        <v>-1.5215159696785916</v>
      </c>
      <c r="K65" s="17">
        <f t="shared" si="6"/>
        <v>-1.2697013504374575</v>
      </c>
      <c r="L65" s="17">
        <f t="shared" si="7"/>
        <v>1.2973453996666331</v>
      </c>
      <c r="M65" s="19">
        <v>0</v>
      </c>
      <c r="V65" s="5" t="s">
        <v>9</v>
      </c>
      <c r="W65" s="14"/>
    </row>
    <row r="66" spans="1:23" x14ac:dyDescent="0.2">
      <c r="A66" s="5" t="s">
        <v>29</v>
      </c>
      <c r="B66" s="5">
        <v>742</v>
      </c>
      <c r="C66" s="5">
        <v>15</v>
      </c>
      <c r="D66" s="11">
        <v>16700</v>
      </c>
      <c r="E66" s="8">
        <v>0.18</v>
      </c>
      <c r="F66" s="5" t="s">
        <v>8</v>
      </c>
      <c r="I66" s="17">
        <f t="shared" si="5"/>
        <v>0.99661512726117085</v>
      </c>
      <c r="J66" s="17">
        <f t="shared" si="4"/>
        <v>0.61914502662245718</v>
      </c>
      <c r="K66" s="17">
        <f t="shared" si="6"/>
        <v>0.30640921272248939</v>
      </c>
      <c r="L66" s="17">
        <f t="shared" si="7"/>
        <v>-0.91928651243582449</v>
      </c>
      <c r="M66" s="19">
        <v>1</v>
      </c>
      <c r="V66" s="5" t="s">
        <v>8</v>
      </c>
      <c r="W66" s="14"/>
    </row>
    <row r="68" spans="1:23" s="27" customFormat="1" ht="29.25" customHeight="1" x14ac:dyDescent="0.35">
      <c r="A68" s="23"/>
      <c r="B68" s="24"/>
      <c r="C68" s="24"/>
      <c r="D68" s="24"/>
      <c r="E68" s="24"/>
      <c r="F68" s="25"/>
      <c r="G68" s="26"/>
      <c r="I68" s="28"/>
      <c r="J68" s="28" t="s">
        <v>31</v>
      </c>
      <c r="K68" s="28"/>
      <c r="L68" s="28"/>
      <c r="M68" s="29"/>
      <c r="N68" s="28"/>
      <c r="O68" s="28"/>
      <c r="P68" s="28"/>
      <c r="Q68" s="28"/>
      <c r="R68" s="28"/>
      <c r="S68" s="28"/>
      <c r="T68" s="28"/>
      <c r="U68" s="28"/>
      <c r="V68" s="25"/>
      <c r="W68" s="30"/>
    </row>
  </sheetData>
  <sortState ref="A4:W53">
    <sortCondition ref="P4:P53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Decisions</vt:lpstr>
      <vt:lpstr>Credit Decisions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Administrator</cp:lastModifiedBy>
  <dcterms:created xsi:type="dcterms:W3CDTF">2008-09-01T13:36:00Z</dcterms:created>
  <dcterms:modified xsi:type="dcterms:W3CDTF">2024-02-29T09:03:22Z</dcterms:modified>
</cp:coreProperties>
</file>