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24fc3769912c5e43/Desktop/"/>
    </mc:Choice>
  </mc:AlternateContent>
  <xr:revisionPtr revIDLastSave="37" documentId="8_{7BDF32ED-906F-4333-99EE-107F54E2D047}" xr6:coauthVersionLast="47" xr6:coauthVersionMax="47" xr10:uidLastSave="{B9437B58-667F-4A31-A76E-CA7EFB7CBB7A}"/>
  <bookViews>
    <workbookView xWindow="-120" yWindow="-120" windowWidth="20730" windowHeight="11040" activeTab="2" xr2:uid="{7D2749F3-DAC3-4895-A9CC-D7AD9BD3F4AA}"/>
  </bookViews>
  <sheets>
    <sheet name="PIVOTS" sheetId="5" r:id="rId1"/>
    <sheet name="Road Accident Data" sheetId="2" r:id="rId2"/>
    <sheet name="dashboard" sheetId="7" r:id="rId3"/>
  </sheets>
  <definedNames>
    <definedName name="_xlchart.v1.0" hidden="1">PIVOTS!$H$25:$H$27</definedName>
    <definedName name="_xlchart.v1.1" hidden="1">PIVOTS!$I$25:$I$27</definedName>
    <definedName name="NativeTimeline_Accident_Date">#N/A</definedName>
    <definedName name="Slicer_Urban_or_Rural_Area">#N/A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5" i="5" l="1" a="1"/>
  <c r="H25" i="5"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2" i="2"/>
  <c r="N104" i="2"/>
  <c r="B10" i="2"/>
  <c r="B14" i="2"/>
  <c r="B18" i="2"/>
  <c r="B22" i="2"/>
  <c r="B26" i="2"/>
  <c r="B30" i="2"/>
  <c r="B34" i="2"/>
  <c r="B38" i="2"/>
  <c r="B42" i="2"/>
  <c r="B46" i="2"/>
  <c r="B50" i="2"/>
  <c r="B54" i="2"/>
  <c r="B58" i="2"/>
  <c r="B62" i="2"/>
  <c r="B66" i="2"/>
  <c r="B70" i="2"/>
  <c r="E19" i="5"/>
  <c r="F19" i="5" s="1"/>
  <c r="E18" i="5"/>
  <c r="F18" i="5" s="1"/>
  <c r="F15" i="5"/>
  <c r="E14" i="5" a="1"/>
  <c r="E14" i="5" s="1"/>
  <c r="F12" i="5"/>
  <c r="E11" i="5" a="1"/>
  <c r="E11" i="5" s="1"/>
  <c r="F9" i="5"/>
  <c r="E8" i="5" a="1"/>
  <c r="E8" i="5" s="1"/>
  <c r="B2" i="2"/>
  <c r="B3" i="2"/>
  <c r="B4" i="2"/>
  <c r="B5" i="2"/>
  <c r="B6" i="2"/>
  <c r="B7" i="2"/>
  <c r="B8" i="2"/>
  <c r="B9" i="2"/>
  <c r="B11" i="2"/>
  <c r="B12" i="2"/>
  <c r="B13" i="2"/>
  <c r="B15" i="2"/>
  <c r="B16" i="2"/>
  <c r="B17" i="2"/>
  <c r="B19" i="2"/>
  <c r="B20" i="2"/>
  <c r="B21" i="2"/>
  <c r="B23" i="2"/>
  <c r="B24" i="2"/>
  <c r="B25" i="2"/>
  <c r="B27" i="2"/>
  <c r="B28" i="2"/>
  <c r="B29" i="2"/>
  <c r="B31" i="2"/>
  <c r="B32" i="2"/>
  <c r="B33" i="2"/>
  <c r="B35" i="2"/>
  <c r="B36" i="2"/>
  <c r="B37" i="2"/>
  <c r="B39" i="2"/>
  <c r="B40" i="2"/>
  <c r="B41" i="2"/>
  <c r="B43" i="2"/>
  <c r="B44" i="2"/>
  <c r="B45" i="2"/>
  <c r="B47" i="2"/>
  <c r="B48" i="2"/>
  <c r="B49" i="2"/>
  <c r="B51" i="2"/>
  <c r="B52" i="2"/>
  <c r="B53" i="2"/>
  <c r="B55" i="2"/>
  <c r="B56" i="2"/>
  <c r="B57" i="2"/>
  <c r="B59" i="2"/>
  <c r="B60" i="2"/>
  <c r="B61" i="2"/>
  <c r="B63" i="2"/>
  <c r="B64" i="2"/>
  <c r="B65" i="2"/>
  <c r="B67" i="2"/>
  <c r="B68" i="2"/>
  <c r="B69"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<sst xmlns="http://schemas.openxmlformats.org/spreadsheetml/2006/main" count="1487" uniqueCount="189">
  <si>
    <t>Accident_Index</t>
  </si>
  <si>
    <t>Accident Date</t>
  </si>
  <si>
    <t>Day_of_Week</t>
  </si>
  <si>
    <t>Junction_Control</t>
  </si>
  <si>
    <t>Junction_Detail</t>
  </si>
  <si>
    <t>Accident_Severity</t>
  </si>
  <si>
    <t>Latitude</t>
  </si>
  <si>
    <t>Light_Conditions</t>
  </si>
  <si>
    <t>Local_Authority_(District)</t>
  </si>
  <si>
    <t>Carriageway_Hazards</t>
  </si>
  <si>
    <t>Longitude</t>
  </si>
  <si>
    <t>Number_of_Casualties</t>
  </si>
  <si>
    <t>Number_of_Vehicles</t>
  </si>
  <si>
    <t>Police_Force</t>
  </si>
  <si>
    <t>Road_Surface_Conditions</t>
  </si>
  <si>
    <t>Road_Type</t>
  </si>
  <si>
    <t>Speed_limit</t>
  </si>
  <si>
    <t>Time</t>
  </si>
  <si>
    <t>Urban_or_Rural_Area</t>
  </si>
  <si>
    <t>Weather_Conditions</t>
  </si>
  <si>
    <t>Vehicle_Type</t>
  </si>
  <si>
    <t>200901BS70001</t>
  </si>
  <si>
    <t>Thursday</t>
  </si>
  <si>
    <t>Give way or uncontrolled</t>
  </si>
  <si>
    <t>T or staggered junction</t>
  </si>
  <si>
    <t>Serious</t>
  </si>
  <si>
    <t>Daylight</t>
  </si>
  <si>
    <t>Kensington and Chelsea</t>
  </si>
  <si>
    <t>None</t>
  </si>
  <si>
    <t>Metropolitan Police</t>
  </si>
  <si>
    <t>Dry</t>
  </si>
  <si>
    <t>One way street</t>
  </si>
  <si>
    <t>Urban</t>
  </si>
  <si>
    <t>Fine no high winds</t>
  </si>
  <si>
    <t>Car</t>
  </si>
  <si>
    <t>200901BS70002</t>
  </si>
  <si>
    <t>Monday</t>
  </si>
  <si>
    <t>Crossroads</t>
  </si>
  <si>
    <t>Wet or damp</t>
  </si>
  <si>
    <t>Single carriageway</t>
  </si>
  <si>
    <t>200901BS70003</t>
  </si>
  <si>
    <t>Sunday</t>
  </si>
  <si>
    <t>Slight</t>
  </si>
  <si>
    <t>200901BS70004</t>
  </si>
  <si>
    <t>Auto traffic signal</t>
  </si>
  <si>
    <t>Other</t>
  </si>
  <si>
    <t>200901BS70005</t>
  </si>
  <si>
    <t>Tuesday</t>
  </si>
  <si>
    <t>200901BS70006</t>
  </si>
  <si>
    <t>200901BS70007</t>
  </si>
  <si>
    <t>200901BS70008</t>
  </si>
  <si>
    <t>Friday</t>
  </si>
  <si>
    <t>Dual carriageway</t>
  </si>
  <si>
    <t>200901BS70009</t>
  </si>
  <si>
    <t>Wednesday</t>
  </si>
  <si>
    <t>200901BS70010</t>
  </si>
  <si>
    <t>Saturday</t>
  </si>
  <si>
    <t>200901BS70011</t>
  </si>
  <si>
    <t>200901BS70012</t>
  </si>
  <si>
    <t>200901BS70015</t>
  </si>
  <si>
    <t>Data missing or out of range</t>
  </si>
  <si>
    <t>Not at junction or within 20 metres</t>
  </si>
  <si>
    <t>Raining no high winds</t>
  </si>
  <si>
    <t>200901BS70016</t>
  </si>
  <si>
    <t>200901BS70017</t>
  </si>
  <si>
    <t>200901BS70019</t>
  </si>
  <si>
    <t>200901BS70020</t>
  </si>
  <si>
    <t>200901BS70021</t>
  </si>
  <si>
    <t>200901BS70023</t>
  </si>
  <si>
    <t>200901BS70024</t>
  </si>
  <si>
    <t>200901BS70025</t>
  </si>
  <si>
    <t>200901BS70026</t>
  </si>
  <si>
    <t>200901BS70027</t>
  </si>
  <si>
    <t>200901BS70028</t>
  </si>
  <si>
    <t>Snow</t>
  </si>
  <si>
    <t>200901BS70030</t>
  </si>
  <si>
    <t>200901BS70031</t>
  </si>
  <si>
    <t>200901BS70032</t>
  </si>
  <si>
    <t>200901BS70033</t>
  </si>
  <si>
    <t>200901BS70035</t>
  </si>
  <si>
    <t>200901BS70036</t>
  </si>
  <si>
    <t>200901BS70037</t>
  </si>
  <si>
    <t>200901BS70039</t>
  </si>
  <si>
    <t>200901BS70040</t>
  </si>
  <si>
    <t>200901BS70041</t>
  </si>
  <si>
    <t>200901BS70042</t>
  </si>
  <si>
    <t>200901BS70043</t>
  </si>
  <si>
    <t>200901BS70044</t>
  </si>
  <si>
    <t>200901BS70045</t>
  </si>
  <si>
    <t>200901BS70047</t>
  </si>
  <si>
    <t>200901BS70049</t>
  </si>
  <si>
    <t>200901BS70050</t>
  </si>
  <si>
    <t>200901BS70051</t>
  </si>
  <si>
    <t>200901BS70052</t>
  </si>
  <si>
    <t>200901BS70053</t>
  </si>
  <si>
    <t>200901BS70054</t>
  </si>
  <si>
    <t>Roundabout</t>
  </si>
  <si>
    <t>Hammersmith and Fulham</t>
  </si>
  <si>
    <t>200901BS70055</t>
  </si>
  <si>
    <t>200901BS70056</t>
  </si>
  <si>
    <t>200901BS70057</t>
  </si>
  <si>
    <t>200901BS70058</t>
  </si>
  <si>
    <t>200901BS70060</t>
  </si>
  <si>
    <t>200901BS70061</t>
  </si>
  <si>
    <t>200901BS70062</t>
  </si>
  <si>
    <t>200901BS70063</t>
  </si>
  <si>
    <t>200901BS70064</t>
  </si>
  <si>
    <t>200901BS70065</t>
  </si>
  <si>
    <t>200901BS70066</t>
  </si>
  <si>
    <t>200901BS70067</t>
  </si>
  <si>
    <t>200901BS70069</t>
  </si>
  <si>
    <t>Snowing no high winds</t>
  </si>
  <si>
    <t>200901BS70070</t>
  </si>
  <si>
    <t>200901BS70071</t>
  </si>
  <si>
    <t>200901BS70072</t>
  </si>
  <si>
    <t>200901BS70073</t>
  </si>
  <si>
    <t>200901BS70075</t>
  </si>
  <si>
    <t>200901BS70077</t>
  </si>
  <si>
    <t>200901BS70078</t>
  </si>
  <si>
    <t>200901BS70080</t>
  </si>
  <si>
    <t>200901BS70086</t>
  </si>
  <si>
    <t>200901BS70088</t>
  </si>
  <si>
    <t>200901BS70089</t>
  </si>
  <si>
    <t>200901BS70090</t>
  </si>
  <si>
    <t>200901BS70091</t>
  </si>
  <si>
    <t>200901BS70092</t>
  </si>
  <si>
    <t>200901BS70093</t>
  </si>
  <si>
    <t>Mini-roundabout</t>
  </si>
  <si>
    <t>200901BS70094</t>
  </si>
  <si>
    <t>200901BS70095</t>
  </si>
  <si>
    <t>200901BS70096</t>
  </si>
  <si>
    <t>200901BS70097</t>
  </si>
  <si>
    <t>200901BS70099</t>
  </si>
  <si>
    <t>200901BS70100</t>
  </si>
  <si>
    <t>200901BS70101</t>
  </si>
  <si>
    <t>200901BS70102</t>
  </si>
  <si>
    <t>200901BS70107</t>
  </si>
  <si>
    <t>200901BS70108</t>
  </si>
  <si>
    <t>200901BS70109</t>
  </si>
  <si>
    <t>200901BS70110</t>
  </si>
  <si>
    <t>200901BS70111</t>
  </si>
  <si>
    <t>200901BS70112</t>
  </si>
  <si>
    <t>200901BS70113</t>
  </si>
  <si>
    <t>200901BS70115</t>
  </si>
  <si>
    <t>200901BS70116</t>
  </si>
  <si>
    <t>200901BS70117</t>
  </si>
  <si>
    <t>200901BS70118</t>
  </si>
  <si>
    <t>200901BS70119</t>
  </si>
  <si>
    <t>200901BS70120</t>
  </si>
  <si>
    <t>200901BS70121</t>
  </si>
  <si>
    <t>200901BS70122</t>
  </si>
  <si>
    <t>200901BS70123</t>
  </si>
  <si>
    <t>200901BS70124</t>
  </si>
  <si>
    <t>200901BS70126</t>
  </si>
  <si>
    <t>200901BS70128</t>
  </si>
  <si>
    <t>MONTHS</t>
  </si>
  <si>
    <t>YEAR</t>
  </si>
  <si>
    <t>Sum of Number_of_Casualties</t>
  </si>
  <si>
    <t>2023</t>
  </si>
  <si>
    <t>Row Labels</t>
  </si>
  <si>
    <t>Grand Total</t>
  </si>
  <si>
    <t xml:space="preserve"> Number_of_Casualties</t>
  </si>
  <si>
    <t>Fatal</t>
  </si>
  <si>
    <t>Others</t>
  </si>
  <si>
    <t>others</t>
  </si>
  <si>
    <t>% of Number_of_Casualties</t>
  </si>
  <si>
    <t xml:space="preserve">Motorcycle </t>
  </si>
  <si>
    <t>Bus</t>
  </si>
  <si>
    <t>vehicle type</t>
  </si>
  <si>
    <t>car casualties</t>
  </si>
  <si>
    <t>truck</t>
  </si>
  <si>
    <t>Column Labels</t>
  </si>
  <si>
    <t>May</t>
  </si>
  <si>
    <t>2024</t>
  </si>
  <si>
    <t>(blank)</t>
  </si>
  <si>
    <t>Jan</t>
  </si>
  <si>
    <t>Feb</t>
  </si>
  <si>
    <t>Mar</t>
  </si>
  <si>
    <t>Apr</t>
  </si>
  <si>
    <t>Jun</t>
  </si>
  <si>
    <t>Jul</t>
  </si>
  <si>
    <t>Aug</t>
  </si>
  <si>
    <t>Sep</t>
  </si>
  <si>
    <t>Oct</t>
  </si>
  <si>
    <t>Nov</t>
  </si>
  <si>
    <t>Dec</t>
  </si>
  <si>
    <t>snow</t>
  </si>
  <si>
    <t>Rural</t>
  </si>
  <si>
    <t>Dark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</si>
</sst>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222B35"/>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Alignment="1">
      <alignment horizontal="center"/>
    </xf>
    <xf numFmtId="20" fontId="0" fillId="0" borderId="0" xfId="0" applyNumberFormat="1" applyAlignment="1">
      <alignment horizontal="center"/>
    </xf>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9" fontId="0" fillId="0" borderId="0" xfId="0" applyNumberFormat="1"/>
    <xf numFmtId="164" fontId="0" fillId="0" borderId="0" xfId="1" applyNumberFormat="1" applyFont="1"/>
    <xf numFmtId="0" fontId="0" fillId="2" borderId="0" xfId="0" applyFill="1"/>
    <xf numFmtId="0" fontId="2" fillId="3" borderId="0" xfId="0" applyFont="1" applyFill="1"/>
  </cellXfs>
  <cellStyles count="2">
    <cellStyle name="Normal" xfId="0" builtinId="0"/>
    <cellStyle name="Percent" xfId="1" builtinId="5"/>
  </cellStyles>
  <dxfs count="43">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3" formatCode="0%"/>
    </dxf>
    <dxf>
      <numFmt numFmtId="164" formatCode="0.0%"/>
    </dxf>
    <dxf>
      <numFmt numFmtId="0" formatCode="General"/>
    </dxf>
    <dxf>
      <numFmt numFmtId="0" formatCode="General"/>
    </dxf>
    <dxf>
      <numFmt numFmtId="164" formatCode="0.0%"/>
    </dxf>
    <dxf>
      <numFmt numFmtId="164" formatCode="0.0%"/>
    </dxf>
    <dxf>
      <numFmt numFmtId="13" formatCode="0%"/>
    </dxf>
    <dxf>
      <numFmt numFmtId="13" formatCode="0%"/>
    </dxf>
    <dxf>
      <numFmt numFmtId="0" formatCode="General"/>
    </dxf>
    <dxf>
      <font>
        <b/>
        <i val="0"/>
        <sz val="11"/>
        <color theme="0"/>
        <name val="Calibri"/>
        <family val="2"/>
        <scheme val="minor"/>
      </font>
    </dxf>
    <dxf>
      <fill>
        <patternFill patternType="solid">
          <fgColor theme="0"/>
          <bgColor rgb="FF303D4A"/>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font>
    </dxf>
    <dxf>
      <fill>
        <patternFill>
          <bgColor rgb="FF002060"/>
        </patternFill>
      </fill>
    </dxf>
  </dxfs>
  <tableStyles count="2" defaultTableStyle="TableStyleMedium2" defaultPivotStyle="PivotStyleLight16">
    <tableStyle name="Slicer Style 1" pivot="0" table="0" count="7" xr9:uid="{48A6A502-64BC-49DC-B98F-3BD669C69057}">
      <tableStyleElement type="wholeTable" dxfId="42"/>
      <tableStyleElement type="headerRow" dxfId="41"/>
    </tableStyle>
    <tableStyle name="Timeline Style 1" pivot="0" table="0" count="8" xr9:uid="{DE0F6483-3F40-4B7B-AB54-81D1AFFBC328}">
      <tableStyleElement type="wholeTable" dxfId="40"/>
      <tableStyleElement type="headerRow" dxfId="39"/>
    </tableStyle>
  </tableStyles>
  <colors>
    <mruColors>
      <color rgb="FF303D4A"/>
      <color rgb="FF222B25"/>
      <color rgb="FF222B35"/>
    </mruColors>
  </colors>
  <extLst>
    <ext xmlns:x14="http://schemas.microsoft.com/office/spreadsheetml/2009/9/main" uri="{46F421CA-312F-682f-3DD2-61675219B42D}">
      <x14:dxfs count="5">
        <dxf>
          <font>
            <b/>
            <i val="0"/>
            <color theme="4" tint="0.59996337778862885"/>
          </font>
          <fill>
            <patternFill>
              <bgColor theme="8" tint="0.59996337778862885"/>
            </patternFill>
          </fill>
        </dxf>
        <dxf>
          <font>
            <b/>
            <i val="0"/>
            <color theme="0"/>
          </font>
        </dxf>
        <dxf>
          <font>
            <b/>
            <i val="0"/>
          </font>
        </dxf>
        <dxf>
          <font>
            <b/>
            <i val="0"/>
          </font>
        </dxf>
        <dxf>
          <font>
            <b/>
            <i val="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border>
            <left style="thin">
              <color auto="1"/>
            </left>
            <right style="thin">
              <color auto="1"/>
            </right>
            <top style="thin">
              <color auto="1"/>
            </top>
            <bottom style="thin">
              <color auto="1"/>
            </bottom>
          </border>
        </dxf>
        <dxf>
          <font>
            <b/>
            <i val="0"/>
            <sz val="9"/>
            <color auto="1"/>
            <name val="Calibri"/>
            <family val="2"/>
            <scheme val="minor"/>
          </font>
        </dxf>
        <dxf>
          <font>
            <b/>
            <i val="0"/>
            <sz val="9"/>
            <color theme="0"/>
            <name val="Calibri"/>
            <family val="2"/>
            <scheme val="minor"/>
          </font>
        </dxf>
        <dxf>
          <font>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30297523998316"/>
          <c:y val="0.19307758437452402"/>
          <c:w val="0.62929292929292935"/>
          <c:h val="0.87623066104078762"/>
        </c:manualLayout>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CAEA-4226-BF6A-A3A1A110C6BE}"/>
              </c:ext>
            </c:extLst>
          </c:dPt>
          <c:dPt>
            <c:idx val="1"/>
            <c:bubble3D val="0"/>
            <c:spPr>
              <a:solidFill>
                <a:schemeClr val="bg2">
                  <a:lumMod val="75000"/>
                </a:schemeClr>
              </a:solidFill>
              <a:ln w="19050">
                <a:noFill/>
              </a:ln>
              <a:effectLst/>
            </c:spPr>
            <c:extLst>
              <c:ext xmlns:c16="http://schemas.microsoft.com/office/drawing/2014/chart" uri="{C3380CC4-5D6E-409C-BE32-E72D297353CC}">
                <c16:uniqueId val="{00000003-CAEA-4226-BF6A-A3A1A110C6BE}"/>
              </c:ext>
            </c:extLst>
          </c:dPt>
          <c:cat>
            <c:strRef>
              <c:f>PIVOTS!$E$14:$E$15</c:f>
              <c:strCache>
                <c:ptCount val="2"/>
                <c:pt idx="0">
                  <c:v>Fatal</c:v>
                </c:pt>
                <c:pt idx="1">
                  <c:v>others</c:v>
                </c:pt>
              </c:strCache>
            </c:strRef>
          </c:cat>
          <c:val>
            <c:numRef>
              <c:f>PIVOTS!$F$14:$F$15</c:f>
              <c:numCache>
                <c:formatCode>0%</c:formatCode>
                <c:ptCount val="2"/>
                <c:pt idx="0" formatCode="0.0%">
                  <c:v>0.1</c:v>
                </c:pt>
                <c:pt idx="1">
                  <c:v>0.89999999999999991</c:v>
                </c:pt>
              </c:numCache>
            </c:numRef>
          </c:val>
          <c:extLst>
            <c:ext xmlns:c16="http://schemas.microsoft.com/office/drawing/2014/chart" uri="{C3380CC4-5D6E-409C-BE32-E72D297353CC}">
              <c16:uniqueId val="{00000004-CAEA-4226-BF6A-A3A1A110C6BE}"/>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31836132000962"/>
          <c:y val="9.8297712785901756E-2"/>
          <c:w val="0.77050264550264547"/>
          <c:h val="0.90170278637770895"/>
        </c:manualLayout>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9304-4BB3-B9E6-D6587D8C3E20}"/>
              </c:ext>
            </c:extLst>
          </c:dPt>
          <c:dPt>
            <c:idx val="1"/>
            <c:bubble3D val="0"/>
            <c:spPr>
              <a:solidFill>
                <a:schemeClr val="bg2">
                  <a:lumMod val="75000"/>
                </a:schemeClr>
              </a:solidFill>
              <a:ln w="19050">
                <a:noFill/>
              </a:ln>
              <a:effectLst/>
            </c:spPr>
            <c:extLst>
              <c:ext xmlns:c16="http://schemas.microsoft.com/office/drawing/2014/chart" uri="{C3380CC4-5D6E-409C-BE32-E72D297353CC}">
                <c16:uniqueId val="{00000003-9304-4BB3-B9E6-D6587D8C3E20}"/>
              </c:ext>
            </c:extLst>
          </c:dPt>
          <c:cat>
            <c:strRef>
              <c:f>PIVOTS!$E$8:$E$9</c:f>
              <c:strCache>
                <c:ptCount val="2"/>
                <c:pt idx="0">
                  <c:v>Serious</c:v>
                </c:pt>
                <c:pt idx="1">
                  <c:v>Others</c:v>
                </c:pt>
              </c:strCache>
            </c:strRef>
          </c:cat>
          <c:val>
            <c:numRef>
              <c:f>PIVOTS!$F$8:$F$9</c:f>
              <c:numCache>
                <c:formatCode>0.0%</c:formatCode>
                <c:ptCount val="2"/>
                <c:pt idx="0" formatCode="0%">
                  <c:v>0.18</c:v>
                </c:pt>
                <c:pt idx="1">
                  <c:v>0.82</c:v>
                </c:pt>
              </c:numCache>
            </c:numRef>
          </c:val>
          <c:extLst>
            <c:ext xmlns:c16="http://schemas.microsoft.com/office/drawing/2014/chart" uri="{C3380CC4-5D6E-409C-BE32-E72D297353CC}">
              <c16:uniqueId val="{00000004-9304-4BB3-B9E6-D6587D8C3E20}"/>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109935332157554E-3"/>
          <c:y val="0.16157980736154109"/>
          <c:w val="0.68793871252204586"/>
          <c:h val="0.84761867905056765"/>
        </c:manualLayout>
      </c:layout>
      <c:doughnutChart>
        <c:varyColors val="1"/>
        <c:ser>
          <c:idx val="0"/>
          <c:order val="0"/>
          <c:spPr>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2752-4C1A-8BFC-6A89F5919D67}"/>
              </c:ext>
            </c:extLst>
          </c:dPt>
          <c:dPt>
            <c:idx val="1"/>
            <c:bubble3D val="0"/>
            <c:spPr>
              <a:solidFill>
                <a:schemeClr val="bg1"/>
              </a:solidFill>
              <a:ln w="19050">
                <a:noFill/>
              </a:ln>
              <a:effectLst/>
            </c:spPr>
            <c:extLst>
              <c:ext xmlns:c16="http://schemas.microsoft.com/office/drawing/2014/chart" uri="{C3380CC4-5D6E-409C-BE32-E72D297353CC}">
                <c16:uniqueId val="{00000003-2752-4C1A-8BFC-6A89F5919D67}"/>
              </c:ext>
            </c:extLst>
          </c:dPt>
          <c:cat>
            <c:strRef>
              <c:f>PIVOTS!$E$11:$E$12</c:f>
              <c:strCache>
                <c:ptCount val="2"/>
                <c:pt idx="0">
                  <c:v>Slight</c:v>
                </c:pt>
                <c:pt idx="1">
                  <c:v>others</c:v>
                </c:pt>
              </c:strCache>
            </c:strRef>
          </c:cat>
          <c:val>
            <c:numRef>
              <c:f>PIVOTS!$F$11:$F$12</c:f>
              <c:numCache>
                <c:formatCode>0%</c:formatCode>
                <c:ptCount val="2"/>
                <c:pt idx="0" formatCode="0.0%">
                  <c:v>0.72</c:v>
                </c:pt>
                <c:pt idx="1">
                  <c:v>0.28000000000000003</c:v>
                </c:pt>
              </c:numCache>
            </c:numRef>
          </c:val>
          <c:extLst>
            <c:ext xmlns:c16="http://schemas.microsoft.com/office/drawing/2014/chart" uri="{C3380CC4-5D6E-409C-BE32-E72D297353CC}">
              <c16:uniqueId val="{00000004-2752-4C1A-8BFC-6A89F5919D67}"/>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12508042849355"/>
          <c:y val="0.13370783827994312"/>
          <c:w val="0.53888888888888886"/>
          <c:h val="0.89814814814814814"/>
        </c:manualLayout>
      </c:layout>
      <c:doughnutChart>
        <c:varyColors val="1"/>
        <c:ser>
          <c:idx val="0"/>
          <c:order val="0"/>
          <c:spPr>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A5B8-470B-8239-74EC638DA387}"/>
              </c:ext>
            </c:extLst>
          </c:dPt>
          <c:dPt>
            <c:idx val="1"/>
            <c:bubble3D val="0"/>
            <c:spPr>
              <a:solidFill>
                <a:schemeClr val="bg1"/>
              </a:solidFill>
              <a:ln w="19050">
                <a:noFill/>
              </a:ln>
              <a:effectLst/>
            </c:spPr>
            <c:extLst>
              <c:ext xmlns:c16="http://schemas.microsoft.com/office/drawing/2014/chart" uri="{C3380CC4-5D6E-409C-BE32-E72D297353CC}">
                <c16:uniqueId val="{00000003-A5B8-470B-8239-74EC638DA387}"/>
              </c:ext>
            </c:extLst>
          </c:dPt>
          <c:val>
            <c:numRef>
              <c:f>PIVOTS!$F$18:$F$19</c:f>
              <c:numCache>
                <c:formatCode>0%</c:formatCode>
                <c:ptCount val="2"/>
                <c:pt idx="0">
                  <c:v>0.82258064516129037</c:v>
                </c:pt>
                <c:pt idx="1">
                  <c:v>0.17741935483870969</c:v>
                </c:pt>
              </c:numCache>
            </c:numRef>
          </c:val>
          <c:extLst>
            <c:ext xmlns:c16="http://schemas.microsoft.com/office/drawing/2014/chart" uri="{C3380CC4-5D6E-409C-BE32-E72D297353CC}">
              <c16:uniqueId val="{00000004-A5B8-470B-8239-74EC638DA387}"/>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 Dashboard.xlsx]PIVOTS!monthly trend</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alpha val="97000"/>
              </a:schemeClr>
            </a:solidFill>
            <a:round/>
          </a:ln>
          <a:effectLst/>
        </c:spPr>
        <c:marker>
          <c:symbol val="circle"/>
          <c:size val="5"/>
          <c:spPr>
            <a:solidFill>
              <a:schemeClr val="bg1"/>
            </a:solidFill>
            <a:ln w="15875">
              <a:solidFill>
                <a:schemeClr val="tx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alpha val="97000"/>
              </a:schemeClr>
            </a:solidFill>
            <a:round/>
          </a:ln>
          <a:effectLst/>
        </c:spPr>
        <c:marker>
          <c:symbol val="circle"/>
          <c:size val="5"/>
          <c:spPr>
            <a:solidFill>
              <a:schemeClr val="bg1"/>
            </a:solidFill>
            <a:ln w="15875">
              <a:solidFill>
                <a:schemeClr val="tx1"/>
              </a:solidFill>
            </a:ln>
            <a:effectLst/>
          </c:spPr>
        </c:marker>
      </c:pivotFmt>
      <c:pivotFmt>
        <c:idx val="8"/>
        <c:spPr>
          <a:solidFill>
            <a:schemeClr val="accent1"/>
          </a:solidFill>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alpha val="97000"/>
              </a:schemeClr>
            </a:solidFill>
            <a:round/>
          </a:ln>
          <a:effectLst/>
        </c:spPr>
        <c:marker>
          <c:symbol val="circle"/>
          <c:size val="5"/>
          <c:spPr>
            <a:solidFill>
              <a:schemeClr val="bg1"/>
            </a:solidFill>
            <a:ln w="15875">
              <a:solidFill>
                <a:schemeClr val="tx1"/>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alpha val="97000"/>
              </a:schemeClr>
            </a:solidFill>
            <a:round/>
          </a:ln>
          <a:effectLst/>
        </c:spPr>
        <c:marker>
          <c:symbol val="circle"/>
          <c:size val="5"/>
          <c:spPr>
            <a:solidFill>
              <a:schemeClr val="bg1"/>
            </a:solidFill>
            <a:ln w="15875">
              <a:solidFill>
                <a:schemeClr val="tx1"/>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alpha val="97000"/>
              </a:schemeClr>
            </a:solidFill>
            <a:round/>
          </a:ln>
          <a:effectLst/>
        </c:spPr>
        <c:marker>
          <c:symbol val="circle"/>
          <c:size val="5"/>
          <c:spPr>
            <a:solidFill>
              <a:schemeClr val="bg1"/>
            </a:solidFill>
            <a:ln w="15875">
              <a:solidFill>
                <a:schemeClr val="tx1"/>
              </a:solidFill>
            </a:ln>
            <a:effectLst/>
          </c:spPr>
        </c:marker>
      </c:pivotFmt>
      <c:pivotFmt>
        <c:idx val="23"/>
        <c:spPr>
          <a:solidFill>
            <a:schemeClr val="accent1"/>
          </a:solidFill>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31750" cap="rnd">
            <a:solidFill>
              <a:schemeClr val="accent1"/>
            </a:solidFill>
            <a:round/>
          </a:ln>
          <a:effectLst/>
        </c:spPr>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90740408711849"/>
          <c:y val="4.6545910919437765E-2"/>
          <c:w val="0.75219685039370077"/>
          <c:h val="0.7243806503353748"/>
        </c:manualLayout>
      </c:layout>
      <c:lineChart>
        <c:grouping val="standard"/>
        <c:varyColors val="0"/>
        <c:ser>
          <c:idx val="0"/>
          <c:order val="0"/>
          <c:tx>
            <c:strRef>
              <c:f>PIVOTS!$B$23:$B$24</c:f>
              <c:strCache>
                <c:ptCount val="1"/>
                <c:pt idx="0">
                  <c:v>2023</c:v>
                </c:pt>
              </c:strCache>
            </c:strRef>
          </c:tx>
          <c:spPr>
            <a:ln w="22225" cap="rnd">
              <a:solidFill>
                <a:schemeClr val="accent1"/>
              </a:solidFill>
              <a:round/>
            </a:ln>
            <a:effectLst/>
          </c:spPr>
          <c:marker>
            <c:symbol val="circle"/>
            <c:size val="5"/>
            <c:spPr>
              <a:solidFill>
                <a:schemeClr val="bg1"/>
              </a:solidFill>
              <a:ln w="22225">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General</c:formatCode>
                <c:ptCount val="12"/>
                <c:pt idx="0">
                  <c:v>14</c:v>
                </c:pt>
                <c:pt idx="1">
                  <c:v>6</c:v>
                </c:pt>
                <c:pt idx="2">
                  <c:v>5</c:v>
                </c:pt>
                <c:pt idx="3">
                  <c:v>4</c:v>
                </c:pt>
                <c:pt idx="4">
                  <c:v>4</c:v>
                </c:pt>
                <c:pt idx="5">
                  <c:v>5</c:v>
                </c:pt>
                <c:pt idx="6">
                  <c:v>6</c:v>
                </c:pt>
                <c:pt idx="7">
                  <c:v>4</c:v>
                </c:pt>
                <c:pt idx="8">
                  <c:v>4</c:v>
                </c:pt>
                <c:pt idx="9">
                  <c:v>4</c:v>
                </c:pt>
                <c:pt idx="10">
                  <c:v>5</c:v>
                </c:pt>
                <c:pt idx="11">
                  <c:v>4</c:v>
                </c:pt>
              </c:numCache>
            </c:numRef>
          </c:val>
          <c:smooth val="0"/>
          <c:extLst>
            <c:ext xmlns:c16="http://schemas.microsoft.com/office/drawing/2014/chart" uri="{C3380CC4-5D6E-409C-BE32-E72D297353CC}">
              <c16:uniqueId val="{00000000-30E7-447D-B2E7-6434D50BEC55}"/>
            </c:ext>
          </c:extLst>
        </c:ser>
        <c:ser>
          <c:idx val="1"/>
          <c:order val="1"/>
          <c:tx>
            <c:strRef>
              <c:f>PIVOTS!$C$23:$C$24</c:f>
              <c:strCache>
                <c:ptCount val="1"/>
                <c:pt idx="0">
                  <c:v>2024</c:v>
                </c:pt>
              </c:strCache>
            </c:strRef>
          </c:tx>
          <c:spPr>
            <a:ln w="28575" cap="rnd">
              <a:solidFill>
                <a:schemeClr val="accent2"/>
              </a:solidFill>
              <a:round/>
            </a:ln>
            <a:effectLst/>
          </c:spPr>
          <c:marker>
            <c:symbol val="circle"/>
            <c:size val="5"/>
            <c:spPr>
              <a:solidFill>
                <a:schemeClr val="bg1"/>
              </a:solidFill>
              <a:ln w="1905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General</c:formatCode>
                <c:ptCount val="12"/>
                <c:pt idx="0">
                  <c:v>4</c:v>
                </c:pt>
                <c:pt idx="1">
                  <c:v>5</c:v>
                </c:pt>
                <c:pt idx="2">
                  <c:v>4</c:v>
                </c:pt>
                <c:pt idx="3">
                  <c:v>5</c:v>
                </c:pt>
                <c:pt idx="4">
                  <c:v>5</c:v>
                </c:pt>
                <c:pt idx="5">
                  <c:v>5</c:v>
                </c:pt>
                <c:pt idx="6">
                  <c:v>6</c:v>
                </c:pt>
                <c:pt idx="7">
                  <c:v>4</c:v>
                </c:pt>
                <c:pt idx="8">
                  <c:v>4</c:v>
                </c:pt>
                <c:pt idx="9">
                  <c:v>5</c:v>
                </c:pt>
                <c:pt idx="10">
                  <c:v>4</c:v>
                </c:pt>
                <c:pt idx="11">
                  <c:v>8</c:v>
                </c:pt>
              </c:numCache>
            </c:numRef>
          </c:val>
          <c:smooth val="0"/>
          <c:extLst>
            <c:ext xmlns:c16="http://schemas.microsoft.com/office/drawing/2014/chart" uri="{C3380CC4-5D6E-409C-BE32-E72D297353CC}">
              <c16:uniqueId val="{0000000E-30E7-447D-B2E7-6434D50BEC55}"/>
            </c:ext>
          </c:extLst>
        </c:ser>
        <c:dLbls>
          <c:showLegendKey val="0"/>
          <c:showVal val="0"/>
          <c:showCatName val="0"/>
          <c:showSerName val="0"/>
          <c:showPercent val="0"/>
          <c:showBubbleSize val="0"/>
        </c:dLbls>
        <c:marker val="1"/>
        <c:smooth val="0"/>
        <c:axId val="998565168"/>
        <c:axId val="998558928"/>
      </c:lineChart>
      <c:catAx>
        <c:axId val="99856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998558928"/>
        <c:crosses val="autoZero"/>
        <c:auto val="1"/>
        <c:lblAlgn val="ctr"/>
        <c:lblOffset val="100"/>
        <c:noMultiLvlLbl val="0"/>
      </c:catAx>
      <c:valAx>
        <c:axId val="99855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998565168"/>
        <c:crosses val="autoZero"/>
        <c:crossBetween val="between"/>
      </c:valAx>
      <c:spPr>
        <a:noFill/>
        <a:ln>
          <a:noFill/>
        </a:ln>
        <a:effectLst/>
      </c:spPr>
    </c:plotArea>
    <c:legend>
      <c:legendPos val="t"/>
      <c:layout>
        <c:manualLayout>
          <c:xMode val="edge"/>
          <c:yMode val="edge"/>
          <c:x val="0.37196888292368097"/>
          <c:y val="0"/>
          <c:w val="0.33266729678736628"/>
          <c:h val="0.113396050710067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 Dashboard.xlsx]PIVOTS!PivotTable7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lumMod val="40000"/>
                    <a:lumOff val="60000"/>
                  </a:schemeClr>
                </a:solidFill>
                <a:latin typeface="Aptos" panose="020B0004020202020204" pitchFamily="34" charset="0"/>
              </a:rPr>
              <a:t>Casualties</a:t>
            </a:r>
            <a:r>
              <a:rPr lang="en-US" sz="1600" b="1" baseline="0">
                <a:solidFill>
                  <a:schemeClr val="accent2">
                    <a:lumMod val="40000"/>
                    <a:lumOff val="60000"/>
                  </a:schemeClr>
                </a:solidFill>
                <a:latin typeface="Aptos" panose="020B0004020202020204" pitchFamily="34" charset="0"/>
              </a:rPr>
              <a:t> by Road Type</a:t>
            </a:r>
            <a:endParaRPr lang="en-US" sz="1600" b="1">
              <a:solidFill>
                <a:schemeClr val="accent2">
                  <a:lumMod val="40000"/>
                  <a:lumOff val="60000"/>
                </a:schemeClr>
              </a:solidFill>
              <a:latin typeface="Aptos" panose="020B0004020202020204" pitchFamily="34" charset="0"/>
            </a:endParaRPr>
          </a:p>
        </c:rich>
      </c:tx>
      <c:layout>
        <c:manualLayout>
          <c:xMode val="edge"/>
          <c:yMode val="edge"/>
          <c:x val="0.10529865387759549"/>
          <c:y val="4.87757479300071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solidFill>
          <a:ln>
            <a:solidFill>
              <a:schemeClr val="bg1"/>
            </a:solidFill>
          </a:ln>
          <a:effectLst/>
        </c:spPr>
      </c:pivotFmt>
      <c:pivotFmt>
        <c:idx val="6"/>
        <c:spPr>
          <a:solidFill>
            <a:schemeClr val="bg1"/>
          </a:solidFill>
          <a:ln>
            <a:solidFill>
              <a:schemeClr val="bg1"/>
            </a:solidFill>
          </a:ln>
          <a:effectLst/>
        </c:spPr>
      </c:pivotFmt>
      <c:pivotFmt>
        <c:idx val="7"/>
        <c:spPr>
          <a:solidFill>
            <a:schemeClr val="bg1"/>
          </a:solidFill>
          <a:ln>
            <a:solidFill>
              <a:schemeClr val="bg1"/>
            </a:solidFill>
          </a:ln>
          <a:effectLst/>
        </c:spPr>
      </c:pivotFmt>
      <c:pivotFmt>
        <c:idx val="8"/>
        <c:spPr>
          <a:solidFill>
            <a:schemeClr val="bg1"/>
          </a:solidFill>
          <a:ln>
            <a:solidFill>
              <a:schemeClr val="bg1"/>
            </a:solidFill>
          </a:ln>
          <a:effectLst/>
        </c:spPr>
      </c:pivotFmt>
    </c:pivotFmts>
    <c:plotArea>
      <c:layout>
        <c:manualLayout>
          <c:layoutTarget val="inner"/>
          <c:xMode val="edge"/>
          <c:yMode val="edge"/>
          <c:x val="5.1105932670684744E-2"/>
          <c:y val="0.18262280046784415"/>
          <c:w val="0.90430844873515226"/>
          <c:h val="0.64133111083102101"/>
        </c:manualLayout>
      </c:layout>
      <c:barChart>
        <c:barDir val="col"/>
        <c:grouping val="clustered"/>
        <c:varyColors val="0"/>
        <c:ser>
          <c:idx val="0"/>
          <c:order val="0"/>
          <c:tx>
            <c:strRef>
              <c:f>PIVOTS!$I$14</c:f>
              <c:strCache>
                <c:ptCount val="1"/>
                <c:pt idx="0">
                  <c:v>Total</c:v>
                </c:pt>
              </c:strCache>
            </c:strRef>
          </c:tx>
          <c:spPr>
            <a:solidFill>
              <a:schemeClr val="tx1">
                <a:lumMod val="75000"/>
                <a:lumOff val="25000"/>
              </a:schemeClr>
            </a:solidFill>
            <a:ln>
              <a:solidFill>
                <a:schemeClr val="bg1"/>
              </a:solidFill>
            </a:ln>
            <a:effectLst/>
          </c:spPr>
          <c:invertIfNegative val="0"/>
          <c:dPt>
            <c:idx val="0"/>
            <c:invertIfNegative val="0"/>
            <c:bubble3D val="0"/>
            <c:spPr>
              <a:solidFill>
                <a:schemeClr val="bg1"/>
              </a:solidFill>
              <a:ln>
                <a:solidFill>
                  <a:schemeClr val="bg1"/>
                </a:solidFill>
              </a:ln>
              <a:effectLst/>
            </c:spPr>
            <c:extLst>
              <c:ext xmlns:c16="http://schemas.microsoft.com/office/drawing/2014/chart" uri="{C3380CC4-5D6E-409C-BE32-E72D297353CC}">
                <c16:uniqueId val="{00000004-9295-42D0-B6EF-58A17476DD34}"/>
              </c:ext>
            </c:extLst>
          </c:dPt>
          <c:dPt>
            <c:idx val="1"/>
            <c:invertIfNegative val="0"/>
            <c:bubble3D val="0"/>
            <c:spPr>
              <a:solidFill>
                <a:schemeClr val="bg1"/>
              </a:solidFill>
              <a:ln>
                <a:solidFill>
                  <a:schemeClr val="bg1"/>
                </a:solidFill>
              </a:ln>
              <a:effectLst/>
            </c:spPr>
            <c:extLst>
              <c:ext xmlns:c16="http://schemas.microsoft.com/office/drawing/2014/chart" uri="{C3380CC4-5D6E-409C-BE32-E72D297353CC}">
                <c16:uniqueId val="{00000001-9295-42D0-B6EF-58A17476DD34}"/>
              </c:ext>
            </c:extLst>
          </c:dPt>
          <c:dPt>
            <c:idx val="2"/>
            <c:invertIfNegative val="0"/>
            <c:bubble3D val="0"/>
            <c:spPr>
              <a:solidFill>
                <a:schemeClr val="bg1"/>
              </a:solidFill>
              <a:ln>
                <a:solidFill>
                  <a:schemeClr val="bg1"/>
                </a:solidFill>
              </a:ln>
              <a:effectLst/>
            </c:spPr>
            <c:extLst>
              <c:ext xmlns:c16="http://schemas.microsoft.com/office/drawing/2014/chart" uri="{C3380CC4-5D6E-409C-BE32-E72D297353CC}">
                <c16:uniqueId val="{00000002-9295-42D0-B6EF-58A17476DD34}"/>
              </c:ext>
            </c:extLst>
          </c:dPt>
          <c:dPt>
            <c:idx val="3"/>
            <c:invertIfNegative val="0"/>
            <c:bubble3D val="0"/>
            <c:spPr>
              <a:solidFill>
                <a:schemeClr val="bg1"/>
              </a:solidFill>
              <a:ln>
                <a:solidFill>
                  <a:schemeClr val="bg1"/>
                </a:solidFill>
              </a:ln>
              <a:effectLst/>
            </c:spPr>
            <c:extLst>
              <c:ext xmlns:c16="http://schemas.microsoft.com/office/drawing/2014/chart" uri="{C3380CC4-5D6E-409C-BE32-E72D297353CC}">
                <c16:uniqueId val="{00000003-9295-42D0-B6EF-58A17476DD34}"/>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PIVOTS!$H$15:$H$19</c:f>
              <c:strCache>
                <c:ptCount val="4"/>
                <c:pt idx="0">
                  <c:v>Dual carriageway</c:v>
                </c:pt>
                <c:pt idx="1">
                  <c:v>One way street</c:v>
                </c:pt>
                <c:pt idx="2">
                  <c:v>Roundabout</c:v>
                </c:pt>
                <c:pt idx="3">
                  <c:v>Single carriageway</c:v>
                </c:pt>
              </c:strCache>
            </c:strRef>
          </c:cat>
          <c:val>
            <c:numRef>
              <c:f>PIVOTS!$I$15:$I$19</c:f>
              <c:numCache>
                <c:formatCode>General</c:formatCode>
                <c:ptCount val="4"/>
                <c:pt idx="0">
                  <c:v>6</c:v>
                </c:pt>
                <c:pt idx="1">
                  <c:v>7</c:v>
                </c:pt>
                <c:pt idx="2">
                  <c:v>6</c:v>
                </c:pt>
                <c:pt idx="3">
                  <c:v>105</c:v>
                </c:pt>
              </c:numCache>
            </c:numRef>
          </c:val>
          <c:extLst>
            <c:ext xmlns:c16="http://schemas.microsoft.com/office/drawing/2014/chart" uri="{C3380CC4-5D6E-409C-BE32-E72D297353CC}">
              <c16:uniqueId val="{00000000-9295-42D0-B6EF-58A17476DD34}"/>
            </c:ext>
          </c:extLst>
        </c:ser>
        <c:dLbls>
          <c:dLblPos val="outEnd"/>
          <c:showLegendKey val="0"/>
          <c:showVal val="1"/>
          <c:showCatName val="0"/>
          <c:showSerName val="0"/>
          <c:showPercent val="0"/>
          <c:showBubbleSize val="0"/>
        </c:dLbls>
        <c:gapWidth val="50"/>
        <c:overlap val="-27"/>
        <c:axId val="1689771664"/>
        <c:axId val="1689772144"/>
      </c:barChart>
      <c:catAx>
        <c:axId val="168977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89772144"/>
        <c:crosses val="autoZero"/>
        <c:auto val="1"/>
        <c:lblAlgn val="ctr"/>
        <c:lblOffset val="100"/>
        <c:noMultiLvlLbl val="0"/>
      </c:catAx>
      <c:valAx>
        <c:axId val="1689772144"/>
        <c:scaling>
          <c:orientation val="minMax"/>
        </c:scaling>
        <c:delete val="1"/>
        <c:axPos val="l"/>
        <c:numFmt formatCode="General" sourceLinked="1"/>
        <c:majorTickMark val="none"/>
        <c:minorTickMark val="none"/>
        <c:tickLblPos val="nextTo"/>
        <c:crossAx val="168977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 Dashboard.xlsx]PIVOTS!PivotTable13</c:name>
    <c:fmtId val="1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1600" b="1">
                <a:solidFill>
                  <a:schemeClr val="accent2">
                    <a:lumMod val="40000"/>
                    <a:lumOff val="60000"/>
                  </a:schemeClr>
                </a:solidFill>
              </a:rPr>
              <a:t>Casualties by Location/Area</a:t>
            </a:r>
          </a:p>
        </c:rich>
      </c:tx>
      <c:layout>
        <c:manualLayout>
          <c:xMode val="edge"/>
          <c:yMode val="edge"/>
          <c:x val="0.22225412999845606"/>
          <c:y val="5.5555555555555558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00"/>
          </a:solidFill>
          <a:ln w="19050">
            <a:noFill/>
          </a:ln>
          <a:effectLst/>
        </c:spPr>
        <c:dLbl>
          <c:idx val="0"/>
          <c:layout>
            <c:manualLayout>
              <c:x val="0.11407574053243334"/>
              <c:y val="2.037051618547671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w="19050">
            <a:noFill/>
          </a:ln>
          <a:effectLst/>
        </c:spPr>
        <c:dLbl>
          <c:idx val="0"/>
          <c:layout>
            <c:manualLayout>
              <c:x val="-0.10296433534043541"/>
              <c:y val="-7.777777777777777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noFill/>
          </a:ln>
          <a:effectLst/>
        </c:spPr>
      </c:pivotFmt>
    </c:pivotFmts>
    <c:plotArea>
      <c:layout>
        <c:manualLayout>
          <c:layoutTarget val="inner"/>
          <c:xMode val="edge"/>
          <c:yMode val="edge"/>
          <c:x val="0.22260526257747193"/>
          <c:y val="0.4261434820647419"/>
          <c:w val="0.59932773109243698"/>
          <c:h val="0.57385651793525805"/>
        </c:manualLayout>
      </c:layout>
      <c:doughnutChart>
        <c:varyColors val="1"/>
        <c:ser>
          <c:idx val="0"/>
          <c:order val="0"/>
          <c:tx>
            <c:strRef>
              <c:f>PIVOTS!$C$40</c:f>
              <c:strCache>
                <c:ptCount val="1"/>
                <c:pt idx="0">
                  <c:v>Total</c:v>
                </c:pt>
              </c:strCache>
            </c:strRef>
          </c:tx>
          <c:spPr>
            <a:ln>
              <a:noFill/>
            </a:ln>
          </c:spPr>
          <c:dPt>
            <c:idx val="0"/>
            <c:bubble3D val="0"/>
            <c:spPr>
              <a:solidFill>
                <a:srgbClr val="FF0000"/>
              </a:solidFill>
              <a:ln w="19050">
                <a:noFill/>
              </a:ln>
              <a:effectLst/>
            </c:spPr>
            <c:extLst>
              <c:ext xmlns:c16="http://schemas.microsoft.com/office/drawing/2014/chart" uri="{C3380CC4-5D6E-409C-BE32-E72D297353CC}">
                <c16:uniqueId val="{00000001-CF86-4B92-993B-D5EFFD847D8D}"/>
              </c:ext>
            </c:extLst>
          </c:dPt>
          <c:dPt>
            <c:idx val="1"/>
            <c:bubble3D val="0"/>
            <c:spPr>
              <a:solidFill>
                <a:schemeClr val="accent2"/>
              </a:solidFill>
              <a:ln w="19050">
                <a:noFill/>
              </a:ln>
              <a:effectLst/>
            </c:spPr>
            <c:extLst>
              <c:ext xmlns:c16="http://schemas.microsoft.com/office/drawing/2014/chart" uri="{C3380CC4-5D6E-409C-BE32-E72D297353CC}">
                <c16:uniqueId val="{00000003-CF86-4B92-993B-D5EFFD847D8D}"/>
              </c:ext>
            </c:extLst>
          </c:dPt>
          <c:dPt>
            <c:idx val="2"/>
            <c:bubble3D val="0"/>
            <c:spPr>
              <a:solidFill>
                <a:srgbClr val="FFC000"/>
              </a:solidFill>
              <a:ln w="19050">
                <a:noFill/>
              </a:ln>
              <a:effectLst/>
            </c:spPr>
            <c:extLst>
              <c:ext xmlns:c16="http://schemas.microsoft.com/office/drawing/2014/chart" uri="{C3380CC4-5D6E-409C-BE32-E72D297353CC}">
                <c16:uniqueId val="{00000005-B98B-4876-B0C8-871EE7D73432}"/>
              </c:ext>
            </c:extLst>
          </c:dPt>
          <c:dLbls>
            <c:dLbl>
              <c:idx val="0"/>
              <c:layout>
                <c:manualLayout>
                  <c:x val="0.11407574053243334"/>
                  <c:y val="2.0370516185476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86-4B92-993B-D5EFFD847D8D}"/>
                </c:ext>
              </c:extLst>
            </c:dLbl>
            <c:dLbl>
              <c:idx val="2"/>
              <c:layout>
                <c:manualLayout>
                  <c:x val="-0.10296433534043541"/>
                  <c:y val="-7.77777777777777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98B-4876-B0C8-871EE7D73432}"/>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PIVOTS!$B$41:$B$44</c:f>
              <c:strCache>
                <c:ptCount val="3"/>
                <c:pt idx="0">
                  <c:v>Urban</c:v>
                </c:pt>
                <c:pt idx="1">
                  <c:v>(blank)</c:v>
                </c:pt>
                <c:pt idx="2">
                  <c:v>Rural</c:v>
                </c:pt>
              </c:strCache>
            </c:strRef>
          </c:cat>
          <c:val>
            <c:numRef>
              <c:f>PIVOTS!$C$41:$C$44</c:f>
              <c:numCache>
                <c:formatCode>General</c:formatCode>
                <c:ptCount val="3"/>
                <c:pt idx="0">
                  <c:v>75</c:v>
                </c:pt>
                <c:pt idx="2">
                  <c:v>49</c:v>
                </c:pt>
              </c:numCache>
            </c:numRef>
          </c:val>
          <c:extLst>
            <c:ext xmlns:c16="http://schemas.microsoft.com/office/drawing/2014/chart" uri="{C3380CC4-5D6E-409C-BE32-E72D297353CC}">
              <c16:uniqueId val="{00000004-CF86-4B92-993B-D5EFFD847D8D}"/>
            </c:ext>
          </c:extLst>
        </c:ser>
        <c:dLbls>
          <c:showLegendKey val="0"/>
          <c:showVal val="1"/>
          <c:showCatName val="0"/>
          <c:showSerName val="0"/>
          <c:showPercent val="0"/>
          <c:showBubbleSize val="0"/>
          <c:showLeaderLines val="0"/>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Entry>
      <c:layout>
        <c:manualLayout>
          <c:xMode val="edge"/>
          <c:yMode val="edge"/>
          <c:x val="0.24192814133527427"/>
          <c:y val="0.27173622047244095"/>
          <c:w val="0.45225481189851263"/>
          <c:h val="0.11516258384368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 Dashboard.xlsx]PIVOTS!PivotTable14</c:name>
    <c:fmtId val="1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accent2">
                    <a:lumMod val="40000"/>
                    <a:lumOff val="60000"/>
                  </a:schemeClr>
                </a:solidFill>
              </a:rPr>
              <a:t>Casualties by Light Conditions</a:t>
            </a: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dLbl>
          <c:idx val="0"/>
          <c:layout>
            <c:manualLayout>
              <c:x val="0.11561786271706347"/>
              <c:y val="8.663451952226901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dLbl>
          <c:idx val="0"/>
          <c:layout>
            <c:manualLayout>
              <c:x val="-8.1327124812604554E-2"/>
              <c:y val="-0.1341984577509207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PIVOTS!$G$40</c:f>
              <c:strCache>
                <c:ptCount val="1"/>
                <c:pt idx="0">
                  <c:v>Total</c:v>
                </c:pt>
              </c:strCache>
            </c:strRef>
          </c:tx>
          <c:dPt>
            <c:idx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FB25-436C-9F68-497ECA25A998}"/>
              </c:ext>
            </c:extLst>
          </c:dPt>
          <c:dPt>
            <c:idx val="1"/>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FB25-436C-9F68-497ECA25A998}"/>
              </c:ext>
            </c:extLst>
          </c:dPt>
          <c:dLbls>
            <c:dLbl>
              <c:idx val="0"/>
              <c:layout>
                <c:manualLayout>
                  <c:x val="0.11561786271706347"/>
                  <c:y val="8.663451952226901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B25-436C-9F68-497ECA25A998}"/>
                </c:ext>
              </c:extLst>
            </c:dLbl>
            <c:dLbl>
              <c:idx val="1"/>
              <c:layout>
                <c:manualLayout>
                  <c:x val="-8.1327124812604554E-2"/>
                  <c:y val="-0.1341984577509207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B25-436C-9F68-497ECA25A99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PIVOTS!$F$41:$F$43</c:f>
              <c:strCache>
                <c:ptCount val="2"/>
                <c:pt idx="0">
                  <c:v>Daylight</c:v>
                </c:pt>
                <c:pt idx="1">
                  <c:v>Dark</c:v>
                </c:pt>
              </c:strCache>
            </c:strRef>
          </c:cat>
          <c:val>
            <c:numRef>
              <c:f>PIVOTS!$G$41:$G$43</c:f>
              <c:numCache>
                <c:formatCode>General</c:formatCode>
                <c:ptCount val="2"/>
                <c:pt idx="0">
                  <c:v>90</c:v>
                </c:pt>
                <c:pt idx="1">
                  <c:v>34</c:v>
                </c:pt>
              </c:numCache>
            </c:numRef>
          </c:val>
          <c:extLst>
            <c:ext xmlns:c16="http://schemas.microsoft.com/office/drawing/2014/chart" uri="{C3380CC4-5D6E-409C-BE32-E72D297353CC}">
              <c16:uniqueId val="{00000004-FB25-436C-9F68-497ECA25A998}"/>
            </c:ext>
          </c:extLst>
        </c:ser>
        <c:dLbls>
          <c:showLegendKey val="0"/>
          <c:showVal val="1"/>
          <c:showCatName val="0"/>
          <c:showSerName val="0"/>
          <c:showPercent val="0"/>
          <c:showBubbleSize val="0"/>
          <c:showLeaderLines val="0"/>
        </c:dLbls>
        <c:firstSliceAng val="0"/>
        <c:holeSize val="6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400" b="1" i="0" baseline="0">
                <a:solidFill>
                  <a:schemeClr val="accent2">
                    <a:lumMod val="40000"/>
                    <a:lumOff val="60000"/>
                  </a:schemeClr>
                </a:solidFill>
                <a:effectLst/>
              </a:rPr>
              <a:t>Casualties by Road Surface</a:t>
            </a:r>
            <a:endParaRPr lang="en-IN" sz="1100">
              <a:solidFill>
                <a:schemeClr val="accent2">
                  <a:lumMod val="40000"/>
                  <a:lumOff val="60000"/>
                </a:schemeClr>
              </a:solidFill>
              <a:effectLst/>
            </a:endParaRPr>
          </a:p>
        </cx:rich>
      </cx:tx>
    </cx:title>
    <cx:plotArea>
      <cx:plotAreaRegion>
        <cx:series layoutId="treemap" uniqueId="{91A3265B-DB81-4809-BC23-F6B765EFDF89}">
          <cx:spPr>
            <a:ln w="19050">
              <a:noFill/>
            </a:ln>
          </cx:spPr>
          <cx:dataPt idx="0">
            <cx:spPr>
              <a:solidFill>
                <a:srgbClr val="FFC000">
                  <a:lumMod val="60000"/>
                  <a:lumOff val="40000"/>
                </a:srgbClr>
              </a:solidFill>
            </cx:spPr>
          </cx:dataPt>
          <cx:dataPt idx="1">
            <cx:spPr>
              <a:solidFill>
                <a:srgbClr val="5B9BD5">
                  <a:lumMod val="40000"/>
                  <a:lumOff val="60000"/>
                </a:srgbClr>
              </a:solidFill>
            </cx:spPr>
          </cx:dataPt>
          <cx:dataPt idx="2">
            <cx:spPr>
              <a:solidFill>
                <a:srgbClr val="0070C0"/>
              </a:solidFill>
            </cx:spPr>
          </cx:dataPt>
          <cx:dataLabels pos="inEnd">
            <cx:txPr>
              <a:bodyPr spcFirstLastPara="1" vertOverflow="ellipsis" horzOverflow="overflow" wrap="square" lIns="0" tIns="0" rIns="0" bIns="0" anchor="ctr" anchorCtr="1"/>
              <a:lstStyle/>
              <a:p>
                <a:pPr algn="ctr" rtl="0">
                  <a:defRPr sz="1200" b="1">
                    <a:solidFill>
                      <a:sysClr val="windowText" lastClr="000000"/>
                    </a:solidFill>
                  </a:defRPr>
                </a:pPr>
                <a:endParaRPr lang="en-US" sz="12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chart" Target="../charts/chart5.xml"/><Relationship Id="rId2" Type="http://schemas.openxmlformats.org/officeDocument/2006/relationships/chart" Target="../charts/chart2.xml"/><Relationship Id="rId16" Type="http://schemas.openxmlformats.org/officeDocument/2006/relationships/chart" Target="../charts/chart8.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chart" Target="../charts/chart7.xml"/><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266700</xdr:colOff>
      <xdr:row>1</xdr:row>
      <xdr:rowOff>9525</xdr:rowOff>
    </xdr:from>
    <xdr:to>
      <xdr:col>17</xdr:col>
      <xdr:colOff>457200</xdr:colOff>
      <xdr:row>4</xdr:row>
      <xdr:rowOff>133350</xdr:rowOff>
    </xdr:to>
    <xdr:sp macro="" textlink="">
      <xdr:nvSpPr>
        <xdr:cNvPr id="5" name="Rectangle: Rounded Corners 4">
          <a:extLst>
            <a:ext uri="{FF2B5EF4-FFF2-40B4-BE49-F238E27FC236}">
              <a16:creationId xmlns:a16="http://schemas.microsoft.com/office/drawing/2014/main" id="{5AD1A016-F6F8-4A40-8B2B-CD336102E7E5}"/>
            </a:ext>
          </a:extLst>
        </xdr:cNvPr>
        <xdr:cNvSpPr/>
      </xdr:nvSpPr>
      <xdr:spPr>
        <a:xfrm>
          <a:off x="1638300" y="212725"/>
          <a:ext cx="10477500" cy="733425"/>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latin typeface="Aptos" panose="020B0004020202020204" pitchFamily="34" charset="0"/>
            </a:rPr>
            <a:t>ROAD ACCIDENT DASHBOARD</a:t>
          </a:r>
        </a:p>
      </xdr:txBody>
    </xdr:sp>
    <xdr:clientData/>
  </xdr:twoCellAnchor>
  <xdr:twoCellAnchor>
    <xdr:from>
      <xdr:col>2</xdr:col>
      <xdr:colOff>266700</xdr:colOff>
      <xdr:row>5</xdr:row>
      <xdr:rowOff>152399</xdr:rowOff>
    </xdr:from>
    <xdr:to>
      <xdr:col>6</xdr:col>
      <xdr:colOff>9526</xdr:colOff>
      <xdr:row>11</xdr:row>
      <xdr:rowOff>0</xdr:rowOff>
    </xdr:to>
    <xdr:sp macro="" textlink="">
      <xdr:nvSpPr>
        <xdr:cNvPr id="6" name="Rectangle: Rounded Corners 5">
          <a:extLst>
            <a:ext uri="{FF2B5EF4-FFF2-40B4-BE49-F238E27FC236}">
              <a16:creationId xmlns:a16="http://schemas.microsoft.com/office/drawing/2014/main" id="{D4D584C4-39A2-4B33-8C59-4B5D1EFA6467}"/>
            </a:ext>
          </a:extLst>
        </xdr:cNvPr>
        <xdr:cNvSpPr/>
      </xdr:nvSpPr>
      <xdr:spPr>
        <a:xfrm>
          <a:off x="1638300" y="1152524"/>
          <a:ext cx="2486026" cy="1047751"/>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152400</xdr:colOff>
      <xdr:row>5</xdr:row>
      <xdr:rowOff>161924</xdr:rowOff>
    </xdr:from>
    <xdr:to>
      <xdr:col>9</xdr:col>
      <xdr:colOff>581026</xdr:colOff>
      <xdr:row>11</xdr:row>
      <xdr:rowOff>0</xdr:rowOff>
    </xdr:to>
    <xdr:sp macro="" textlink="">
      <xdr:nvSpPr>
        <xdr:cNvPr id="7" name="Rectangle: Rounded Corners 6">
          <a:extLst>
            <a:ext uri="{FF2B5EF4-FFF2-40B4-BE49-F238E27FC236}">
              <a16:creationId xmlns:a16="http://schemas.microsoft.com/office/drawing/2014/main" id="{4688E66F-74B6-FD59-C671-5323EEBF9EB2}"/>
            </a:ext>
          </a:extLst>
        </xdr:cNvPr>
        <xdr:cNvSpPr/>
      </xdr:nvSpPr>
      <xdr:spPr>
        <a:xfrm>
          <a:off x="4267200" y="1162049"/>
          <a:ext cx="2486026" cy="1038226"/>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85725</xdr:colOff>
      <xdr:row>5</xdr:row>
      <xdr:rowOff>152399</xdr:rowOff>
    </xdr:from>
    <xdr:to>
      <xdr:col>13</xdr:col>
      <xdr:colOff>514351</xdr:colOff>
      <xdr:row>11</xdr:row>
      <xdr:rowOff>0</xdr:rowOff>
    </xdr:to>
    <xdr:sp macro="" textlink="">
      <xdr:nvSpPr>
        <xdr:cNvPr id="8" name="Rectangle: Rounded Corners 7">
          <a:extLst>
            <a:ext uri="{FF2B5EF4-FFF2-40B4-BE49-F238E27FC236}">
              <a16:creationId xmlns:a16="http://schemas.microsoft.com/office/drawing/2014/main" id="{29783C34-8CC2-2B99-D578-E59504A97ACE}"/>
            </a:ext>
          </a:extLst>
        </xdr:cNvPr>
        <xdr:cNvSpPr/>
      </xdr:nvSpPr>
      <xdr:spPr>
        <a:xfrm>
          <a:off x="6943725" y="1152524"/>
          <a:ext cx="2486026" cy="1047751"/>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666750</xdr:colOff>
      <xdr:row>5</xdr:row>
      <xdr:rowOff>133349</xdr:rowOff>
    </xdr:from>
    <xdr:to>
      <xdr:col>17</xdr:col>
      <xdr:colOff>409576</xdr:colOff>
      <xdr:row>11</xdr:row>
      <xdr:rowOff>0</xdr:rowOff>
    </xdr:to>
    <xdr:sp macro="" textlink="">
      <xdr:nvSpPr>
        <xdr:cNvPr id="9" name="Rectangle: Rounded Corners 8">
          <a:extLst>
            <a:ext uri="{FF2B5EF4-FFF2-40B4-BE49-F238E27FC236}">
              <a16:creationId xmlns:a16="http://schemas.microsoft.com/office/drawing/2014/main" id="{FDD6B363-B3DB-A8A3-5C9C-9B56E8D0A8C8}"/>
            </a:ext>
          </a:extLst>
        </xdr:cNvPr>
        <xdr:cNvSpPr/>
      </xdr:nvSpPr>
      <xdr:spPr>
        <a:xfrm>
          <a:off x="9582150" y="1133474"/>
          <a:ext cx="2486026" cy="1066801"/>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13</xdr:col>
      <xdr:colOff>461390</xdr:colOff>
      <xdr:row>1</xdr:row>
      <xdr:rowOff>180975</xdr:rowOff>
    </xdr:from>
    <xdr:ext cx="1699761" cy="342851"/>
    <xdr:sp macro="" textlink="">
      <xdr:nvSpPr>
        <xdr:cNvPr id="10" name="TextBox 9">
          <a:extLst>
            <a:ext uri="{FF2B5EF4-FFF2-40B4-BE49-F238E27FC236}">
              <a16:creationId xmlns:a16="http://schemas.microsoft.com/office/drawing/2014/main" id="{57C9B82B-CDEC-B9B2-2C15-A69A679BD5A6}"/>
            </a:ext>
          </a:extLst>
        </xdr:cNvPr>
        <xdr:cNvSpPr txBox="1"/>
      </xdr:nvSpPr>
      <xdr:spPr>
        <a:xfrm>
          <a:off x="9376790" y="384175"/>
          <a:ext cx="1699761"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bg1"/>
              </a:solidFill>
              <a:latin typeface="Aptos" panose="020B0004020202020204" pitchFamily="34" charset="0"/>
            </a:rPr>
            <a:t>Total Casualties</a:t>
          </a:r>
        </a:p>
      </xdr:txBody>
    </xdr:sp>
    <xdr:clientData/>
  </xdr:oneCellAnchor>
  <xdr:oneCellAnchor>
    <xdr:from>
      <xdr:col>15</xdr:col>
      <xdr:colOff>0</xdr:colOff>
      <xdr:row>2</xdr:row>
      <xdr:rowOff>0</xdr:rowOff>
    </xdr:from>
    <xdr:ext cx="45719" cy="400050"/>
    <xdr:sp macro="" textlink="">
      <xdr:nvSpPr>
        <xdr:cNvPr id="12" name="TextBox 11">
          <a:extLst>
            <a:ext uri="{FF2B5EF4-FFF2-40B4-BE49-F238E27FC236}">
              <a16:creationId xmlns:a16="http://schemas.microsoft.com/office/drawing/2014/main" id="{5814C923-6089-0B01-D62F-E7FDF6280513}"/>
            </a:ext>
          </a:extLst>
        </xdr:cNvPr>
        <xdr:cNvSpPr txBox="1"/>
      </xdr:nvSpPr>
      <xdr:spPr>
        <a:xfrm>
          <a:off x="10287000" y="400050"/>
          <a:ext cx="45719" cy="400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16</xdr:col>
      <xdr:colOff>76200</xdr:colOff>
      <xdr:row>1</xdr:row>
      <xdr:rowOff>70271</xdr:rowOff>
    </xdr:from>
    <xdr:ext cx="1276350" cy="593304"/>
    <xdr:sp macro="" textlink="PIVOTS!A4">
      <xdr:nvSpPr>
        <xdr:cNvPr id="13" name="TextBox 12">
          <a:extLst>
            <a:ext uri="{FF2B5EF4-FFF2-40B4-BE49-F238E27FC236}">
              <a16:creationId xmlns:a16="http://schemas.microsoft.com/office/drawing/2014/main" id="{F367B675-C57B-7048-18F7-D32D47FA8EF6}"/>
            </a:ext>
          </a:extLst>
        </xdr:cNvPr>
        <xdr:cNvSpPr txBox="1"/>
      </xdr:nvSpPr>
      <xdr:spPr>
        <a:xfrm>
          <a:off x="11049000" y="273471"/>
          <a:ext cx="127635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8EDF935-BD20-4479-8FDE-90F1BC0DED95}" type="TxLink">
            <a:rPr lang="en-US" sz="3200" b="1" i="0" u="none" strike="noStrike">
              <a:solidFill>
                <a:schemeClr val="accent4">
                  <a:lumMod val="60000"/>
                  <a:lumOff val="40000"/>
                </a:schemeClr>
              </a:solidFill>
              <a:latin typeface="Calibri"/>
              <a:ea typeface="Calibri"/>
              <a:cs typeface="Calibri"/>
            </a:rPr>
            <a:pPr/>
            <a:t>124</a:t>
          </a:fld>
          <a:endParaRPr lang="en-IN" sz="2800" b="1">
            <a:solidFill>
              <a:schemeClr val="accent4">
                <a:lumMod val="60000"/>
                <a:lumOff val="40000"/>
              </a:schemeClr>
            </a:solidFill>
          </a:endParaRPr>
        </a:p>
      </xdr:txBody>
    </xdr:sp>
    <xdr:clientData/>
  </xdr:oneCellAnchor>
  <xdr:oneCellAnchor>
    <xdr:from>
      <xdr:col>2</xdr:col>
      <xdr:colOff>342901</xdr:colOff>
      <xdr:row>6</xdr:row>
      <xdr:rowOff>0</xdr:rowOff>
    </xdr:from>
    <xdr:ext cx="1446238" cy="280205"/>
    <xdr:sp macro="" textlink="">
      <xdr:nvSpPr>
        <xdr:cNvPr id="14" name="TextBox 13">
          <a:extLst>
            <a:ext uri="{FF2B5EF4-FFF2-40B4-BE49-F238E27FC236}">
              <a16:creationId xmlns:a16="http://schemas.microsoft.com/office/drawing/2014/main" id="{62DF431D-FE23-463E-B7E1-07E47A259F61}"/>
            </a:ext>
          </a:extLst>
        </xdr:cNvPr>
        <xdr:cNvSpPr txBox="1"/>
      </xdr:nvSpPr>
      <xdr:spPr>
        <a:xfrm>
          <a:off x="1714501" y="1200150"/>
          <a:ext cx="144623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chemeClr val="bg1"/>
              </a:solidFill>
              <a:latin typeface="Aptos" panose="020B0004020202020204" pitchFamily="34" charset="0"/>
            </a:rPr>
            <a:t>Fatal Casualties</a:t>
          </a:r>
        </a:p>
      </xdr:txBody>
    </xdr:sp>
    <xdr:clientData/>
  </xdr:oneCellAnchor>
  <xdr:oneCellAnchor>
    <xdr:from>
      <xdr:col>6</xdr:col>
      <xdr:colOff>192322</xdr:colOff>
      <xdr:row>6</xdr:row>
      <xdr:rowOff>0</xdr:rowOff>
    </xdr:from>
    <xdr:ext cx="1502655" cy="280205"/>
    <xdr:sp macro="" textlink="">
      <xdr:nvSpPr>
        <xdr:cNvPr id="15" name="TextBox 14">
          <a:extLst>
            <a:ext uri="{FF2B5EF4-FFF2-40B4-BE49-F238E27FC236}">
              <a16:creationId xmlns:a16="http://schemas.microsoft.com/office/drawing/2014/main" id="{7056F111-6847-0CE5-8646-E3726265637B}"/>
            </a:ext>
          </a:extLst>
        </xdr:cNvPr>
        <xdr:cNvSpPr txBox="1"/>
      </xdr:nvSpPr>
      <xdr:spPr>
        <a:xfrm>
          <a:off x="4307122" y="1200150"/>
          <a:ext cx="15026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latin typeface="Aptos" panose="020B0004020202020204" pitchFamily="34" charset="0"/>
            </a:rPr>
            <a:t>Serious Casualties</a:t>
          </a:r>
        </a:p>
      </xdr:txBody>
    </xdr:sp>
    <xdr:clientData/>
  </xdr:oneCellAnchor>
  <xdr:oneCellAnchor>
    <xdr:from>
      <xdr:col>10</xdr:col>
      <xdr:colOff>209550</xdr:colOff>
      <xdr:row>6</xdr:row>
      <xdr:rowOff>0</xdr:rowOff>
    </xdr:from>
    <xdr:ext cx="1371145" cy="280205"/>
    <xdr:sp macro="" textlink="">
      <xdr:nvSpPr>
        <xdr:cNvPr id="16" name="TextBox 15">
          <a:extLst>
            <a:ext uri="{FF2B5EF4-FFF2-40B4-BE49-F238E27FC236}">
              <a16:creationId xmlns:a16="http://schemas.microsoft.com/office/drawing/2014/main" id="{45CC64D1-9B6B-8251-4BF7-5AD59B7A7316}"/>
            </a:ext>
          </a:extLst>
        </xdr:cNvPr>
        <xdr:cNvSpPr txBox="1"/>
      </xdr:nvSpPr>
      <xdr:spPr>
        <a:xfrm>
          <a:off x="7067550" y="1200150"/>
          <a:ext cx="137114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latin typeface="Aptos" panose="020B0004020202020204" pitchFamily="34" charset="0"/>
            </a:rPr>
            <a:t>Slight Casualties</a:t>
          </a:r>
        </a:p>
      </xdr:txBody>
    </xdr:sp>
    <xdr:clientData/>
  </xdr:oneCellAnchor>
  <xdr:oneCellAnchor>
    <xdr:from>
      <xdr:col>14</xdr:col>
      <xdr:colOff>69069</xdr:colOff>
      <xdr:row>5</xdr:row>
      <xdr:rowOff>180975</xdr:rowOff>
    </xdr:from>
    <xdr:ext cx="1392817" cy="311496"/>
    <xdr:sp macro="" textlink="">
      <xdr:nvSpPr>
        <xdr:cNvPr id="17" name="TextBox 16">
          <a:extLst>
            <a:ext uri="{FF2B5EF4-FFF2-40B4-BE49-F238E27FC236}">
              <a16:creationId xmlns:a16="http://schemas.microsoft.com/office/drawing/2014/main" id="{6C5612BA-8B98-3D27-F29F-E4076A280D98}"/>
            </a:ext>
          </a:extLst>
        </xdr:cNvPr>
        <xdr:cNvSpPr txBox="1"/>
      </xdr:nvSpPr>
      <xdr:spPr>
        <a:xfrm>
          <a:off x="9670269" y="1181100"/>
          <a:ext cx="139281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bg1"/>
              </a:solidFill>
              <a:latin typeface="Aptos" panose="020B0004020202020204" pitchFamily="34" charset="0"/>
            </a:rPr>
            <a:t>Car Casualties</a:t>
          </a:r>
        </a:p>
      </xdr:txBody>
    </xdr:sp>
    <xdr:clientData/>
  </xdr:oneCellAnchor>
  <xdr:oneCellAnchor>
    <xdr:from>
      <xdr:col>3</xdr:col>
      <xdr:colOff>0</xdr:colOff>
      <xdr:row>7</xdr:row>
      <xdr:rowOff>44871</xdr:rowOff>
    </xdr:from>
    <xdr:ext cx="1181100" cy="655885"/>
    <xdr:sp macro="" textlink="PIVOTS!$C$10">
      <xdr:nvSpPr>
        <xdr:cNvPr id="18" name="TextBox 17">
          <a:extLst>
            <a:ext uri="{FF2B5EF4-FFF2-40B4-BE49-F238E27FC236}">
              <a16:creationId xmlns:a16="http://schemas.microsoft.com/office/drawing/2014/main" id="{6DFFC6C1-213A-E617-5948-91C1245919B0}"/>
            </a:ext>
          </a:extLst>
        </xdr:cNvPr>
        <xdr:cNvSpPr txBox="1"/>
      </xdr:nvSpPr>
      <xdr:spPr>
        <a:xfrm>
          <a:off x="2057400" y="1445046"/>
          <a:ext cx="11811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CA9C619-B81B-4878-A287-F65F02C8D78D}" type="TxLink">
            <a:rPr lang="en-US" sz="3600" b="1" i="0" u="none" strike="noStrike">
              <a:solidFill>
                <a:schemeClr val="accent4">
                  <a:lumMod val="60000"/>
                  <a:lumOff val="40000"/>
                </a:schemeClr>
              </a:solidFill>
              <a:latin typeface="Calibri"/>
              <a:ea typeface="Calibri"/>
              <a:cs typeface="Calibri"/>
            </a:rPr>
            <a:pPr marL="0" indent="0"/>
            <a:t>10</a:t>
          </a:fld>
          <a:endParaRPr lang="en-US" sz="3600" b="1" i="0" u="none" strike="noStrike">
            <a:solidFill>
              <a:schemeClr val="accent4">
                <a:lumMod val="60000"/>
                <a:lumOff val="40000"/>
              </a:schemeClr>
            </a:solidFill>
            <a:latin typeface="Calibri"/>
            <a:ea typeface="Calibri"/>
            <a:cs typeface="Calibri"/>
          </a:endParaRPr>
        </a:p>
      </xdr:txBody>
    </xdr:sp>
    <xdr:clientData/>
  </xdr:oneCellAnchor>
  <xdr:oneCellAnchor>
    <xdr:from>
      <xdr:col>7</xdr:col>
      <xdr:colOff>0</xdr:colOff>
      <xdr:row>7</xdr:row>
      <xdr:rowOff>6770</xdr:rowOff>
    </xdr:from>
    <xdr:ext cx="1276350" cy="793329"/>
    <xdr:sp macro="" textlink="PIVOTS!$C$8">
      <xdr:nvSpPr>
        <xdr:cNvPr id="19" name="TextBox 18">
          <a:extLst>
            <a:ext uri="{FF2B5EF4-FFF2-40B4-BE49-F238E27FC236}">
              <a16:creationId xmlns:a16="http://schemas.microsoft.com/office/drawing/2014/main" id="{DF804B2F-E0A7-5B73-71C2-49E5F158E322}"/>
            </a:ext>
          </a:extLst>
        </xdr:cNvPr>
        <xdr:cNvSpPr txBox="1"/>
      </xdr:nvSpPr>
      <xdr:spPr>
        <a:xfrm>
          <a:off x="4800600" y="1406945"/>
          <a:ext cx="1276350" cy="7933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BF13B54-FEE5-4490-9BBF-E4318E071ADD}" type="TxLink">
            <a:rPr lang="en-US" sz="3200" b="1" i="0" u="none" strike="noStrike">
              <a:solidFill>
                <a:schemeClr val="accent4">
                  <a:lumMod val="60000"/>
                  <a:lumOff val="40000"/>
                </a:schemeClr>
              </a:solidFill>
              <a:latin typeface="Calibri"/>
              <a:ea typeface="Calibri"/>
              <a:cs typeface="Calibri"/>
            </a:rPr>
            <a:pPr marL="0" indent="0"/>
            <a:t>31</a:t>
          </a:fld>
          <a:endParaRPr lang="en-IN" sz="3200" b="1" i="0" u="none" strike="noStrike">
            <a:solidFill>
              <a:schemeClr val="accent4">
                <a:lumMod val="60000"/>
                <a:lumOff val="40000"/>
              </a:schemeClr>
            </a:solidFill>
            <a:latin typeface="Calibri"/>
            <a:ea typeface="Calibri"/>
            <a:cs typeface="Calibri"/>
          </a:endParaRPr>
        </a:p>
      </xdr:txBody>
    </xdr:sp>
    <xdr:clientData/>
  </xdr:oneCellAnchor>
  <xdr:oneCellAnchor>
    <xdr:from>
      <xdr:col>11</xdr:col>
      <xdr:colOff>0</xdr:colOff>
      <xdr:row>7</xdr:row>
      <xdr:rowOff>6771</xdr:rowOff>
    </xdr:from>
    <xdr:ext cx="685800" cy="593304"/>
    <xdr:sp macro="" textlink="PIVOTS!$C$9">
      <xdr:nvSpPr>
        <xdr:cNvPr id="20" name="TextBox 19">
          <a:extLst>
            <a:ext uri="{FF2B5EF4-FFF2-40B4-BE49-F238E27FC236}">
              <a16:creationId xmlns:a16="http://schemas.microsoft.com/office/drawing/2014/main" id="{B3410500-3738-91BE-D97F-8C773C5B08FF}"/>
            </a:ext>
          </a:extLst>
        </xdr:cNvPr>
        <xdr:cNvSpPr txBox="1"/>
      </xdr:nvSpPr>
      <xdr:spPr>
        <a:xfrm>
          <a:off x="7543800" y="1406946"/>
          <a:ext cx="68580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3E3B0A71-1CC0-45CA-933F-8631698CE6FF}" type="TxLink">
            <a:rPr lang="en-US" sz="3200" b="1" i="0" u="none" strike="noStrike">
              <a:solidFill>
                <a:schemeClr val="accent4">
                  <a:lumMod val="60000"/>
                  <a:lumOff val="40000"/>
                </a:schemeClr>
              </a:solidFill>
              <a:latin typeface="Calibri"/>
              <a:ea typeface="Calibri"/>
              <a:cs typeface="Calibri"/>
            </a:rPr>
            <a:pPr marL="0" indent="0"/>
            <a:t>83</a:t>
          </a:fld>
          <a:endParaRPr lang="en-IN" sz="3200" b="1" i="0" u="none" strike="noStrike">
            <a:solidFill>
              <a:schemeClr val="accent4">
                <a:lumMod val="60000"/>
                <a:lumOff val="40000"/>
              </a:schemeClr>
            </a:solidFill>
            <a:latin typeface="Calibri"/>
            <a:ea typeface="Calibri"/>
            <a:cs typeface="Calibri"/>
          </a:endParaRPr>
        </a:p>
      </xdr:txBody>
    </xdr:sp>
    <xdr:clientData/>
  </xdr:oneCellAnchor>
  <xdr:oneCellAnchor>
    <xdr:from>
      <xdr:col>14</xdr:col>
      <xdr:colOff>409575</xdr:colOff>
      <xdr:row>7</xdr:row>
      <xdr:rowOff>0</xdr:rowOff>
    </xdr:from>
    <xdr:ext cx="1276350" cy="593304"/>
    <xdr:sp macro="" textlink="PIVOTS!E18">
      <xdr:nvSpPr>
        <xdr:cNvPr id="21" name="TextBox 20">
          <a:extLst>
            <a:ext uri="{FF2B5EF4-FFF2-40B4-BE49-F238E27FC236}">
              <a16:creationId xmlns:a16="http://schemas.microsoft.com/office/drawing/2014/main" id="{CA14A3F9-D342-ED82-73DD-8170258FC198}"/>
            </a:ext>
          </a:extLst>
        </xdr:cNvPr>
        <xdr:cNvSpPr txBox="1"/>
      </xdr:nvSpPr>
      <xdr:spPr>
        <a:xfrm>
          <a:off x="10010775" y="1400175"/>
          <a:ext cx="127635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57337F3-1B5B-4480-B8CA-85897294F51E}" type="TxLink">
            <a:rPr lang="en-US" sz="3200" b="1" i="0" u="none" strike="noStrike">
              <a:solidFill>
                <a:schemeClr val="accent4">
                  <a:lumMod val="60000"/>
                  <a:lumOff val="40000"/>
                </a:schemeClr>
              </a:solidFill>
              <a:latin typeface="Calibri"/>
              <a:ea typeface="Calibri"/>
              <a:cs typeface="Calibri"/>
            </a:rPr>
            <a:pPr marL="0" indent="0"/>
            <a:t>102</a:t>
          </a:fld>
          <a:endParaRPr lang="en-IN" sz="3200" b="1" i="0" u="none" strike="noStrike">
            <a:solidFill>
              <a:schemeClr val="accent4">
                <a:lumMod val="60000"/>
                <a:lumOff val="40000"/>
              </a:schemeClr>
            </a:solidFill>
            <a:latin typeface="Calibri"/>
            <a:ea typeface="Calibri"/>
            <a:cs typeface="Calibri"/>
          </a:endParaRPr>
        </a:p>
      </xdr:txBody>
    </xdr:sp>
    <xdr:clientData/>
  </xdr:oneCellAnchor>
  <xdr:twoCellAnchor>
    <xdr:from>
      <xdr:col>4</xdr:col>
      <xdr:colOff>9524</xdr:colOff>
      <xdr:row>5</xdr:row>
      <xdr:rowOff>38098</xdr:rowOff>
    </xdr:from>
    <xdr:to>
      <xdr:col>5</xdr:col>
      <xdr:colOff>685799</xdr:colOff>
      <xdr:row>10</xdr:row>
      <xdr:rowOff>200024</xdr:rowOff>
    </xdr:to>
    <xdr:graphicFrame macro="">
      <xdr:nvGraphicFramePr>
        <xdr:cNvPr id="22" name="Chart 21">
          <a:extLst>
            <a:ext uri="{FF2B5EF4-FFF2-40B4-BE49-F238E27FC236}">
              <a16:creationId xmlns:a16="http://schemas.microsoft.com/office/drawing/2014/main" id="{C246D8D4-78CB-482F-BFA6-EB8C82F652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581025</xdr:colOff>
      <xdr:row>5</xdr:row>
      <xdr:rowOff>133350</xdr:rowOff>
    </xdr:from>
    <xdr:to>
      <xdr:col>9</xdr:col>
      <xdr:colOff>665475</xdr:colOff>
      <xdr:row>10</xdr:row>
      <xdr:rowOff>133350</xdr:rowOff>
    </xdr:to>
    <xdr:graphicFrame macro="">
      <xdr:nvGraphicFramePr>
        <xdr:cNvPr id="23" name="Chart 22">
          <a:extLst>
            <a:ext uri="{FF2B5EF4-FFF2-40B4-BE49-F238E27FC236}">
              <a16:creationId xmlns:a16="http://schemas.microsoft.com/office/drawing/2014/main" id="{F37079F7-247B-4B41-B788-70942DCA0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171449</xdr:colOff>
      <xdr:row>5</xdr:row>
      <xdr:rowOff>76200</xdr:rowOff>
    </xdr:from>
    <xdr:to>
      <xdr:col>14</xdr:col>
      <xdr:colOff>104774</xdr:colOff>
      <xdr:row>10</xdr:row>
      <xdr:rowOff>142875</xdr:rowOff>
    </xdr:to>
    <xdr:graphicFrame macro="">
      <xdr:nvGraphicFramePr>
        <xdr:cNvPr id="24" name="Chart 23">
          <a:extLst>
            <a:ext uri="{FF2B5EF4-FFF2-40B4-BE49-F238E27FC236}">
              <a16:creationId xmlns:a16="http://schemas.microsoft.com/office/drawing/2014/main" id="{A562477A-665A-425C-96A5-512374340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495300</xdr:colOff>
      <xdr:row>7</xdr:row>
      <xdr:rowOff>142875</xdr:rowOff>
    </xdr:from>
    <xdr:ext cx="666946" cy="266699"/>
    <xdr:sp macro="" textlink="PIVOTS!B10">
      <xdr:nvSpPr>
        <xdr:cNvPr id="25" name="TextBox 24">
          <a:extLst>
            <a:ext uri="{FF2B5EF4-FFF2-40B4-BE49-F238E27FC236}">
              <a16:creationId xmlns:a16="http://schemas.microsoft.com/office/drawing/2014/main" id="{1F606886-7D57-BE54-1A08-0A5A52898A42}"/>
            </a:ext>
          </a:extLst>
        </xdr:cNvPr>
        <xdr:cNvSpPr txBox="1"/>
      </xdr:nvSpPr>
      <xdr:spPr>
        <a:xfrm>
          <a:off x="3238500" y="1543050"/>
          <a:ext cx="666946" cy="266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C3BD1F7-8085-469C-B6F9-BB0D54C14C74}" type="TxLink">
            <a:rPr lang="en-US" sz="1100" b="1" i="0" u="none" strike="noStrike">
              <a:solidFill>
                <a:schemeClr val="bg1"/>
              </a:solidFill>
              <a:latin typeface="Aptos" panose="020B0004020202020204" pitchFamily="34" charset="0"/>
              <a:ea typeface="Calibri"/>
              <a:cs typeface="Calibri"/>
            </a:rPr>
            <a:pPr/>
            <a:t>10%</a:t>
          </a:fld>
          <a:endParaRPr lang="en-IN" sz="1050" b="1">
            <a:solidFill>
              <a:schemeClr val="bg1"/>
            </a:solidFill>
            <a:latin typeface="Aptos" panose="020B0004020202020204" pitchFamily="34" charset="0"/>
          </a:endParaRPr>
        </a:p>
      </xdr:txBody>
    </xdr:sp>
    <xdr:clientData/>
  </xdr:oneCellAnchor>
  <xdr:oneCellAnchor>
    <xdr:from>
      <xdr:col>8</xdr:col>
      <xdr:colOff>527912</xdr:colOff>
      <xdr:row>7</xdr:row>
      <xdr:rowOff>142875</xdr:rowOff>
    </xdr:from>
    <xdr:ext cx="454035" cy="264560"/>
    <xdr:sp macro="" textlink="PIVOTS!B8">
      <xdr:nvSpPr>
        <xdr:cNvPr id="26" name="TextBox 25">
          <a:extLst>
            <a:ext uri="{FF2B5EF4-FFF2-40B4-BE49-F238E27FC236}">
              <a16:creationId xmlns:a16="http://schemas.microsoft.com/office/drawing/2014/main" id="{D8E3D5BE-C987-6A25-67C2-5DED7B73D8CA}"/>
            </a:ext>
          </a:extLst>
        </xdr:cNvPr>
        <xdr:cNvSpPr txBox="1"/>
      </xdr:nvSpPr>
      <xdr:spPr>
        <a:xfrm>
          <a:off x="6014312" y="1543050"/>
          <a:ext cx="454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CA7447C6-7394-41AF-B69F-7794064D3F89}" type="TxLink">
            <a:rPr lang="en-US" sz="1100" b="1" i="0" u="none" strike="noStrike">
              <a:solidFill>
                <a:schemeClr val="bg1"/>
              </a:solidFill>
              <a:latin typeface="Aptos" panose="020B0004020202020204" pitchFamily="34" charset="0"/>
              <a:ea typeface="Calibri"/>
              <a:cs typeface="Calibri"/>
            </a:rPr>
            <a:pPr marL="0" indent="0"/>
            <a:t>18%</a:t>
          </a:fld>
          <a:endParaRPr lang="en-IN" sz="1100" b="1" i="0" u="none" strike="noStrike">
            <a:solidFill>
              <a:schemeClr val="bg1"/>
            </a:solidFill>
            <a:latin typeface="Aptos" panose="020B0004020202020204" pitchFamily="34" charset="0"/>
            <a:ea typeface="Calibri"/>
            <a:cs typeface="Calibri"/>
          </a:endParaRPr>
        </a:p>
      </xdr:txBody>
    </xdr:sp>
    <xdr:clientData/>
  </xdr:oneCellAnchor>
  <xdr:oneCellAnchor>
    <xdr:from>
      <xdr:col>12</xdr:col>
      <xdr:colOff>447675</xdr:colOff>
      <xdr:row>7</xdr:row>
      <xdr:rowOff>145015</xdr:rowOff>
    </xdr:from>
    <xdr:ext cx="454035" cy="264560"/>
    <xdr:sp macro="" textlink="PIVOTS!B9">
      <xdr:nvSpPr>
        <xdr:cNvPr id="28" name="TextBox 27">
          <a:extLst>
            <a:ext uri="{FF2B5EF4-FFF2-40B4-BE49-F238E27FC236}">
              <a16:creationId xmlns:a16="http://schemas.microsoft.com/office/drawing/2014/main" id="{3C72D2E3-41FC-0B5B-25ED-C36B71B9EC75}"/>
            </a:ext>
          </a:extLst>
        </xdr:cNvPr>
        <xdr:cNvSpPr txBox="1"/>
      </xdr:nvSpPr>
      <xdr:spPr>
        <a:xfrm>
          <a:off x="8687908" y="1540538"/>
          <a:ext cx="454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E10C21D-EDC4-463D-87F3-5C47979B95FD}" type="TxLink">
            <a:rPr lang="en-US" sz="1100" b="1" i="0" u="none" strike="noStrike">
              <a:solidFill>
                <a:schemeClr val="bg1"/>
              </a:solidFill>
              <a:latin typeface="Aptos" panose="020B0004020202020204" pitchFamily="34" charset="0"/>
              <a:ea typeface="Calibri"/>
              <a:cs typeface="Calibri"/>
            </a:rPr>
            <a:pPr marL="0" indent="0"/>
            <a:t>72%</a:t>
          </a:fld>
          <a:endParaRPr lang="en-IN" sz="1100" b="1" i="0" u="none" strike="noStrike">
            <a:solidFill>
              <a:schemeClr val="bg1"/>
            </a:solidFill>
            <a:latin typeface="Aptos" panose="020B0004020202020204" pitchFamily="34" charset="0"/>
            <a:ea typeface="Calibri"/>
            <a:cs typeface="Calibri"/>
          </a:endParaRPr>
        </a:p>
      </xdr:txBody>
    </xdr:sp>
    <xdr:clientData/>
  </xdr:oneCellAnchor>
  <xdr:twoCellAnchor>
    <xdr:from>
      <xdr:col>15</xdr:col>
      <xdr:colOff>428624</xdr:colOff>
      <xdr:row>4</xdr:row>
      <xdr:rowOff>152400</xdr:rowOff>
    </xdr:from>
    <xdr:to>
      <xdr:col>18</xdr:col>
      <xdr:colOff>0</xdr:colOff>
      <xdr:row>11</xdr:row>
      <xdr:rowOff>47624</xdr:rowOff>
    </xdr:to>
    <xdr:graphicFrame macro="">
      <xdr:nvGraphicFramePr>
        <xdr:cNvPr id="30" name="Chart 29">
          <a:extLst>
            <a:ext uri="{FF2B5EF4-FFF2-40B4-BE49-F238E27FC236}">
              <a16:creationId xmlns:a16="http://schemas.microsoft.com/office/drawing/2014/main" id="{EE30E932-EC2A-4E09-B59A-527046555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16</xdr:col>
      <xdr:colOff>342900</xdr:colOff>
      <xdr:row>7</xdr:row>
      <xdr:rowOff>114300</xdr:rowOff>
    </xdr:from>
    <xdr:ext cx="454035" cy="264560"/>
    <xdr:sp macro="" textlink="PIVOTS!F18">
      <xdr:nvSpPr>
        <xdr:cNvPr id="31" name="TextBox 30">
          <a:extLst>
            <a:ext uri="{FF2B5EF4-FFF2-40B4-BE49-F238E27FC236}">
              <a16:creationId xmlns:a16="http://schemas.microsoft.com/office/drawing/2014/main" id="{308352A8-0F39-5A40-F08A-EBEFCA5C6C31}"/>
            </a:ext>
          </a:extLst>
        </xdr:cNvPr>
        <xdr:cNvSpPr txBox="1"/>
      </xdr:nvSpPr>
      <xdr:spPr>
        <a:xfrm>
          <a:off x="11315700" y="1514475"/>
          <a:ext cx="454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C795F60-D7AF-4FA8-8A64-002A36D4B44E}" type="TxLink">
            <a:rPr lang="en-US" sz="1100" b="1" i="0" u="none" strike="noStrike">
              <a:solidFill>
                <a:schemeClr val="bg1"/>
              </a:solidFill>
              <a:latin typeface="Aptos" panose="020B0004020202020204" pitchFamily="34" charset="0"/>
              <a:ea typeface="Calibri"/>
              <a:cs typeface="Calibri"/>
            </a:rPr>
            <a:pPr marL="0" indent="0"/>
            <a:t>82%</a:t>
          </a:fld>
          <a:endParaRPr lang="en-IN" sz="1100" b="1" i="0" u="none" strike="noStrike">
            <a:solidFill>
              <a:schemeClr val="bg1"/>
            </a:solidFill>
            <a:latin typeface="Aptos" panose="020B0004020202020204" pitchFamily="34" charset="0"/>
            <a:ea typeface="Calibri"/>
            <a:cs typeface="Calibri"/>
          </a:endParaRPr>
        </a:p>
      </xdr:txBody>
    </xdr:sp>
    <xdr:clientData/>
  </xdr:oneCellAnchor>
  <xdr:twoCellAnchor>
    <xdr:from>
      <xdr:col>2</xdr:col>
      <xdr:colOff>269910</xdr:colOff>
      <xdr:row>11</xdr:row>
      <xdr:rowOff>127042</xdr:rowOff>
    </xdr:from>
    <xdr:to>
      <xdr:col>5</xdr:col>
      <xdr:colOff>40106</xdr:colOff>
      <xdr:row>24</xdr:row>
      <xdr:rowOff>85726</xdr:rowOff>
    </xdr:to>
    <xdr:sp macro="" textlink="">
      <xdr:nvSpPr>
        <xdr:cNvPr id="32" name="Rectangle: Rounded Corners 31">
          <a:extLst>
            <a:ext uri="{FF2B5EF4-FFF2-40B4-BE49-F238E27FC236}">
              <a16:creationId xmlns:a16="http://schemas.microsoft.com/office/drawing/2014/main" id="{3840857C-C0D6-C313-7083-4B39E655B533}"/>
            </a:ext>
          </a:extLst>
        </xdr:cNvPr>
        <xdr:cNvSpPr/>
      </xdr:nvSpPr>
      <xdr:spPr>
        <a:xfrm rot="5400000">
          <a:off x="1258507" y="2707813"/>
          <a:ext cx="2565527" cy="1815564"/>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66675</xdr:colOff>
      <xdr:row>21</xdr:row>
      <xdr:rowOff>113452</xdr:rowOff>
    </xdr:from>
    <xdr:to>
      <xdr:col>3</xdr:col>
      <xdr:colOff>437475</xdr:colOff>
      <xdr:row>23</xdr:row>
      <xdr:rowOff>85725</xdr:rowOff>
    </xdr:to>
    <xdr:pic>
      <xdr:nvPicPr>
        <xdr:cNvPr id="34" name="Graphic 33" descr="Bus with solid fill">
          <a:extLst>
            <a:ext uri="{FF2B5EF4-FFF2-40B4-BE49-F238E27FC236}">
              <a16:creationId xmlns:a16="http://schemas.microsoft.com/office/drawing/2014/main" id="{86A1D98B-37D9-0796-AE24-B6BFA06E2E5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24075" y="4313977"/>
          <a:ext cx="370800" cy="372323"/>
        </a:xfrm>
        <a:prstGeom prst="rect">
          <a:avLst/>
        </a:prstGeom>
      </xdr:spPr>
    </xdr:pic>
    <xdr:clientData/>
  </xdr:twoCellAnchor>
  <xdr:twoCellAnchor editAs="oneCell">
    <xdr:from>
      <xdr:col>3</xdr:col>
      <xdr:colOff>66454</xdr:colOff>
      <xdr:row>14</xdr:row>
      <xdr:rowOff>8304</xdr:rowOff>
    </xdr:from>
    <xdr:to>
      <xdr:col>3</xdr:col>
      <xdr:colOff>436915</xdr:colOff>
      <xdr:row>16</xdr:row>
      <xdr:rowOff>47626</xdr:rowOff>
    </xdr:to>
    <xdr:pic>
      <xdr:nvPicPr>
        <xdr:cNvPr id="36" name="Graphic 35" descr="Car with solid fill">
          <a:extLst>
            <a:ext uri="{FF2B5EF4-FFF2-40B4-BE49-F238E27FC236}">
              <a16:creationId xmlns:a16="http://schemas.microsoft.com/office/drawing/2014/main" id="{C892FF41-C4BD-BF53-B64D-C1D9B74ED56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23854" y="2808654"/>
          <a:ext cx="370461" cy="439372"/>
        </a:xfrm>
        <a:prstGeom prst="rect">
          <a:avLst/>
        </a:prstGeom>
      </xdr:spPr>
    </xdr:pic>
    <xdr:clientData/>
  </xdr:twoCellAnchor>
  <xdr:twoCellAnchor editAs="oneCell">
    <xdr:from>
      <xdr:col>3</xdr:col>
      <xdr:colOff>57151</xdr:colOff>
      <xdr:row>16</xdr:row>
      <xdr:rowOff>125422</xdr:rowOff>
    </xdr:from>
    <xdr:to>
      <xdr:col>3</xdr:col>
      <xdr:colOff>427951</xdr:colOff>
      <xdr:row>18</xdr:row>
      <xdr:rowOff>97695</xdr:rowOff>
    </xdr:to>
    <xdr:pic>
      <xdr:nvPicPr>
        <xdr:cNvPr id="39" name="Graphic 38" descr="Truck with solid fill">
          <a:extLst>
            <a:ext uri="{FF2B5EF4-FFF2-40B4-BE49-F238E27FC236}">
              <a16:creationId xmlns:a16="http://schemas.microsoft.com/office/drawing/2014/main" id="{E22DD251-EE0F-823B-FBB9-6D26182B438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4551" y="3325822"/>
          <a:ext cx="370800" cy="372323"/>
        </a:xfrm>
        <a:prstGeom prst="rect">
          <a:avLst/>
        </a:prstGeom>
      </xdr:spPr>
    </xdr:pic>
    <xdr:clientData/>
  </xdr:twoCellAnchor>
  <xdr:twoCellAnchor editAs="oneCell">
    <xdr:from>
      <xdr:col>3</xdr:col>
      <xdr:colOff>57150</xdr:colOff>
      <xdr:row>19</xdr:row>
      <xdr:rowOff>1</xdr:rowOff>
    </xdr:from>
    <xdr:to>
      <xdr:col>3</xdr:col>
      <xdr:colOff>427950</xdr:colOff>
      <xdr:row>20</xdr:row>
      <xdr:rowOff>172757</xdr:rowOff>
    </xdr:to>
    <xdr:pic>
      <xdr:nvPicPr>
        <xdr:cNvPr id="41" name="Picture 40">
          <a:extLst>
            <a:ext uri="{FF2B5EF4-FFF2-40B4-BE49-F238E27FC236}">
              <a16:creationId xmlns:a16="http://schemas.microsoft.com/office/drawing/2014/main" id="{0729CB39-5228-C6F9-CBA2-6CF8281B9A4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14550" y="3800476"/>
          <a:ext cx="370800" cy="372781"/>
        </a:xfrm>
        <a:prstGeom prst="rect">
          <a:avLst/>
        </a:prstGeom>
      </xdr:spPr>
    </xdr:pic>
    <xdr:clientData/>
  </xdr:twoCellAnchor>
  <xdr:oneCellAnchor>
    <xdr:from>
      <xdr:col>4</xdr:col>
      <xdr:colOff>77752</xdr:colOff>
      <xdr:row>14</xdr:row>
      <xdr:rowOff>28353</xdr:rowOff>
    </xdr:from>
    <xdr:ext cx="886589" cy="405432"/>
    <xdr:sp macro="" textlink="PIVOTS!B16">
      <xdr:nvSpPr>
        <xdr:cNvPr id="42" name="TextBox 41">
          <a:extLst>
            <a:ext uri="{FF2B5EF4-FFF2-40B4-BE49-F238E27FC236}">
              <a16:creationId xmlns:a16="http://schemas.microsoft.com/office/drawing/2014/main" id="{CB1703EF-8CD6-1943-773C-F449113704CF}"/>
            </a:ext>
          </a:extLst>
        </xdr:cNvPr>
        <xdr:cNvSpPr txBox="1"/>
      </xdr:nvSpPr>
      <xdr:spPr>
        <a:xfrm>
          <a:off x="2820952" y="2828703"/>
          <a:ext cx="88658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8025E21-5E1F-4D09-8E95-9E62EEDE1F0A}" type="TxLink">
            <a:rPr lang="en-US" sz="2000" b="1" i="0" u="none" strike="noStrike">
              <a:solidFill>
                <a:srgbClr val="FFFF00"/>
              </a:solidFill>
              <a:latin typeface="Calibri"/>
              <a:ea typeface="Calibri"/>
              <a:cs typeface="Calibri"/>
            </a:rPr>
            <a:pPr marL="0" indent="0"/>
            <a:t>102</a:t>
          </a:fld>
          <a:endParaRPr lang="en-IN" sz="2000" b="1" i="0" u="none" strike="noStrike">
            <a:solidFill>
              <a:srgbClr val="FFFF00"/>
            </a:solidFill>
            <a:latin typeface="Calibri"/>
            <a:ea typeface="Calibri"/>
            <a:cs typeface="Calibri"/>
          </a:endParaRPr>
        </a:p>
      </xdr:txBody>
    </xdr:sp>
    <xdr:clientData/>
  </xdr:oneCellAnchor>
  <xdr:oneCellAnchor>
    <xdr:from>
      <xdr:col>4</xdr:col>
      <xdr:colOff>128255</xdr:colOff>
      <xdr:row>16</xdr:row>
      <xdr:rowOff>84628</xdr:rowOff>
    </xdr:from>
    <xdr:ext cx="686686" cy="405432"/>
    <xdr:sp macro="" textlink="PIVOTS!B19">
      <xdr:nvSpPr>
        <xdr:cNvPr id="43" name="TextBox 42">
          <a:extLst>
            <a:ext uri="{FF2B5EF4-FFF2-40B4-BE49-F238E27FC236}">
              <a16:creationId xmlns:a16="http://schemas.microsoft.com/office/drawing/2014/main" id="{9F760470-EBD5-6B1E-6BE4-9FB4950A62D1}"/>
            </a:ext>
          </a:extLst>
        </xdr:cNvPr>
        <xdr:cNvSpPr txBox="1"/>
      </xdr:nvSpPr>
      <xdr:spPr>
        <a:xfrm>
          <a:off x="2871455" y="3285028"/>
          <a:ext cx="68668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35F1488-A1E9-46B3-A910-F336F32F2B64}" type="TxLink">
            <a:rPr lang="en-US" sz="2000" b="1" i="0" u="none" strike="noStrike">
              <a:solidFill>
                <a:schemeClr val="accent6">
                  <a:lumMod val="75000"/>
                </a:schemeClr>
              </a:solidFill>
              <a:latin typeface="Calibri"/>
              <a:ea typeface="Calibri"/>
              <a:cs typeface="Calibri"/>
            </a:rPr>
            <a:pPr marL="0" indent="0"/>
            <a:t>12</a:t>
          </a:fld>
          <a:endParaRPr lang="en-IN" sz="2000" b="1" i="0" u="none" strike="noStrike">
            <a:solidFill>
              <a:schemeClr val="accent6">
                <a:lumMod val="75000"/>
              </a:schemeClr>
            </a:solidFill>
            <a:latin typeface="Calibri"/>
            <a:ea typeface="Calibri"/>
            <a:cs typeface="Calibri"/>
          </a:endParaRPr>
        </a:p>
      </xdr:txBody>
    </xdr:sp>
    <xdr:clientData/>
  </xdr:oneCellAnchor>
  <xdr:oneCellAnchor>
    <xdr:from>
      <xdr:col>4</xdr:col>
      <xdr:colOff>156039</xdr:colOff>
      <xdr:row>18</xdr:row>
      <xdr:rowOff>129651</xdr:rowOff>
    </xdr:from>
    <xdr:ext cx="418576" cy="405432"/>
    <xdr:sp macro="" textlink="PIVOTS!B17">
      <xdr:nvSpPr>
        <xdr:cNvPr id="44" name="TextBox 43">
          <a:extLst>
            <a:ext uri="{FF2B5EF4-FFF2-40B4-BE49-F238E27FC236}">
              <a16:creationId xmlns:a16="http://schemas.microsoft.com/office/drawing/2014/main" id="{28CB0C74-C56A-F77D-F9E8-63AC72894558}"/>
            </a:ext>
          </a:extLst>
        </xdr:cNvPr>
        <xdr:cNvSpPr txBox="1"/>
      </xdr:nvSpPr>
      <xdr:spPr>
        <a:xfrm>
          <a:off x="2911485" y="3803580"/>
          <a:ext cx="4185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39CC05C-7B8E-4158-8D06-AD6BED3E0DA2}" type="TxLink">
            <a:rPr lang="en-US" sz="2000" b="1" i="0" u="none" strike="noStrike">
              <a:solidFill>
                <a:sysClr val="windowText" lastClr="000000"/>
              </a:solidFill>
              <a:latin typeface="Calibri"/>
              <a:ea typeface="Calibri"/>
              <a:cs typeface="Calibri"/>
            </a:rPr>
            <a:pPr marL="0" indent="0"/>
            <a:t>8</a:t>
          </a:fld>
          <a:endParaRPr lang="en-IN" sz="2000" b="1" i="0" u="none" strike="noStrike">
            <a:solidFill>
              <a:sysClr val="windowText" lastClr="000000"/>
            </a:solidFill>
            <a:latin typeface="Calibri"/>
            <a:ea typeface="Calibri"/>
            <a:cs typeface="Calibri"/>
          </a:endParaRPr>
        </a:p>
      </xdr:txBody>
    </xdr:sp>
    <xdr:clientData/>
  </xdr:oneCellAnchor>
  <xdr:oneCellAnchor>
    <xdr:from>
      <xdr:col>4</xdr:col>
      <xdr:colOff>207335</xdr:colOff>
      <xdr:row>21</xdr:row>
      <xdr:rowOff>72656</xdr:rowOff>
    </xdr:from>
    <xdr:ext cx="894826" cy="405432"/>
    <xdr:sp macro="" textlink="PIVOTS!B18">
      <xdr:nvSpPr>
        <xdr:cNvPr id="45" name="TextBox 44">
          <a:extLst>
            <a:ext uri="{FF2B5EF4-FFF2-40B4-BE49-F238E27FC236}">
              <a16:creationId xmlns:a16="http://schemas.microsoft.com/office/drawing/2014/main" id="{A241E430-6EFB-4B8F-102A-131510CA1467}"/>
            </a:ext>
          </a:extLst>
        </xdr:cNvPr>
        <xdr:cNvSpPr txBox="1"/>
      </xdr:nvSpPr>
      <xdr:spPr>
        <a:xfrm>
          <a:off x="2950535" y="4273181"/>
          <a:ext cx="89482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5508EEC-CE58-43ED-A998-C3344EB09EBA}" type="TxLink">
            <a:rPr lang="en-US" sz="2000" b="1" i="0" u="none" strike="noStrike">
              <a:solidFill>
                <a:srgbClr val="00B0F0"/>
              </a:solidFill>
              <a:latin typeface="Calibri"/>
              <a:ea typeface="Calibri"/>
              <a:cs typeface="Calibri"/>
            </a:rPr>
            <a:pPr marL="0" indent="0"/>
            <a:t>2</a:t>
          </a:fld>
          <a:endParaRPr lang="en-IN" sz="2000" b="1" i="0" u="none" strike="noStrike">
            <a:solidFill>
              <a:srgbClr val="00B0F0"/>
            </a:solidFill>
            <a:latin typeface="Calibri"/>
            <a:ea typeface="Calibri"/>
            <a:cs typeface="Calibri"/>
          </a:endParaRPr>
        </a:p>
      </xdr:txBody>
    </xdr:sp>
    <xdr:clientData/>
  </xdr:oneCellAnchor>
  <xdr:oneCellAnchor>
    <xdr:from>
      <xdr:col>2</xdr:col>
      <xdr:colOff>329003</xdr:colOff>
      <xdr:row>11</xdr:row>
      <xdr:rowOff>185031</xdr:rowOff>
    </xdr:from>
    <xdr:ext cx="1783167" cy="588999"/>
    <xdr:sp macro="" textlink="">
      <xdr:nvSpPr>
        <xdr:cNvPr id="46" name="TextBox 45">
          <a:extLst>
            <a:ext uri="{FF2B5EF4-FFF2-40B4-BE49-F238E27FC236}">
              <a16:creationId xmlns:a16="http://schemas.microsoft.com/office/drawing/2014/main" id="{A2E417E8-5AC6-B495-EBB7-5091AE578B50}"/>
            </a:ext>
          </a:extLst>
        </xdr:cNvPr>
        <xdr:cNvSpPr txBox="1"/>
      </xdr:nvSpPr>
      <xdr:spPr>
        <a:xfrm>
          <a:off x="1692582" y="2390820"/>
          <a:ext cx="1783167" cy="58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bg1"/>
              </a:solidFill>
              <a:latin typeface="Aptos" panose="020B0004020202020204" pitchFamily="34" charset="0"/>
            </a:rPr>
            <a:t>Total casualties by vehicle type</a:t>
          </a:r>
        </a:p>
      </xdr:txBody>
    </xdr:sp>
    <xdr:clientData/>
  </xdr:oneCellAnchor>
  <xdr:twoCellAnchor>
    <xdr:from>
      <xdr:col>5</xdr:col>
      <xdr:colOff>126063</xdr:colOff>
      <xdr:row>11</xdr:row>
      <xdr:rowOff>103287</xdr:rowOff>
    </xdr:from>
    <xdr:to>
      <xdr:col>10</xdr:col>
      <xdr:colOff>441159</xdr:colOff>
      <xdr:row>24</xdr:row>
      <xdr:rowOff>100264</xdr:rowOff>
    </xdr:to>
    <xdr:sp macro="" textlink="">
      <xdr:nvSpPr>
        <xdr:cNvPr id="48" name="Rectangle: Rounded Corners 47">
          <a:extLst>
            <a:ext uri="{FF2B5EF4-FFF2-40B4-BE49-F238E27FC236}">
              <a16:creationId xmlns:a16="http://schemas.microsoft.com/office/drawing/2014/main" id="{E6108F25-9C37-79E3-BEC8-B5DCBA6E6260}"/>
            </a:ext>
          </a:extLst>
        </xdr:cNvPr>
        <xdr:cNvSpPr/>
      </xdr:nvSpPr>
      <xdr:spPr>
        <a:xfrm>
          <a:off x="3535010" y="2309076"/>
          <a:ext cx="3724044" cy="2603820"/>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0"/>
        </a:p>
      </xdr:txBody>
    </xdr:sp>
    <xdr:clientData/>
  </xdr:twoCellAnchor>
  <xdr:twoCellAnchor>
    <xdr:from>
      <xdr:col>5</xdr:col>
      <xdr:colOff>60157</xdr:colOff>
      <xdr:row>14</xdr:row>
      <xdr:rowOff>170448</xdr:rowOff>
    </xdr:from>
    <xdr:to>
      <xdr:col>10</xdr:col>
      <xdr:colOff>501315</xdr:colOff>
      <xdr:row>24</xdr:row>
      <xdr:rowOff>60158</xdr:rowOff>
    </xdr:to>
    <xdr:graphicFrame macro="">
      <xdr:nvGraphicFramePr>
        <xdr:cNvPr id="49" name="Chart 48">
          <a:extLst>
            <a:ext uri="{FF2B5EF4-FFF2-40B4-BE49-F238E27FC236}">
              <a16:creationId xmlns:a16="http://schemas.microsoft.com/office/drawing/2014/main" id="{B92C8A3D-D4B0-4B1E-894E-4F3BB9912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9</xdr:col>
      <xdr:colOff>0</xdr:colOff>
      <xdr:row>14</xdr:row>
      <xdr:rowOff>0</xdr:rowOff>
    </xdr:from>
    <xdr:ext cx="184731" cy="264560"/>
    <xdr:sp macro="" textlink="">
      <xdr:nvSpPr>
        <xdr:cNvPr id="50" name="TextBox 49">
          <a:extLst>
            <a:ext uri="{FF2B5EF4-FFF2-40B4-BE49-F238E27FC236}">
              <a16:creationId xmlns:a16="http://schemas.microsoft.com/office/drawing/2014/main" id="{75B451AE-F049-D59E-15CE-482EF54C50BA}"/>
            </a:ext>
          </a:extLst>
        </xdr:cNvPr>
        <xdr:cNvSpPr txBox="1"/>
      </xdr:nvSpPr>
      <xdr:spPr>
        <a:xfrm>
          <a:off x="6180174" y="27910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470899</xdr:colOff>
      <xdr:row>12</xdr:row>
      <xdr:rowOff>0</xdr:rowOff>
    </xdr:from>
    <xdr:ext cx="5034643" cy="405432"/>
    <xdr:sp macro="" textlink="">
      <xdr:nvSpPr>
        <xdr:cNvPr id="51" name="TextBox 50">
          <a:extLst>
            <a:ext uri="{FF2B5EF4-FFF2-40B4-BE49-F238E27FC236}">
              <a16:creationId xmlns:a16="http://schemas.microsoft.com/office/drawing/2014/main" id="{9E24694C-B493-F991-25F8-72D583F6542E}"/>
            </a:ext>
          </a:extLst>
        </xdr:cNvPr>
        <xdr:cNvSpPr txBox="1"/>
      </xdr:nvSpPr>
      <xdr:spPr>
        <a:xfrm>
          <a:off x="3879846" y="2406316"/>
          <a:ext cx="503464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2000" b="1" i="0" u="none" strike="noStrike">
              <a:solidFill>
                <a:schemeClr val="accent2">
                  <a:lumMod val="40000"/>
                  <a:lumOff val="60000"/>
                </a:schemeClr>
              </a:solidFill>
              <a:latin typeface="Calibri"/>
              <a:ea typeface="Calibri"/>
              <a:cs typeface="Calibri"/>
            </a:rPr>
            <a:t>Monthly Trend (2023-2024)</a:t>
          </a:r>
        </a:p>
      </xdr:txBody>
    </xdr:sp>
    <xdr:clientData/>
  </xdr:oneCellAnchor>
  <xdr:twoCellAnchor>
    <xdr:from>
      <xdr:col>10</xdr:col>
      <xdr:colOff>671763</xdr:colOff>
      <xdr:row>11</xdr:row>
      <xdr:rowOff>88323</xdr:rowOff>
    </xdr:from>
    <xdr:to>
      <xdr:col>15</xdr:col>
      <xdr:colOff>30079</xdr:colOff>
      <xdr:row>24</xdr:row>
      <xdr:rowOff>160422</xdr:rowOff>
    </xdr:to>
    <xdr:sp macro="" textlink="">
      <xdr:nvSpPr>
        <xdr:cNvPr id="53" name="Rectangle: Rounded Corners 52">
          <a:extLst>
            <a:ext uri="{FF2B5EF4-FFF2-40B4-BE49-F238E27FC236}">
              <a16:creationId xmlns:a16="http://schemas.microsoft.com/office/drawing/2014/main" id="{62F5A92B-7DCF-DA65-8FF1-381C87EA4BA0}"/>
            </a:ext>
          </a:extLst>
        </xdr:cNvPr>
        <xdr:cNvSpPr/>
      </xdr:nvSpPr>
      <xdr:spPr>
        <a:xfrm>
          <a:off x="7489658" y="2294112"/>
          <a:ext cx="2767263" cy="2678942"/>
        </a:xfrm>
        <a:prstGeom prst="round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611605</xdr:colOff>
      <xdr:row>11</xdr:row>
      <xdr:rowOff>128377</xdr:rowOff>
    </xdr:from>
    <xdr:to>
      <xdr:col>15</xdr:col>
      <xdr:colOff>30079</xdr:colOff>
      <xdr:row>23</xdr:row>
      <xdr:rowOff>190500</xdr:rowOff>
    </xdr:to>
    <xdr:graphicFrame macro="">
      <xdr:nvGraphicFramePr>
        <xdr:cNvPr id="54" name="Chart 53">
          <a:extLst>
            <a:ext uri="{FF2B5EF4-FFF2-40B4-BE49-F238E27FC236}">
              <a16:creationId xmlns:a16="http://schemas.microsoft.com/office/drawing/2014/main" id="{4A797741-6790-49A7-9993-7ED4F7A6B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xdr:colOff>
      <xdr:row>25</xdr:row>
      <xdr:rowOff>110289</xdr:rowOff>
    </xdr:from>
    <xdr:to>
      <xdr:col>9</xdr:col>
      <xdr:colOff>561475</xdr:colOff>
      <xdr:row>38</xdr:row>
      <xdr:rowOff>1</xdr:rowOff>
    </xdr:to>
    <xdr:sp macro="" textlink="">
      <xdr:nvSpPr>
        <xdr:cNvPr id="60" name="Rectangle: Rounded Corners 59">
          <a:extLst>
            <a:ext uri="{FF2B5EF4-FFF2-40B4-BE49-F238E27FC236}">
              <a16:creationId xmlns:a16="http://schemas.microsoft.com/office/drawing/2014/main" id="{AE47FFDA-7E38-2CDA-5A7B-4E73005ED51B}"/>
            </a:ext>
          </a:extLst>
        </xdr:cNvPr>
        <xdr:cNvSpPr/>
      </xdr:nvSpPr>
      <xdr:spPr>
        <a:xfrm>
          <a:off x="4090738" y="5123447"/>
          <a:ext cx="2606842" cy="2496554"/>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50131</xdr:colOff>
      <xdr:row>26</xdr:row>
      <xdr:rowOff>97423</xdr:rowOff>
    </xdr:from>
    <xdr:to>
      <xdr:col>9</xdr:col>
      <xdr:colOff>541422</xdr:colOff>
      <xdr:row>36</xdr:row>
      <xdr:rowOff>189999</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0C913F08-F8C4-4524-AC88-58DF046E09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4031581" y="5298073"/>
              <a:ext cx="2548691" cy="2092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649038</xdr:colOff>
      <xdr:row>25</xdr:row>
      <xdr:rowOff>109120</xdr:rowOff>
    </xdr:from>
    <xdr:to>
      <xdr:col>13</xdr:col>
      <xdr:colOff>220579</xdr:colOff>
      <xdr:row>37</xdr:row>
      <xdr:rowOff>188996</xdr:rowOff>
    </xdr:to>
    <xdr:sp macro="" textlink="">
      <xdr:nvSpPr>
        <xdr:cNvPr id="63" name="Rectangle: Rounded Corners 62">
          <a:extLst>
            <a:ext uri="{FF2B5EF4-FFF2-40B4-BE49-F238E27FC236}">
              <a16:creationId xmlns:a16="http://schemas.microsoft.com/office/drawing/2014/main" id="{29B256AC-52F3-7510-FC9A-282C30EDE2E4}"/>
            </a:ext>
          </a:extLst>
        </xdr:cNvPr>
        <xdr:cNvSpPr/>
      </xdr:nvSpPr>
      <xdr:spPr>
        <a:xfrm>
          <a:off x="6785143" y="5122278"/>
          <a:ext cx="2298699" cy="2486192"/>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610353</xdr:colOff>
      <xdr:row>26</xdr:row>
      <xdr:rowOff>9400</xdr:rowOff>
    </xdr:from>
    <xdr:to>
      <xdr:col>13</xdr:col>
      <xdr:colOff>138113</xdr:colOff>
      <xdr:row>37</xdr:row>
      <xdr:rowOff>95125</xdr:rowOff>
    </xdr:to>
    <xdr:graphicFrame macro="">
      <xdr:nvGraphicFramePr>
        <xdr:cNvPr id="64" name="Chart 63">
          <a:extLst>
            <a:ext uri="{FF2B5EF4-FFF2-40B4-BE49-F238E27FC236}">
              <a16:creationId xmlns:a16="http://schemas.microsoft.com/office/drawing/2014/main" id="{0E3617E7-CA50-4785-80E1-E08D56415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252412</xdr:colOff>
      <xdr:row>25</xdr:row>
      <xdr:rowOff>114300</xdr:rowOff>
    </xdr:from>
    <xdr:to>
      <xdr:col>5</xdr:col>
      <xdr:colOff>595311</xdr:colOff>
      <xdr:row>37</xdr:row>
      <xdr:rowOff>178594</xdr:rowOff>
    </xdr:to>
    <xdr:sp macro="" textlink="">
      <xdr:nvSpPr>
        <xdr:cNvPr id="67" name="Rectangle: Rounded Corners 66">
          <a:extLst>
            <a:ext uri="{FF2B5EF4-FFF2-40B4-BE49-F238E27FC236}">
              <a16:creationId xmlns:a16="http://schemas.microsoft.com/office/drawing/2014/main" id="{DD68479F-80AD-77BA-4CCD-F85D5ABEDB5A}"/>
            </a:ext>
          </a:extLst>
        </xdr:cNvPr>
        <xdr:cNvSpPr/>
      </xdr:nvSpPr>
      <xdr:spPr>
        <a:xfrm>
          <a:off x="1633537" y="5174456"/>
          <a:ext cx="2414587" cy="2493169"/>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595311</xdr:colOff>
      <xdr:row>26</xdr:row>
      <xdr:rowOff>7143</xdr:rowOff>
    </xdr:from>
    <xdr:to>
      <xdr:col>6</xdr:col>
      <xdr:colOff>226218</xdr:colOff>
      <xdr:row>38</xdr:row>
      <xdr:rowOff>35718</xdr:rowOff>
    </xdr:to>
    <xdr:graphicFrame macro="">
      <xdr:nvGraphicFramePr>
        <xdr:cNvPr id="68" name="Chart 67">
          <a:extLst>
            <a:ext uri="{FF2B5EF4-FFF2-40B4-BE49-F238E27FC236}">
              <a16:creationId xmlns:a16="http://schemas.microsoft.com/office/drawing/2014/main" id="{08612E60-8890-4BBF-9459-27C7D7C47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340896</xdr:colOff>
      <xdr:row>25</xdr:row>
      <xdr:rowOff>130342</xdr:rowOff>
    </xdr:from>
    <xdr:to>
      <xdr:col>18</xdr:col>
      <xdr:colOff>20052</xdr:colOff>
      <xdr:row>38</xdr:row>
      <xdr:rowOff>0</xdr:rowOff>
    </xdr:to>
    <xdr:sp macro="" textlink="">
      <xdr:nvSpPr>
        <xdr:cNvPr id="71" name="Rectangle: Rounded Corners 70">
          <a:extLst>
            <a:ext uri="{FF2B5EF4-FFF2-40B4-BE49-F238E27FC236}">
              <a16:creationId xmlns:a16="http://schemas.microsoft.com/office/drawing/2014/main" id="{3A6E6F7B-FE27-F025-A0A3-DC376B185626}"/>
            </a:ext>
          </a:extLst>
        </xdr:cNvPr>
        <xdr:cNvSpPr/>
      </xdr:nvSpPr>
      <xdr:spPr>
        <a:xfrm>
          <a:off x="9204159" y="5143500"/>
          <a:ext cx="3088104" cy="2476500"/>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accent2">
                  <a:lumMod val="40000"/>
                  <a:lumOff val="60000"/>
                </a:schemeClr>
              </a:solidFill>
            </a:rPr>
            <a:t>Filter Panel</a:t>
          </a:r>
        </a:p>
      </xdr:txBody>
    </xdr:sp>
    <xdr:clientData/>
  </xdr:twoCellAnchor>
  <xdr:twoCellAnchor editAs="oneCell">
    <xdr:from>
      <xdr:col>13</xdr:col>
      <xdr:colOff>521367</xdr:colOff>
      <xdr:row>29</xdr:row>
      <xdr:rowOff>70183</xdr:rowOff>
    </xdr:from>
    <xdr:to>
      <xdr:col>17</xdr:col>
      <xdr:colOff>571497</xdr:colOff>
      <xdr:row>36</xdr:row>
      <xdr:rowOff>10026</xdr:rowOff>
    </xdr:to>
    <mc:AlternateContent xmlns:mc="http://schemas.openxmlformats.org/markup-compatibility/2006" xmlns:tsle="http://schemas.microsoft.com/office/drawing/2012/timeslicer">
      <mc:Choice Requires="tsle">
        <xdr:graphicFrame macro="">
          <xdr:nvGraphicFramePr>
            <xdr:cNvPr id="72" name="Accident Date">
              <a:extLst>
                <a:ext uri="{FF2B5EF4-FFF2-40B4-BE49-F238E27FC236}">
                  <a16:creationId xmlns:a16="http://schemas.microsoft.com/office/drawing/2014/main" id="{A2F49E8E-E2B8-49A5-AB89-D58512A4F3D6}"/>
                </a:ext>
              </a:extLst>
            </xdr:cNvPr>
            <xdr:cNvGraphicFramePr/>
          </xdr:nvGraphicFramePr>
          <xdr:xfrm>
            <a:off x="0" y="0"/>
            <a:ext cx="0" cy="0"/>
          </xdr:xfrm>
          <a:graphic>
            <a:graphicData uri="http://schemas.microsoft.com/office/drawing/2012/timeslicer">
              <tsle:timeslicer name="Accident Date"/>
            </a:graphicData>
          </a:graphic>
        </xdr:graphicFrame>
      </mc:Choice>
      <mc:Fallback xmlns="">
        <xdr:sp macro="" textlink="">
          <xdr:nvSpPr>
            <xdr:cNvPr id="0" name=""/>
            <xdr:cNvSpPr>
              <a:spLocks noTextEdit="1"/>
            </xdr:cNvSpPr>
          </xdr:nvSpPr>
          <xdr:spPr>
            <a:xfrm>
              <a:off x="9303417" y="5870908"/>
              <a:ext cx="2793330" cy="134001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15</xdr:col>
      <xdr:colOff>210552</xdr:colOff>
      <xdr:row>11</xdr:row>
      <xdr:rowOff>150394</xdr:rowOff>
    </xdr:from>
    <xdr:to>
      <xdr:col>17</xdr:col>
      <xdr:colOff>461210</xdr:colOff>
      <xdr:row>24</xdr:row>
      <xdr:rowOff>123825</xdr:rowOff>
    </xdr:to>
    <xdr:sp macro="" textlink="">
      <xdr:nvSpPr>
        <xdr:cNvPr id="79" name="Rectangle: Rounded Corners 78">
          <a:extLst>
            <a:ext uri="{FF2B5EF4-FFF2-40B4-BE49-F238E27FC236}">
              <a16:creationId xmlns:a16="http://schemas.microsoft.com/office/drawing/2014/main" id="{92CE18EF-4128-BC6E-E340-27EE0E8A7E8A}"/>
            </a:ext>
          </a:extLst>
        </xdr:cNvPr>
        <xdr:cNvSpPr/>
      </xdr:nvSpPr>
      <xdr:spPr>
        <a:xfrm>
          <a:off x="10364202" y="2350669"/>
          <a:ext cx="1622258" cy="2573756"/>
        </a:xfrm>
        <a:prstGeom prst="round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accent2">
                  <a:lumMod val="40000"/>
                  <a:lumOff val="60000"/>
                </a:schemeClr>
              </a:solidFill>
            </a:rPr>
            <a:t>Filter Panel</a:t>
          </a:r>
        </a:p>
      </xdr:txBody>
    </xdr:sp>
    <xdr:clientData/>
  </xdr:twoCellAnchor>
  <xdr:twoCellAnchor editAs="oneCell">
    <xdr:from>
      <xdr:col>15</xdr:col>
      <xdr:colOff>451182</xdr:colOff>
      <xdr:row>15</xdr:row>
      <xdr:rowOff>140367</xdr:rowOff>
    </xdr:from>
    <xdr:to>
      <xdr:col>17</xdr:col>
      <xdr:colOff>280735</xdr:colOff>
      <xdr:row>20</xdr:row>
      <xdr:rowOff>1</xdr:rowOff>
    </xdr:to>
    <mc:AlternateContent xmlns:mc="http://schemas.openxmlformats.org/markup-compatibility/2006" xmlns:a14="http://schemas.microsoft.com/office/drawing/2010/main">
      <mc:Choice Requires="a14">
        <xdr:graphicFrame macro="">
          <xdr:nvGraphicFramePr>
            <xdr:cNvPr id="80" name="Urban_or_Rural_Area">
              <a:extLst>
                <a:ext uri="{FF2B5EF4-FFF2-40B4-BE49-F238E27FC236}">
                  <a16:creationId xmlns:a16="http://schemas.microsoft.com/office/drawing/2014/main" id="{C1E07EB3-569E-4595-87A9-3180ADFC190A}"/>
                </a:ext>
              </a:extLst>
            </xdr:cNvPr>
            <xdr:cNvGraphicFramePr/>
          </xdr:nvGraphicFramePr>
          <xdr:xfrm>
            <a:off x="0" y="0"/>
            <a:ext cx="0" cy="0"/>
          </xdr:xfrm>
          <a:graphic>
            <a:graphicData uri="http://schemas.microsoft.com/office/drawing/2010/slicer">
              <sle:slicer xmlns:sle="http://schemas.microsoft.com/office/drawing/2010/slicer" name="Urban_or_Rural_Area"/>
            </a:graphicData>
          </a:graphic>
        </xdr:graphicFrame>
      </mc:Choice>
      <mc:Fallback xmlns="">
        <xdr:sp macro="" textlink="">
          <xdr:nvSpPr>
            <xdr:cNvPr id="0" name=""/>
            <xdr:cNvSpPr>
              <a:spLocks noTextEdit="1"/>
            </xdr:cNvSpPr>
          </xdr:nvSpPr>
          <xdr:spPr>
            <a:xfrm>
              <a:off x="10604832" y="3140742"/>
              <a:ext cx="1201153" cy="859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si Kala" refreshedDate="45861.286945486114" createdVersion="8" refreshedVersion="8" minRefreshableVersion="3" recordCount="101" xr:uid="{6520B71C-36E8-4557-972A-87E21B1E2670}">
  <cacheSource type="worksheet">
    <worksheetSource name="Table1"/>
  </cacheSource>
  <cacheFields count="23">
    <cacheField name="Accident_Index" numFmtId="0">
      <sharedItems containsBlank="1"/>
    </cacheField>
    <cacheField name="YEAR" numFmtId="0">
      <sharedItems containsBlank="1" count="9">
        <s v="2023"/>
        <s v="2024"/>
        <m/>
        <s v="1900" u="1"/>
        <s v="2022" u="1"/>
        <s v="2021" u="1"/>
        <s v="2020" u="1"/>
        <s v="12-92020" u="1"/>
        <s v="31-6-2023" u="1"/>
      </sharedItems>
    </cacheField>
    <cacheField name="MONTHS" numFmtId="0">
      <sharedItems containsBlank="1" count="26">
        <s v="Jan"/>
        <s v="Feb"/>
        <s v="Mar"/>
        <s v="Apr"/>
        <s v="May"/>
        <s v="Jun"/>
        <s v="Jul"/>
        <s v="Aug"/>
        <s v="Sep"/>
        <s v="Oct"/>
        <s v="Nov"/>
        <s v="Dec"/>
        <m/>
        <s v="January" u="1"/>
        <s v="February" u="1"/>
        <s v="March" u="1"/>
        <s v="April" u="1"/>
        <s v="June" u="1"/>
        <s v="July" u="1"/>
        <s v="August" u="1"/>
        <s v="September" u="1"/>
        <s v="October" u="1"/>
        <s v="November" u="1"/>
        <s v="December" u="1"/>
        <s v="12-92020" u="1"/>
        <s v="31-6-2023" u="1"/>
      </sharedItems>
    </cacheField>
    <cacheField name="Accident Date" numFmtId="14">
      <sharedItems containsNonDate="0" containsDate="1" containsString="0" containsBlank="1" minDate="2023-01-05T00:00:00" maxDate="2024-12-11T00:00:00" count="101">
        <d v="2023-01-05T00:00:00"/>
        <d v="2023-01-12T00:00:00"/>
        <d v="2023-01-23T00:00:00"/>
        <d v="2023-01-28T00:00:00"/>
        <d v="2023-02-03T00:00:00"/>
        <d v="2023-02-11T00:00:00"/>
        <d v="2023-02-16T00:00:00"/>
        <d v="2023-02-25T00:00:00"/>
        <d v="2023-03-02T00:00:00"/>
        <d v="2023-03-09T00:00:00"/>
        <d v="2023-03-18T00:00:00"/>
        <d v="2023-03-24T00:00:00"/>
        <d v="2023-04-01T00:00:00"/>
        <d v="2023-04-12T00:00:00"/>
        <d v="2023-04-19T00:00:00"/>
        <d v="2023-04-27T00:00:00"/>
        <d v="2023-05-04T00:00:00"/>
        <d v="2023-05-10T00:00:00"/>
        <d v="2023-05-22T00:00:00"/>
        <d v="2023-05-30T00:00:00"/>
        <d v="2023-06-05T00:00:00"/>
        <d v="2023-06-14T00:00:00"/>
        <d v="2023-06-21T00:00:00"/>
        <d v="2023-06-29T00:00:00"/>
        <d v="2023-07-07T00:00:00"/>
        <d v="2023-07-13T00:00:00"/>
        <d v="2023-07-20T00:00:00"/>
        <d v="2023-07-31T00:00:00"/>
        <d v="2023-08-03T00:00:00"/>
        <d v="2023-08-09T00:00:00"/>
        <d v="2023-08-15T00:00:00"/>
        <d v="2023-08-29T00:00:00"/>
        <d v="2023-09-01T00:00:00"/>
        <d v="2023-09-08T00:00:00"/>
        <d v="2023-09-17T00:00:00"/>
        <d v="2023-09-26T00:00:00"/>
        <d v="2023-10-04T00:00:00"/>
        <d v="2023-10-11T00:00:00"/>
        <d v="2023-10-19T00:00:00"/>
        <d v="2023-10-28T00:00:00"/>
        <d v="2023-11-02T00:00:00"/>
        <d v="2023-11-10T00:00:00"/>
        <d v="2023-11-18T00:00:00"/>
        <d v="2023-11-23T00:00:00"/>
        <d v="2023-12-01T00:00:00"/>
        <d v="2023-12-09T00:00:00"/>
        <d v="2023-12-20T00:00:00"/>
        <d v="2023-12-27T00:00:00"/>
        <d v="2024-01-06T00:00:00"/>
        <d v="2024-01-13T00:00:00"/>
        <d v="2024-01-22T00:00:00"/>
        <d v="2024-01-29T00:00:00"/>
        <d v="2024-02-03T00:00:00"/>
        <d v="2024-02-10T00:00:00"/>
        <d v="2024-02-18T00:00:00"/>
        <d v="2024-02-26T00:00:00"/>
        <d v="2024-03-01T00:00:00"/>
        <d v="2024-03-08T00:00:00"/>
        <d v="2024-03-16T00:00:00"/>
        <d v="2024-03-23T00:00:00"/>
        <d v="2024-04-02T00:00:00"/>
        <d v="2024-04-10T00:00:00"/>
        <d v="2024-04-18T00:00:00"/>
        <d v="2024-04-25T00:00:00"/>
        <d v="2024-05-03T00:00:00"/>
        <d v="2024-05-12T00:00:00"/>
        <d v="2024-05-20T00:00:00"/>
        <d v="2024-05-30T00:00:00"/>
        <d v="2024-06-05T00:00:00"/>
        <d v="2024-06-13T00:00:00"/>
        <d v="2024-06-21T00:00:00"/>
        <d v="2024-06-28T00:00:00"/>
        <d v="2024-07-02T00:00:00"/>
        <d v="2024-07-09T00:00:00"/>
        <d v="2024-07-17T00:00:00"/>
        <d v="2024-07-26T00:00:00"/>
        <d v="2024-08-01T00:00:00"/>
        <d v="2024-08-08T00:00:00"/>
        <d v="2024-08-16T00:00:00"/>
        <d v="2024-08-29T00:00:00"/>
        <d v="2024-09-04T00:00:00"/>
        <d v="2024-09-13T00:00:00"/>
        <d v="2024-09-20T00:00:00"/>
        <d v="2024-09-30T00:00:00"/>
        <d v="2024-10-03T00:00:00"/>
        <d v="2024-10-11T00:00:00"/>
        <d v="2024-10-19T00:00:00"/>
        <d v="2024-10-28T00:00:00"/>
        <d v="2024-11-01T00:00:00"/>
        <d v="2024-11-08T00:00:00"/>
        <d v="2024-11-15T00:00:00"/>
        <d v="2024-11-25T00:00:00"/>
        <d v="2024-12-03T00:00:00"/>
        <d v="2024-12-04T00:00:00"/>
        <d v="2024-12-05T00:00:00"/>
        <d v="2024-12-06T00:00:00"/>
        <d v="2024-12-07T00:00:00"/>
        <d v="2024-12-08T00:00:00"/>
        <d v="2024-12-09T00:00:00"/>
        <d v="2024-12-10T00:00:00"/>
        <m/>
      </sharedItems>
    </cacheField>
    <cacheField name="Day_of_Week" numFmtId="0">
      <sharedItems containsBlank="1"/>
    </cacheField>
    <cacheField name="Junction_Control" numFmtId="0">
      <sharedItems containsBlank="1"/>
    </cacheField>
    <cacheField name="Junction_Detail" numFmtId="0">
      <sharedItems containsBlank="1"/>
    </cacheField>
    <cacheField name="Accident_Severity" numFmtId="0">
      <sharedItems containsBlank="1" count="4">
        <s v="Serious"/>
        <s v="Slight"/>
        <s v="Fatal"/>
        <m/>
      </sharedItems>
    </cacheField>
    <cacheField name="Latitude" numFmtId="0">
      <sharedItems containsString="0" containsBlank="1" containsNumber="1" minValue="51.480175000000003" maxValue="51.528343999999997"/>
    </cacheField>
    <cacheField name="Light_Conditions" numFmtId="0">
      <sharedItems containsBlank="1" count="4">
        <s v="Daylight"/>
        <s v="Dark"/>
        <m/>
        <s v="Darkness - lights lit" u="1"/>
      </sharedItems>
    </cacheField>
    <cacheField name="Local_Authority_(District)" numFmtId="0">
      <sharedItems containsBlank="1"/>
    </cacheField>
    <cacheField name="Carriageway_Hazards" numFmtId="0">
      <sharedItems containsBlank="1"/>
    </cacheField>
    <cacheField name="Longitude" numFmtId="0">
      <sharedItems containsString="0" containsBlank="1" containsNumber="1" minValue="-0.21792" maxValue="-0.15010799999999999"/>
    </cacheField>
    <cacheField name="Number_of_Casualties" numFmtId="0">
      <sharedItems containsString="0" containsBlank="1" containsNumber="1" containsInteger="1" minValue="1" maxValue="11"/>
    </cacheField>
    <cacheField name="Number_of_Vehicles" numFmtId="0">
      <sharedItems containsString="0" containsBlank="1" containsNumber="1" containsInteger="1" minValue="1" maxValue="3"/>
    </cacheField>
    <cacheField name="Police_Force" numFmtId="0">
      <sharedItems containsBlank="1"/>
    </cacheField>
    <cacheField name="Road_Surface_Conditions" numFmtId="0">
      <sharedItems containsBlank="1" count="5">
        <s v="snow"/>
        <s v="Wet or damp"/>
        <s v="Dry"/>
        <m/>
        <s v="Frost or ice" u="1"/>
      </sharedItems>
    </cacheField>
    <cacheField name="Road_Type" numFmtId="0">
      <sharedItems containsBlank="1" count="5">
        <s v="One way street"/>
        <s v="Single carriageway"/>
        <s v="Dual carriageway"/>
        <s v="Roundabout"/>
        <m/>
      </sharedItems>
    </cacheField>
    <cacheField name="Speed_limit" numFmtId="0">
      <sharedItems containsString="0" containsBlank="1" containsNumber="1" containsInteger="1" minValue="20" maxValue="30"/>
    </cacheField>
    <cacheField name="Time" numFmtId="0">
      <sharedItems containsNonDate="0" containsDate="1" containsString="0" containsBlank="1" minDate="1899-12-30T00:09:00" maxDate="1899-12-30T23:55:00"/>
    </cacheField>
    <cacheField name="Urban_or_Rural_Area" numFmtId="0">
      <sharedItems containsBlank="1" count="3">
        <s v="Rural"/>
        <s v="Urban"/>
        <m/>
      </sharedItems>
    </cacheField>
    <cacheField name="Weather_Conditions" numFmtId="0">
      <sharedItems containsBlank="1"/>
    </cacheField>
    <cacheField name="Vehicle_Type" numFmtId="0">
      <sharedItems containsBlank="1" count="14">
        <s v="Car"/>
        <s v="Motorcycle "/>
        <s v="truck"/>
        <s v="Bus"/>
        <m/>
        <s v="Van" u="1"/>
        <s v="Van / Goods 3.5 tonnes mgw or under" u="1"/>
        <s v="Bus or coach (17 or more pass seats)" u="1"/>
        <s v="Goods 7.5 tonnes mgw and over" u="1"/>
        <s v="Goods over 3.5t. and under 7.5t" u="1"/>
        <s v="Motorcycle over 500cc" u="1"/>
        <s v="Motorcycle 125cc and under" u="1"/>
        <s v="Motorcycle 50cc and under" u="1"/>
        <s v="Taxi/Private hire car" u="1"/>
      </sharedItems>
    </cacheField>
  </cacheFields>
  <extLst>
    <ext xmlns:x14="http://schemas.microsoft.com/office/spreadsheetml/2009/9/main" uri="{725AE2AE-9491-48be-B2B4-4EB974FC3084}">
      <x14:pivotCacheDefinition pivotCacheId="339744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200901BS70001"/>
    <x v="0"/>
    <x v="0"/>
    <x v="0"/>
    <s v="Thursday"/>
    <s v="Give way or uncontrolled"/>
    <s v="T or staggered junction"/>
    <x v="0"/>
    <n v="51.512273"/>
    <x v="0"/>
    <s v="Kensington and Chelsea"/>
    <s v="None"/>
    <n v="-0.201349"/>
    <n v="1"/>
    <n v="2"/>
    <s v="Metropolitan Police"/>
    <x v="0"/>
    <x v="0"/>
    <n v="30"/>
    <d v="1899-12-30T15:11:00"/>
    <x v="0"/>
    <s v="Fine no high winds"/>
    <x v="0"/>
  </r>
  <r>
    <s v="200901BS70002"/>
    <x v="0"/>
    <x v="0"/>
    <x v="1"/>
    <s v="Monday"/>
    <s v="Give way or uncontrolled"/>
    <s v="Crossroads"/>
    <x v="0"/>
    <n v="51.514398999999997"/>
    <x v="0"/>
    <s v="Kensington and Chelsea"/>
    <s v="None"/>
    <n v="-0.19924800000000001"/>
    <n v="11"/>
    <n v="2"/>
    <s v="Metropolitan Police"/>
    <x v="1"/>
    <x v="1"/>
    <n v="30"/>
    <d v="1899-12-30T10:59:00"/>
    <x v="0"/>
    <s v="Fine no high winds"/>
    <x v="0"/>
  </r>
  <r>
    <s v="200901BS70003"/>
    <x v="0"/>
    <x v="0"/>
    <x v="2"/>
    <s v="Sunday"/>
    <s v="Give way or uncontrolled"/>
    <s v="T or staggered junction"/>
    <x v="1"/>
    <n v="51.486668000000002"/>
    <x v="0"/>
    <s v="Kensington and Chelsea"/>
    <s v="None"/>
    <n v="-0.17959900000000001"/>
    <n v="1"/>
    <n v="2"/>
    <s v="Metropolitan Police"/>
    <x v="0"/>
    <x v="1"/>
    <n v="30"/>
    <d v="1899-12-30T14:19:00"/>
    <x v="0"/>
    <s v="Fine no high winds"/>
    <x v="0"/>
  </r>
  <r>
    <s v="200901BS70004"/>
    <x v="0"/>
    <x v="0"/>
    <x v="3"/>
    <s v="Monday"/>
    <s v="Auto traffic signal"/>
    <s v="T or staggered junction"/>
    <x v="0"/>
    <n v="51.507804"/>
    <x v="0"/>
    <s v="Kensington and Chelsea"/>
    <s v="None"/>
    <n v="-0.20311000000000001"/>
    <n v="1"/>
    <n v="2"/>
    <s v="Metropolitan Police"/>
    <x v="0"/>
    <x v="1"/>
    <n v="30"/>
    <d v="1899-12-30T08:10:00"/>
    <x v="0"/>
    <s v="Other"/>
    <x v="1"/>
  </r>
  <r>
    <s v="200901BS70005"/>
    <x v="0"/>
    <x v="1"/>
    <x v="4"/>
    <s v="Tuesday"/>
    <s v="Auto traffic signal"/>
    <s v="Crossroads"/>
    <x v="0"/>
    <n v="51.482075999999999"/>
    <x v="1"/>
    <s v="Kensington and Chelsea"/>
    <s v="None"/>
    <n v="-0.17344499999999999"/>
    <n v="1"/>
    <n v="2"/>
    <s v="Metropolitan Police"/>
    <x v="0"/>
    <x v="1"/>
    <n v="30"/>
    <d v="1899-12-30T17:25:00"/>
    <x v="0"/>
    <s v="Fine no high winds"/>
    <x v="0"/>
  </r>
  <r>
    <s v="200901BS70006"/>
    <x v="0"/>
    <x v="1"/>
    <x v="5"/>
    <s v="Thursday"/>
    <s v="Give way or uncontrolled"/>
    <s v="T or staggered junction"/>
    <x v="1"/>
    <n v="51.493414999999999"/>
    <x v="0"/>
    <s v="Kensington and Chelsea"/>
    <s v="None"/>
    <n v="-0.185525"/>
    <n v="3"/>
    <n v="2"/>
    <s v="Metropolitan Police"/>
    <x v="0"/>
    <x v="1"/>
    <n v="30"/>
    <d v="1899-12-30T11:48:00"/>
    <x v="0"/>
    <s v="Fine no high winds"/>
    <x v="0"/>
  </r>
  <r>
    <s v="200901BS70007"/>
    <x v="0"/>
    <x v="1"/>
    <x v="6"/>
    <s v="Thursday"/>
    <s v="Give way or uncontrolled"/>
    <s v="T or staggered junction"/>
    <x v="0"/>
    <n v="51.480176999999998"/>
    <x v="0"/>
    <s v="Kensington and Chelsea"/>
    <s v="None"/>
    <n v="-0.178561"/>
    <n v="1"/>
    <n v="2"/>
    <s v="Metropolitan Police"/>
    <x v="0"/>
    <x v="1"/>
    <n v="30"/>
    <d v="1899-12-30T13:58:00"/>
    <x v="0"/>
    <s v="Fine no high winds"/>
    <x v="1"/>
  </r>
  <r>
    <s v="200901BS70008"/>
    <x v="0"/>
    <x v="1"/>
    <x v="7"/>
    <s v="Friday"/>
    <s v="Auto traffic signal"/>
    <s v="Crossroads"/>
    <x v="1"/>
    <n v="51.491956999999999"/>
    <x v="0"/>
    <s v="Kensington and Chelsea"/>
    <s v="None"/>
    <n v="-0.17852399999999999"/>
    <n v="1"/>
    <n v="1"/>
    <s v="Metropolitan Police"/>
    <x v="0"/>
    <x v="2"/>
    <n v="30"/>
    <d v="1899-12-30T13:18:00"/>
    <x v="0"/>
    <s v="Fine no high winds"/>
    <x v="0"/>
  </r>
  <r>
    <s v="200901BS70009"/>
    <x v="0"/>
    <x v="2"/>
    <x v="8"/>
    <s v="Wednesday"/>
    <s v="Give way or uncontrolled"/>
    <s v="T or staggered junction"/>
    <x v="1"/>
    <n v="51.496459999999999"/>
    <x v="0"/>
    <s v="Kensington and Chelsea"/>
    <s v="None"/>
    <n v="-0.16739499999999999"/>
    <n v="2"/>
    <n v="1"/>
    <s v="Metropolitan Police"/>
    <x v="0"/>
    <x v="1"/>
    <n v="30"/>
    <d v="1899-12-30T12:15:00"/>
    <x v="0"/>
    <s v="Fine no high winds"/>
    <x v="2"/>
  </r>
  <r>
    <s v="200901BS70010"/>
    <x v="0"/>
    <x v="2"/>
    <x v="9"/>
    <s v="Saturday"/>
    <s v="Auto traffic signal"/>
    <s v="Crossroads"/>
    <x v="1"/>
    <n v="51.48115"/>
    <x v="0"/>
    <s v="Kensington and Chelsea"/>
    <s v="None"/>
    <n v="-0.18327499999999999"/>
    <n v="1"/>
    <n v="1"/>
    <s v="Metropolitan Police"/>
    <x v="1"/>
    <x v="1"/>
    <n v="30"/>
    <d v="1899-12-30T09:52:00"/>
    <x v="0"/>
    <s v="Other"/>
    <x v="0"/>
  </r>
  <r>
    <s v="200901BS70011"/>
    <x v="0"/>
    <x v="2"/>
    <x v="10"/>
    <s v="Wednesday"/>
    <s v="Auto traffic signal"/>
    <s v="Crossroads"/>
    <x v="1"/>
    <n v="51.482075999999999"/>
    <x v="1"/>
    <s v="Kensington and Chelsea"/>
    <s v="None"/>
    <n v="-0.17344499999999999"/>
    <n v="1"/>
    <n v="2"/>
    <s v="Metropolitan Police"/>
    <x v="0"/>
    <x v="1"/>
    <n v="30"/>
    <d v="1899-12-30T00:09:00"/>
    <x v="0"/>
    <s v="Fine no high winds"/>
    <x v="0"/>
  </r>
  <r>
    <s v="200901BS70012"/>
    <x v="0"/>
    <x v="2"/>
    <x v="11"/>
    <s v="Friday"/>
    <s v="Auto traffic signal"/>
    <s v="Crossroads"/>
    <x v="1"/>
    <n v="51.494995000000003"/>
    <x v="1"/>
    <s v="Kensington and Chelsea"/>
    <s v="None"/>
    <n v="-0.18301300000000001"/>
    <n v="1"/>
    <n v="1"/>
    <s v="Metropolitan Police"/>
    <x v="0"/>
    <x v="1"/>
    <n v="30"/>
    <d v="1899-12-30T17:49:00"/>
    <x v="0"/>
    <s v="Fine no high winds"/>
    <x v="0"/>
  </r>
  <r>
    <s v="200901BS70015"/>
    <x v="0"/>
    <x v="3"/>
    <x v="12"/>
    <s v="Monday"/>
    <s v="Data missing or out of range"/>
    <s v="Not at junction or within 20 metres"/>
    <x v="1"/>
    <n v="51.498778000000001"/>
    <x v="0"/>
    <s v="Kensington and Chelsea"/>
    <s v="None"/>
    <n v="-0.20677899999999999"/>
    <n v="1"/>
    <n v="2"/>
    <s v="Metropolitan Police"/>
    <x v="1"/>
    <x v="1"/>
    <n v="30"/>
    <d v="1899-12-30T14:00:00"/>
    <x v="0"/>
    <s v="Raining no high winds"/>
    <x v="0"/>
  </r>
  <r>
    <s v="200901BS70016"/>
    <x v="0"/>
    <x v="3"/>
    <x v="13"/>
    <s v="Friday"/>
    <s v="Give way or uncontrolled"/>
    <s v="T or staggered junction"/>
    <x v="1"/>
    <n v="51.506186999999997"/>
    <x v="0"/>
    <s v="Kensington and Chelsea"/>
    <s v="None"/>
    <n v="-0.20908199999999999"/>
    <n v="1"/>
    <n v="2"/>
    <s v="Metropolitan Police"/>
    <x v="1"/>
    <x v="1"/>
    <n v="30"/>
    <d v="1899-12-30T08:15:00"/>
    <x v="0"/>
    <s v="Raining no high winds"/>
    <x v="0"/>
  </r>
  <r>
    <s v="200901BS70017"/>
    <x v="0"/>
    <x v="3"/>
    <x v="14"/>
    <s v="Saturday"/>
    <s v="Give way or uncontrolled"/>
    <s v="T or staggered junction"/>
    <x v="1"/>
    <n v="51.493077"/>
    <x v="0"/>
    <s v="Kensington and Chelsea"/>
    <s v="None"/>
    <n v="-0.169548"/>
    <n v="1"/>
    <n v="2"/>
    <s v="Metropolitan Police"/>
    <x v="0"/>
    <x v="1"/>
    <n v="30"/>
    <d v="1899-12-30T12:15:00"/>
    <x v="0"/>
    <s v="Fine no high winds"/>
    <x v="0"/>
  </r>
  <r>
    <s v="200901BS70019"/>
    <x v="0"/>
    <x v="3"/>
    <x v="15"/>
    <s v="Sunday"/>
    <s v="Auto traffic signal"/>
    <s v="Crossroads"/>
    <x v="0"/>
    <n v="51.482075999999999"/>
    <x v="1"/>
    <s v="Kensington and Chelsea"/>
    <s v="None"/>
    <n v="-0.17344499999999999"/>
    <n v="1"/>
    <n v="2"/>
    <s v="Metropolitan Police"/>
    <x v="0"/>
    <x v="1"/>
    <n v="30"/>
    <d v="1899-12-30T22:05:00"/>
    <x v="0"/>
    <s v="Fine no high winds"/>
    <x v="0"/>
  </r>
  <r>
    <s v="200901BS70020"/>
    <x v="0"/>
    <x v="4"/>
    <x v="16"/>
    <s v="Monday"/>
    <s v="Give way or uncontrolled"/>
    <s v="Crossroads"/>
    <x v="1"/>
    <n v="51.488672999999999"/>
    <x v="1"/>
    <s v="Kensington and Chelsea"/>
    <s v="None"/>
    <n v="-0.16972400000000001"/>
    <n v="1"/>
    <n v="2"/>
    <s v="Metropolitan Police"/>
    <x v="0"/>
    <x v="1"/>
    <n v="30"/>
    <d v="1899-12-30T17:30:00"/>
    <x v="0"/>
    <s v="Fine no high winds"/>
    <x v="2"/>
  </r>
  <r>
    <s v="200901BS70021"/>
    <x v="0"/>
    <x v="4"/>
    <x v="17"/>
    <s v="Monday"/>
    <s v="Data missing or out of range"/>
    <s v="Not at junction or within 20 metres"/>
    <x v="1"/>
    <n v="51.482362999999999"/>
    <x v="1"/>
    <s v="Kensington and Chelsea"/>
    <s v="None"/>
    <n v="-0.186108"/>
    <n v="1"/>
    <n v="1"/>
    <s v="Metropolitan Police"/>
    <x v="0"/>
    <x v="1"/>
    <n v="30"/>
    <d v="1899-12-30T17:05:00"/>
    <x v="0"/>
    <s v="Fine no high winds"/>
    <x v="0"/>
  </r>
  <r>
    <s v="200901BS70023"/>
    <x v="0"/>
    <x v="4"/>
    <x v="18"/>
    <s v="Monday"/>
    <s v="Give way or uncontrolled"/>
    <s v="T or staggered junction"/>
    <x v="1"/>
    <n v="51.49391"/>
    <x v="0"/>
    <s v="Kensington and Chelsea"/>
    <s v="None"/>
    <n v="-0.17686099999999999"/>
    <n v="1"/>
    <n v="2"/>
    <s v="Metropolitan Police"/>
    <x v="1"/>
    <x v="1"/>
    <n v="30"/>
    <d v="1899-12-30T14:27:00"/>
    <x v="0"/>
    <s v="Fine no high winds"/>
    <x v="0"/>
  </r>
  <r>
    <s v="200901BS70024"/>
    <x v="0"/>
    <x v="4"/>
    <x v="19"/>
    <s v="Tuesday"/>
    <s v="Data missing or out of range"/>
    <s v="Not at junction or within 20 metres"/>
    <x v="1"/>
    <n v="51.509295999999999"/>
    <x v="1"/>
    <s v="Kensington and Chelsea"/>
    <s v="None"/>
    <n v="-0.19483700000000001"/>
    <n v="1"/>
    <n v="1"/>
    <s v="Metropolitan Police"/>
    <x v="0"/>
    <x v="1"/>
    <n v="30"/>
    <d v="1899-12-30T00:28:00"/>
    <x v="0"/>
    <s v="Fine no high winds"/>
    <x v="0"/>
  </r>
  <r>
    <s v="200901BS70025"/>
    <x v="0"/>
    <x v="5"/>
    <x v="20"/>
    <s v="Wednesday"/>
    <s v="Give way or uncontrolled"/>
    <s v="T or staggered junction"/>
    <x v="1"/>
    <n v="51.502279999999999"/>
    <x v="1"/>
    <s v="Kensington and Chelsea"/>
    <s v="None"/>
    <n v="-0.188919"/>
    <n v="1"/>
    <n v="1"/>
    <s v="Metropolitan Police"/>
    <x v="1"/>
    <x v="1"/>
    <n v="30"/>
    <d v="1899-12-30T23:15:00"/>
    <x v="0"/>
    <s v="Raining no high winds"/>
    <x v="0"/>
  </r>
  <r>
    <s v="200901BS70026"/>
    <x v="0"/>
    <x v="5"/>
    <x v="21"/>
    <s v="Thursday"/>
    <s v="Give way or uncontrolled"/>
    <s v="T or staggered junction"/>
    <x v="1"/>
    <n v="51.507587999999998"/>
    <x v="1"/>
    <s v="Kensington and Chelsea"/>
    <s v="None"/>
    <n v="-0.19490499999999999"/>
    <n v="1"/>
    <n v="1"/>
    <s v="Metropolitan Police"/>
    <x v="1"/>
    <x v="1"/>
    <n v="30"/>
    <d v="1899-12-30T23:15:00"/>
    <x v="0"/>
    <s v="Raining no high winds"/>
    <x v="0"/>
  </r>
  <r>
    <s v="200901BS70027"/>
    <x v="0"/>
    <x v="5"/>
    <x v="22"/>
    <s v="Saturday"/>
    <s v="Auto traffic signal"/>
    <s v="Crossroads"/>
    <x v="0"/>
    <n v="51.488585"/>
    <x v="0"/>
    <s v="Kensington and Chelsea"/>
    <s v="None"/>
    <n v="-0.19306300000000001"/>
    <n v="2"/>
    <n v="2"/>
    <s v="Metropolitan Police"/>
    <x v="0"/>
    <x v="1"/>
    <n v="30"/>
    <d v="1899-12-30T14:20:00"/>
    <x v="0"/>
    <s v="Fine no high winds"/>
    <x v="0"/>
  </r>
  <r>
    <s v="200901BS70028"/>
    <x v="0"/>
    <x v="5"/>
    <x v="23"/>
    <s v="Tuesday"/>
    <s v="Give way or uncontrolled"/>
    <s v="T or staggered junction"/>
    <x v="1"/>
    <n v="51.528343999999997"/>
    <x v="0"/>
    <s v="Kensington and Chelsea"/>
    <s v="None"/>
    <n v="-0.21729499999999999"/>
    <n v="1"/>
    <n v="2"/>
    <s v="Metropolitan Police"/>
    <x v="0"/>
    <x v="1"/>
    <n v="30"/>
    <d v="1899-12-30T13:25:00"/>
    <x v="0"/>
    <s v="Other"/>
    <x v="0"/>
  </r>
  <r>
    <s v="200901BS70030"/>
    <x v="0"/>
    <x v="6"/>
    <x v="24"/>
    <s v="Saturday"/>
    <s v="Give way or uncontrolled"/>
    <s v="T or staggered junction"/>
    <x v="1"/>
    <n v="51.499200999999999"/>
    <x v="1"/>
    <s v="Kensington and Chelsea"/>
    <s v="None"/>
    <n v="-0.16440399999999999"/>
    <n v="2"/>
    <n v="2"/>
    <s v="Metropolitan Police"/>
    <x v="0"/>
    <x v="1"/>
    <n v="30"/>
    <d v="1899-12-30T22:30:00"/>
    <x v="0"/>
    <s v="Fine no high winds"/>
    <x v="0"/>
  </r>
  <r>
    <s v="200901BS70031"/>
    <x v="0"/>
    <x v="6"/>
    <x v="25"/>
    <s v="Saturday"/>
    <s v="Give way or uncontrolled"/>
    <s v="T or staggered junction"/>
    <x v="0"/>
    <n v="51.517080999999997"/>
    <x v="0"/>
    <s v="Kensington and Chelsea"/>
    <s v="None"/>
    <n v="-0.204042"/>
    <n v="2"/>
    <n v="1"/>
    <s v="Metropolitan Police"/>
    <x v="2"/>
    <x v="1"/>
    <n v="30"/>
    <d v="1899-12-30T13:50:00"/>
    <x v="0"/>
    <s v="Fine no high winds"/>
    <x v="0"/>
  </r>
  <r>
    <s v="200901BS70032"/>
    <x v="0"/>
    <x v="6"/>
    <x v="26"/>
    <s v="Thursday"/>
    <s v="Auto traffic signal"/>
    <s v="Crossroads"/>
    <x v="1"/>
    <n v="51.489440000000002"/>
    <x v="0"/>
    <s v="Kensington and Chelsea"/>
    <s v="None"/>
    <n v="-0.19014800000000001"/>
    <n v="1"/>
    <n v="1"/>
    <s v="Metropolitan Police"/>
    <x v="2"/>
    <x v="1"/>
    <n v="30"/>
    <d v="1899-12-30T08:20:00"/>
    <x v="0"/>
    <s v="Fine no high winds"/>
    <x v="0"/>
  </r>
  <r>
    <s v="200901BS70033"/>
    <x v="0"/>
    <x v="6"/>
    <x v="27"/>
    <s v="Saturday"/>
    <s v="Give way or uncontrolled"/>
    <s v="Crossroads"/>
    <x v="1"/>
    <n v="51.494520999999999"/>
    <x v="0"/>
    <s v="Kensington and Chelsea"/>
    <s v="None"/>
    <n v="-0.15839700000000001"/>
    <n v="1"/>
    <n v="2"/>
    <s v="Metropolitan Police"/>
    <x v="2"/>
    <x v="1"/>
    <n v="20"/>
    <d v="1899-12-30T12:03:00"/>
    <x v="0"/>
    <s v="Fine no high winds"/>
    <x v="0"/>
  </r>
  <r>
    <s v="200901BS70035"/>
    <x v="0"/>
    <x v="7"/>
    <x v="28"/>
    <s v="Thursday"/>
    <s v="Auto traffic signal"/>
    <s v="Crossroads"/>
    <x v="1"/>
    <n v="51.508623999999998"/>
    <x v="0"/>
    <s v="Kensington and Chelsea"/>
    <s v="None"/>
    <n v="-0.20379900000000001"/>
    <n v="1"/>
    <n v="2"/>
    <s v="Metropolitan Police"/>
    <x v="2"/>
    <x v="1"/>
    <n v="30"/>
    <d v="1899-12-30T15:50:00"/>
    <x v="0"/>
    <s v="Fine no high winds"/>
    <x v="0"/>
  </r>
  <r>
    <s v="200901BS70036"/>
    <x v="0"/>
    <x v="7"/>
    <x v="29"/>
    <s v="Saturday"/>
    <s v="Auto traffic signal"/>
    <s v="Crossroads"/>
    <x v="1"/>
    <n v="51.491173000000003"/>
    <x v="1"/>
    <s v="Kensington and Chelsea"/>
    <s v="None"/>
    <n v="-0.18013999999999999"/>
    <n v="1"/>
    <n v="2"/>
    <s v="Metropolitan Police"/>
    <x v="1"/>
    <x v="1"/>
    <n v="30"/>
    <d v="1899-12-30T01:01:00"/>
    <x v="0"/>
    <s v="Fine no high winds"/>
    <x v="0"/>
  </r>
  <r>
    <s v="200901BS70037"/>
    <x v="0"/>
    <x v="7"/>
    <x v="30"/>
    <s v="Wednesday"/>
    <s v="Give way or uncontrolled"/>
    <s v="T or staggered junction"/>
    <x v="1"/>
    <n v="51.495477999999999"/>
    <x v="0"/>
    <s v="Kensington and Chelsea"/>
    <s v="None"/>
    <n v="-0.20273099999999999"/>
    <n v="1"/>
    <n v="1"/>
    <s v="Metropolitan Police"/>
    <x v="1"/>
    <x v="0"/>
    <n v="30"/>
    <d v="1899-12-30T07:45:00"/>
    <x v="0"/>
    <s v="Raining no high winds"/>
    <x v="0"/>
  </r>
  <r>
    <s v="200901BS70039"/>
    <x v="0"/>
    <x v="7"/>
    <x v="31"/>
    <s v="Tuesday"/>
    <s v="Auto traffic signal"/>
    <s v="Crossroads"/>
    <x v="0"/>
    <n v="51.495657999999999"/>
    <x v="0"/>
    <s v="Kensington and Chelsea"/>
    <s v="None"/>
    <n v="-0.173622"/>
    <n v="1"/>
    <n v="2"/>
    <s v="Metropolitan Police"/>
    <x v="2"/>
    <x v="1"/>
    <n v="30"/>
    <d v="1899-12-30T12:30:00"/>
    <x v="0"/>
    <s v="Fine no high winds"/>
    <x v="0"/>
  </r>
  <r>
    <s v="200901BS70040"/>
    <x v="0"/>
    <x v="8"/>
    <x v="32"/>
    <s v="Saturday"/>
    <s v="Give way or uncontrolled"/>
    <s v="T or staggered junction"/>
    <x v="1"/>
    <n v="51.499727"/>
    <x v="0"/>
    <s v="Kensington and Chelsea"/>
    <s v="None"/>
    <n v="-0.163518"/>
    <n v="1"/>
    <n v="2"/>
    <s v="Metropolitan Police"/>
    <x v="2"/>
    <x v="2"/>
    <n v="30"/>
    <d v="1899-12-30T10:08:00"/>
    <x v="0"/>
    <s v="Fine no high winds"/>
    <x v="0"/>
  </r>
  <r>
    <s v="200901BS70041"/>
    <x v="0"/>
    <x v="8"/>
    <x v="33"/>
    <s v="Thursday"/>
    <s v="Give way or uncontrolled"/>
    <s v="T or staggered junction"/>
    <x v="1"/>
    <n v="51.507801999999998"/>
    <x v="1"/>
    <s v="Kensington and Chelsea"/>
    <s v="None"/>
    <n v="-0.20296600000000001"/>
    <n v="1"/>
    <n v="2"/>
    <s v="Metropolitan Police"/>
    <x v="1"/>
    <x v="1"/>
    <n v="30"/>
    <d v="1899-12-30T16:19:00"/>
    <x v="1"/>
    <s v="Fine no high winds"/>
    <x v="0"/>
  </r>
  <r>
    <s v="200901BS70042"/>
    <x v="0"/>
    <x v="8"/>
    <x v="34"/>
    <s v="Thursday"/>
    <s v="Auto traffic signal"/>
    <s v="T or staggered junction"/>
    <x v="2"/>
    <n v="51.508972"/>
    <x v="1"/>
    <s v="Kensington and Chelsea"/>
    <s v="None"/>
    <n v="-0.197156"/>
    <n v="1"/>
    <n v="1"/>
    <s v="Metropolitan Police"/>
    <x v="2"/>
    <x v="1"/>
    <n v="30"/>
    <d v="1899-12-30T20:35:00"/>
    <x v="1"/>
    <s v="Fine no high winds"/>
    <x v="0"/>
  </r>
  <r>
    <s v="200901BS70043"/>
    <x v="0"/>
    <x v="8"/>
    <x v="35"/>
    <s v="Tuesday"/>
    <s v="Auto traffic signal"/>
    <s v="T or staggered junction"/>
    <x v="1"/>
    <n v="51.513036"/>
    <x v="0"/>
    <s v="Kensington and Chelsea"/>
    <s v="None"/>
    <n v="-0.20420099999999999"/>
    <n v="1"/>
    <n v="1"/>
    <s v="Metropolitan Police"/>
    <x v="2"/>
    <x v="1"/>
    <n v="30"/>
    <d v="1899-12-30T13:27:00"/>
    <x v="1"/>
    <s v="Fine no high winds"/>
    <x v="0"/>
  </r>
  <r>
    <s v="200901BS70044"/>
    <x v="0"/>
    <x v="9"/>
    <x v="36"/>
    <s v="Saturday"/>
    <s v="Give way or uncontrolled"/>
    <s v="Crossroads"/>
    <x v="1"/>
    <n v="51.512442999999998"/>
    <x v="0"/>
    <s v="Kensington and Chelsea"/>
    <s v="None"/>
    <n v="-0.20653099999999999"/>
    <n v="1"/>
    <n v="2"/>
    <s v="Metropolitan Police"/>
    <x v="1"/>
    <x v="1"/>
    <n v="30"/>
    <d v="1899-12-30T11:00:00"/>
    <x v="1"/>
    <s v="Fine no high winds"/>
    <x v="2"/>
  </r>
  <r>
    <s v="200901BS70045"/>
    <x v="0"/>
    <x v="9"/>
    <x v="37"/>
    <s v="Thursday"/>
    <s v="Give way or uncontrolled"/>
    <s v="T or staggered junction"/>
    <x v="0"/>
    <n v="51.491908000000002"/>
    <x v="0"/>
    <s v="Kensington and Chelsea"/>
    <s v="None"/>
    <n v="-0.19278699999999999"/>
    <n v="1"/>
    <n v="1"/>
    <s v="Metropolitan Police"/>
    <x v="2"/>
    <x v="1"/>
    <n v="30"/>
    <d v="1899-12-30T11:30:00"/>
    <x v="1"/>
    <s v="Fine no high winds"/>
    <x v="0"/>
  </r>
  <r>
    <s v="200901BS70047"/>
    <x v="0"/>
    <x v="9"/>
    <x v="38"/>
    <s v="Monday"/>
    <s v="Data missing or out of range"/>
    <s v="Not at junction or within 20 metres"/>
    <x v="2"/>
    <n v="51.497810999999999"/>
    <x v="0"/>
    <s v="Kensington and Chelsea"/>
    <s v="None"/>
    <n v="-0.202351"/>
    <n v="1"/>
    <n v="2"/>
    <s v="Metropolitan Police"/>
    <x v="1"/>
    <x v="1"/>
    <n v="30"/>
    <d v="1899-12-30T09:15:00"/>
    <x v="1"/>
    <s v="Raining no high winds"/>
    <x v="0"/>
  </r>
  <r>
    <s v="200901BS70049"/>
    <x v="0"/>
    <x v="9"/>
    <x v="39"/>
    <s v="Wednesday"/>
    <s v="Give way or uncontrolled"/>
    <s v="T or staggered junction"/>
    <x v="1"/>
    <n v="51.486272999999997"/>
    <x v="0"/>
    <s v="Kensington and Chelsea"/>
    <s v="None"/>
    <n v="-0.17154900000000001"/>
    <n v="1"/>
    <n v="2"/>
    <s v="Metropolitan Police"/>
    <x v="1"/>
    <x v="1"/>
    <n v="30"/>
    <d v="1899-12-30T11:15:00"/>
    <x v="1"/>
    <s v="Raining no high winds"/>
    <x v="0"/>
  </r>
  <r>
    <s v="200901BS70050"/>
    <x v="0"/>
    <x v="10"/>
    <x v="40"/>
    <s v="Friday"/>
    <s v="Data missing or out of range"/>
    <s v="Not at junction or within 20 metres"/>
    <x v="1"/>
    <n v="51.500737999999998"/>
    <x v="0"/>
    <s v="Kensington and Chelsea"/>
    <s v="None"/>
    <n v="-0.193879"/>
    <n v="2"/>
    <n v="1"/>
    <s v="Metropolitan Police"/>
    <x v="1"/>
    <x v="1"/>
    <n v="30"/>
    <d v="1899-12-30T11:15:00"/>
    <x v="1"/>
    <s v="Fine no high winds"/>
    <x v="0"/>
  </r>
  <r>
    <s v="200901BS70051"/>
    <x v="0"/>
    <x v="10"/>
    <x v="41"/>
    <s v="Monday"/>
    <s v="Give way or uncontrolled"/>
    <s v="T or staggered junction"/>
    <x v="1"/>
    <n v="51.500120000000003"/>
    <x v="0"/>
    <s v="Kensington and Chelsea"/>
    <s v="None"/>
    <n v="-0.15989999999999999"/>
    <n v="1"/>
    <n v="2"/>
    <s v="Metropolitan Police"/>
    <x v="2"/>
    <x v="1"/>
    <n v="30"/>
    <d v="1899-12-30T14:40:00"/>
    <x v="1"/>
    <s v="Fine no high winds"/>
    <x v="0"/>
  </r>
  <r>
    <s v="200901BS70052"/>
    <x v="0"/>
    <x v="10"/>
    <x v="42"/>
    <s v="Tuesday"/>
    <s v="Give way or uncontrolled"/>
    <s v="T or staggered junction"/>
    <x v="1"/>
    <n v="51.492089999999997"/>
    <x v="0"/>
    <s v="Kensington and Chelsea"/>
    <s v="None"/>
    <n v="-0.19292400000000001"/>
    <n v="1"/>
    <n v="1"/>
    <s v="Metropolitan Police"/>
    <x v="2"/>
    <x v="0"/>
    <n v="30"/>
    <d v="1899-12-30T09:58:00"/>
    <x v="1"/>
    <s v="Fine no high winds"/>
    <x v="0"/>
  </r>
  <r>
    <s v="200901BS70053"/>
    <x v="0"/>
    <x v="10"/>
    <x v="43"/>
    <s v="Tuesday"/>
    <s v="Give way or uncontrolled"/>
    <s v="T or staggered junction"/>
    <x v="2"/>
    <n v="51.491050000000001"/>
    <x v="0"/>
    <s v="Kensington and Chelsea"/>
    <s v="None"/>
    <n v="-0.16069800000000001"/>
    <n v="1"/>
    <n v="2"/>
    <s v="Metropolitan Police"/>
    <x v="1"/>
    <x v="0"/>
    <n v="30"/>
    <d v="1899-12-30T08:10:00"/>
    <x v="1"/>
    <s v="Fine no high winds"/>
    <x v="0"/>
  </r>
  <r>
    <s v="200901BS70054"/>
    <x v="0"/>
    <x v="11"/>
    <x v="44"/>
    <s v="Friday"/>
    <s v="Auto traffic signal"/>
    <s v="Roundabout"/>
    <x v="1"/>
    <n v="51.504671999999999"/>
    <x v="0"/>
    <s v="Hammersmith and Fulham"/>
    <s v="None"/>
    <n v="-0.21591399999999999"/>
    <n v="1"/>
    <n v="2"/>
    <s v="Metropolitan Police"/>
    <x v="2"/>
    <x v="2"/>
    <n v="30"/>
    <d v="1899-12-30T08:28:00"/>
    <x v="1"/>
    <s v="Fine no high winds"/>
    <x v="2"/>
  </r>
  <r>
    <s v="200901BS70055"/>
    <x v="0"/>
    <x v="11"/>
    <x v="45"/>
    <s v="Wednesday"/>
    <s v="Data missing or out of range"/>
    <s v="Not at junction or within 20 metres"/>
    <x v="1"/>
    <n v="51.506379000000003"/>
    <x v="1"/>
    <s v="Kensington and Chelsea"/>
    <s v="None"/>
    <n v="-0.20403099999999999"/>
    <n v="1"/>
    <n v="2"/>
    <s v="Metropolitan Police"/>
    <x v="1"/>
    <x v="1"/>
    <n v="30"/>
    <d v="1899-12-30T19:53:00"/>
    <x v="1"/>
    <s v="Raining no high winds"/>
    <x v="0"/>
  </r>
  <r>
    <s v="200901BS70056"/>
    <x v="0"/>
    <x v="11"/>
    <x v="46"/>
    <s v="Thursday"/>
    <s v="Give way or uncontrolled"/>
    <s v="T or staggered junction"/>
    <x v="1"/>
    <n v="51.480175000000003"/>
    <x v="0"/>
    <s v="Kensington and Chelsea"/>
    <s v="None"/>
    <n v="-0.17841699999999999"/>
    <n v="1"/>
    <n v="2"/>
    <s v="Metropolitan Police"/>
    <x v="2"/>
    <x v="1"/>
    <n v="30"/>
    <d v="1899-12-30T14:05:00"/>
    <x v="1"/>
    <s v="Fine no high winds"/>
    <x v="1"/>
  </r>
  <r>
    <s v="200901BS70057"/>
    <x v="0"/>
    <x v="11"/>
    <x v="47"/>
    <s v="Tuesday"/>
    <s v="Data missing or out of range"/>
    <s v="Not at junction or within 20 metres"/>
    <x v="0"/>
    <n v="51.491835999999999"/>
    <x v="1"/>
    <s v="Kensington and Chelsea"/>
    <s v="None"/>
    <n v="-0.15922500000000001"/>
    <n v="1"/>
    <n v="1"/>
    <s v="Metropolitan Police"/>
    <x v="2"/>
    <x v="1"/>
    <n v="30"/>
    <d v="1899-12-30T23:55:00"/>
    <x v="1"/>
    <s v="Fine no high winds"/>
    <x v="0"/>
  </r>
  <r>
    <s v="200901BS70058"/>
    <x v="1"/>
    <x v="0"/>
    <x v="48"/>
    <s v="Tuesday"/>
    <s v="Auto traffic signal"/>
    <s v="Crossroads"/>
    <x v="1"/>
    <n v="51.516717"/>
    <x v="0"/>
    <s v="Kensington and Chelsea"/>
    <s v="None"/>
    <n v="-0.209678"/>
    <n v="1"/>
    <n v="1"/>
    <s v="Metropolitan Police"/>
    <x v="1"/>
    <x v="1"/>
    <n v="30"/>
    <d v="1899-12-30T08:35:00"/>
    <x v="1"/>
    <s v="Fine no high winds"/>
    <x v="0"/>
  </r>
  <r>
    <s v="200901BS70060"/>
    <x v="1"/>
    <x v="0"/>
    <x v="49"/>
    <s v="Thursday"/>
    <s v="Data missing or out of range"/>
    <s v="Not at junction or within 20 metres"/>
    <x v="2"/>
    <n v="51.490115000000003"/>
    <x v="0"/>
    <s v="Kensington and Chelsea"/>
    <s v="None"/>
    <n v="-0.19314600000000001"/>
    <n v="1"/>
    <n v="2"/>
    <s v="Metropolitan Police"/>
    <x v="2"/>
    <x v="1"/>
    <n v="30"/>
    <d v="1899-12-30T07:53:00"/>
    <x v="1"/>
    <s v="Fine no high winds"/>
    <x v="0"/>
  </r>
  <r>
    <s v="200901BS70061"/>
    <x v="1"/>
    <x v="0"/>
    <x v="50"/>
    <s v="Monday"/>
    <s v="Auto traffic signal"/>
    <s v="T or staggered junction"/>
    <x v="2"/>
    <n v="51.508943000000002"/>
    <x v="0"/>
    <s v="Kensington and Chelsea"/>
    <s v="None"/>
    <n v="-0.19528400000000001"/>
    <n v="1"/>
    <n v="1"/>
    <s v="Metropolitan Police"/>
    <x v="2"/>
    <x v="1"/>
    <n v="30"/>
    <d v="1899-12-30T12:00:00"/>
    <x v="1"/>
    <s v="Fine no high winds"/>
    <x v="0"/>
  </r>
  <r>
    <s v="200901BS70062"/>
    <x v="1"/>
    <x v="0"/>
    <x v="51"/>
    <s v="Monday"/>
    <s v="Auto traffic signal"/>
    <s v="T or staggered junction"/>
    <x v="2"/>
    <n v="51.493264000000003"/>
    <x v="0"/>
    <s v="Kensington and Chelsea"/>
    <s v="None"/>
    <n v="-0.199072"/>
    <n v="1"/>
    <n v="2"/>
    <s v="Metropolitan Police"/>
    <x v="2"/>
    <x v="2"/>
    <n v="30"/>
    <d v="1899-12-30T08:25:00"/>
    <x v="1"/>
    <s v="Fine no high winds"/>
    <x v="0"/>
  </r>
  <r>
    <s v="200901BS70063"/>
    <x v="1"/>
    <x v="1"/>
    <x v="52"/>
    <s v="Saturday"/>
    <s v="Data missing or out of range"/>
    <s v="Not at junction or within 20 metres"/>
    <x v="1"/>
    <n v="51.484765000000003"/>
    <x v="1"/>
    <s v="Kensington and Chelsea"/>
    <s v="None"/>
    <n v="-0.15562100000000001"/>
    <n v="1"/>
    <n v="2"/>
    <s v="Metropolitan Police"/>
    <x v="1"/>
    <x v="1"/>
    <n v="30"/>
    <d v="1899-12-30T21:06:00"/>
    <x v="1"/>
    <s v="Fine no high winds"/>
    <x v="0"/>
  </r>
  <r>
    <s v="200901BS70064"/>
    <x v="1"/>
    <x v="1"/>
    <x v="53"/>
    <s v="Wednesday"/>
    <s v="Auto traffic signal"/>
    <s v="T or staggered junction"/>
    <x v="1"/>
    <n v="51.481746000000001"/>
    <x v="0"/>
    <s v="Kensington and Chelsea"/>
    <s v="None"/>
    <n v="-0.17533000000000001"/>
    <n v="1"/>
    <n v="1"/>
    <s v="Metropolitan Police"/>
    <x v="1"/>
    <x v="1"/>
    <n v="30"/>
    <d v="1899-12-30T07:09:00"/>
    <x v="1"/>
    <s v="Fine no high winds"/>
    <x v="0"/>
  </r>
  <r>
    <s v="200901BS70065"/>
    <x v="1"/>
    <x v="1"/>
    <x v="54"/>
    <s v="Saturday"/>
    <s v="Data missing or out of range"/>
    <s v="Not at junction or within 20 metres"/>
    <x v="1"/>
    <n v="51.487665999999997"/>
    <x v="1"/>
    <s v="Kensington and Chelsea"/>
    <s v="None"/>
    <n v="-0.18013499999999999"/>
    <n v="2"/>
    <n v="1"/>
    <s v="Metropolitan Police"/>
    <x v="2"/>
    <x v="1"/>
    <n v="30"/>
    <d v="1899-12-30T20:42:00"/>
    <x v="1"/>
    <s v="Fine no high winds"/>
    <x v="0"/>
  </r>
  <r>
    <s v="200901BS70066"/>
    <x v="1"/>
    <x v="1"/>
    <x v="55"/>
    <s v="Sunday"/>
    <s v="Give way or uncontrolled"/>
    <s v="T or staggered junction"/>
    <x v="1"/>
    <n v="51.501516000000002"/>
    <x v="1"/>
    <s v="Kensington and Chelsea"/>
    <s v="None"/>
    <n v="-0.191831"/>
    <n v="1"/>
    <n v="1"/>
    <s v="Metropolitan Police"/>
    <x v="2"/>
    <x v="1"/>
    <n v="30"/>
    <d v="1899-12-30T00:35:00"/>
    <x v="1"/>
    <s v="Fine no high winds"/>
    <x v="2"/>
  </r>
  <r>
    <s v="200901BS70067"/>
    <x v="1"/>
    <x v="2"/>
    <x v="56"/>
    <s v="Saturday"/>
    <s v="Give way or uncontrolled"/>
    <s v="T or staggered junction"/>
    <x v="2"/>
    <n v="51.487794000000001"/>
    <x v="0"/>
    <s v="Kensington and Chelsea"/>
    <s v="None"/>
    <n v="-0.18257899999999999"/>
    <n v="1"/>
    <n v="2"/>
    <s v="Metropolitan Police"/>
    <x v="2"/>
    <x v="0"/>
    <n v="30"/>
    <d v="1899-12-30T10:15:00"/>
    <x v="1"/>
    <s v="Fine no high winds"/>
    <x v="0"/>
  </r>
  <r>
    <s v="200901BS70069"/>
    <x v="1"/>
    <x v="2"/>
    <x v="57"/>
    <s v="Thursday"/>
    <s v="Give way or uncontrolled"/>
    <s v="T or staggered junction"/>
    <x v="1"/>
    <n v="51.502057999999998"/>
    <x v="1"/>
    <s v="Kensington and Chelsea"/>
    <s v="None"/>
    <n v="-0.18618999999999999"/>
    <n v="1"/>
    <n v="2"/>
    <s v="Metropolitan Police"/>
    <x v="1"/>
    <x v="1"/>
    <n v="30"/>
    <d v="1899-12-30T16:50:00"/>
    <x v="1"/>
    <s v="Snowing no high winds"/>
    <x v="0"/>
  </r>
  <r>
    <s v="200901BS70070"/>
    <x v="1"/>
    <x v="2"/>
    <x v="58"/>
    <s v="Thursday"/>
    <s v="Auto traffic signal"/>
    <s v="T or staggered junction"/>
    <x v="2"/>
    <n v="51.500993999999999"/>
    <x v="0"/>
    <s v="Kensington and Chelsea"/>
    <s v="None"/>
    <n v="-0.19300400000000001"/>
    <n v="1"/>
    <n v="1"/>
    <s v="Metropolitan Police"/>
    <x v="2"/>
    <x v="1"/>
    <n v="30"/>
    <d v="1899-12-30T12:20:00"/>
    <x v="1"/>
    <s v="Fine no high winds"/>
    <x v="0"/>
  </r>
  <r>
    <s v="200901BS70071"/>
    <x v="1"/>
    <x v="2"/>
    <x v="59"/>
    <s v="Friday"/>
    <s v="Give way or uncontrolled"/>
    <s v="Roundabout"/>
    <x v="1"/>
    <n v="51.523977000000002"/>
    <x v="1"/>
    <s v="Kensington and Chelsea"/>
    <s v="None"/>
    <n v="-0.214006"/>
    <n v="1"/>
    <n v="2"/>
    <s v="Metropolitan Police"/>
    <x v="2"/>
    <x v="3"/>
    <n v="30"/>
    <d v="1899-12-30T23:15:00"/>
    <x v="1"/>
    <s v="Fine no high winds"/>
    <x v="2"/>
  </r>
  <r>
    <s v="200901BS70072"/>
    <x v="1"/>
    <x v="3"/>
    <x v="60"/>
    <s v="Friday"/>
    <s v="Give way or uncontrolled"/>
    <s v="Crossroads"/>
    <x v="1"/>
    <n v="51.484368000000003"/>
    <x v="0"/>
    <s v="Kensington and Chelsea"/>
    <s v="None"/>
    <n v="-0.17047300000000001"/>
    <n v="1"/>
    <n v="1"/>
    <s v="Metropolitan Police"/>
    <x v="2"/>
    <x v="1"/>
    <n v="30"/>
    <d v="1899-12-30T15:40:00"/>
    <x v="1"/>
    <s v="Fine no high winds"/>
    <x v="0"/>
  </r>
  <r>
    <s v="200901BS70073"/>
    <x v="1"/>
    <x v="3"/>
    <x v="61"/>
    <s v="Sunday"/>
    <s v="Data missing or out of range"/>
    <s v="Not at junction or within 20 metres"/>
    <x v="1"/>
    <n v="51.501168999999997"/>
    <x v="1"/>
    <s v="Kensington and Chelsea"/>
    <s v="None"/>
    <n v="-0.19270899999999999"/>
    <n v="1"/>
    <n v="1"/>
    <s v="Metropolitan Police"/>
    <x v="2"/>
    <x v="1"/>
    <n v="30"/>
    <d v="1899-12-30T16:46:00"/>
    <x v="1"/>
    <s v="Fine no high winds"/>
    <x v="0"/>
  </r>
  <r>
    <s v="200901BS70075"/>
    <x v="1"/>
    <x v="3"/>
    <x v="62"/>
    <s v="Saturday"/>
    <s v="Give way or uncontrolled"/>
    <s v="T or staggered junction"/>
    <x v="1"/>
    <n v="51.482990000000001"/>
    <x v="0"/>
    <s v="Kensington and Chelsea"/>
    <s v="None"/>
    <n v="-0.18593899999999999"/>
    <n v="2"/>
    <n v="2"/>
    <s v="Metropolitan Police"/>
    <x v="2"/>
    <x v="1"/>
    <n v="30"/>
    <d v="1899-12-30T12:25:00"/>
    <x v="1"/>
    <s v="Fine no high winds"/>
    <x v="0"/>
  </r>
  <r>
    <s v="200901BS70077"/>
    <x v="1"/>
    <x v="3"/>
    <x v="63"/>
    <s v="Monday"/>
    <s v="Give way or uncontrolled"/>
    <s v="Roundabout"/>
    <x v="1"/>
    <n v="51.515582000000002"/>
    <x v="0"/>
    <s v="Kensington and Chelsea"/>
    <s v="None"/>
    <n v="-0.20597499999999999"/>
    <n v="1"/>
    <n v="2"/>
    <s v="Metropolitan Police"/>
    <x v="2"/>
    <x v="3"/>
    <n v="30"/>
    <d v="1899-12-30T13:23:00"/>
    <x v="1"/>
    <s v="Fine no high winds"/>
    <x v="2"/>
  </r>
  <r>
    <s v="200901BS70078"/>
    <x v="1"/>
    <x v="4"/>
    <x v="64"/>
    <s v="Sunday"/>
    <s v="Give way or uncontrolled"/>
    <s v="T or staggered junction"/>
    <x v="0"/>
    <n v="51.483750000000001"/>
    <x v="1"/>
    <s v="Kensington and Chelsea"/>
    <s v="None"/>
    <n v="-0.16545599999999999"/>
    <n v="1"/>
    <n v="2"/>
    <s v="Metropolitan Police"/>
    <x v="2"/>
    <x v="1"/>
    <n v="30"/>
    <d v="1899-12-30T17:30:00"/>
    <x v="1"/>
    <s v="Fine no high winds"/>
    <x v="0"/>
  </r>
  <r>
    <s v="200901BS70080"/>
    <x v="1"/>
    <x v="4"/>
    <x v="65"/>
    <s v="Thursday"/>
    <s v="Give way or uncontrolled"/>
    <s v="T or staggered junction"/>
    <x v="1"/>
    <n v="51.490918999999998"/>
    <x v="1"/>
    <s v="Kensington and Chelsea"/>
    <s v="None"/>
    <n v="-0.18115800000000001"/>
    <n v="1"/>
    <n v="2"/>
    <s v="Metropolitan Police"/>
    <x v="2"/>
    <x v="1"/>
    <n v="30"/>
    <d v="1899-12-30T22:55:00"/>
    <x v="1"/>
    <s v="Fine no high winds"/>
    <x v="0"/>
  </r>
  <r>
    <s v="200901BS70086"/>
    <x v="1"/>
    <x v="4"/>
    <x v="66"/>
    <s v="Friday"/>
    <s v="Give way or uncontrolled"/>
    <s v="T or staggered junction"/>
    <x v="2"/>
    <n v="51.500731000000002"/>
    <x v="0"/>
    <s v="Kensington and Chelsea"/>
    <s v="None"/>
    <n v="-0.19344700000000001"/>
    <n v="1"/>
    <n v="2"/>
    <s v="Metropolitan Police"/>
    <x v="2"/>
    <x v="2"/>
    <n v="30"/>
    <d v="1899-12-30T16:05:00"/>
    <x v="1"/>
    <s v="Fine no high winds"/>
    <x v="0"/>
  </r>
  <r>
    <s v="200901BS70088"/>
    <x v="1"/>
    <x v="4"/>
    <x v="67"/>
    <s v="Wednesday"/>
    <s v="Data missing or out of range"/>
    <s v="Not at junction or within 20 metres"/>
    <x v="0"/>
    <n v="51.513804"/>
    <x v="0"/>
    <s v="Kensington and Chelsea"/>
    <s v="None"/>
    <n v="-0.213251"/>
    <n v="2"/>
    <n v="2"/>
    <s v="Metropolitan Police"/>
    <x v="1"/>
    <x v="1"/>
    <n v="30"/>
    <d v="1899-12-30T08:36:00"/>
    <x v="1"/>
    <s v="Other"/>
    <x v="0"/>
  </r>
  <r>
    <s v="200901BS70089"/>
    <x v="1"/>
    <x v="5"/>
    <x v="68"/>
    <s v="Wednesday"/>
    <s v="Give way or uncontrolled"/>
    <s v="T or staggered junction"/>
    <x v="1"/>
    <n v="51.494663000000003"/>
    <x v="1"/>
    <s v="Kensington and Chelsea"/>
    <s v="None"/>
    <n v="-0.190661"/>
    <n v="1"/>
    <n v="2"/>
    <s v="Metropolitan Police"/>
    <x v="2"/>
    <x v="1"/>
    <n v="30"/>
    <d v="1899-12-30T21:45:00"/>
    <x v="1"/>
    <s v="Fine no high winds"/>
    <x v="0"/>
  </r>
  <r>
    <s v="200901BS70090"/>
    <x v="1"/>
    <x v="5"/>
    <x v="69"/>
    <s v="Tuesday"/>
    <s v="Give way or uncontrolled"/>
    <s v="T or staggered junction"/>
    <x v="1"/>
    <n v="51.497543"/>
    <x v="0"/>
    <s v="Kensington and Chelsea"/>
    <s v="None"/>
    <n v="-0.16764000000000001"/>
    <n v="1"/>
    <n v="2"/>
    <s v="Metropolitan Police"/>
    <x v="2"/>
    <x v="2"/>
    <n v="30"/>
    <d v="1899-12-30T08:55:00"/>
    <x v="1"/>
    <s v="Fine no high winds"/>
    <x v="0"/>
  </r>
  <r>
    <s v="200901BS70091"/>
    <x v="1"/>
    <x v="5"/>
    <x v="70"/>
    <s v="Tuesday"/>
    <s v="Give way or uncontrolled"/>
    <s v="Crossroads"/>
    <x v="1"/>
    <n v="51.517474999999997"/>
    <x v="0"/>
    <s v="Kensington and Chelsea"/>
    <s v="None"/>
    <n v="-0.20633299999999999"/>
    <n v="2"/>
    <n v="2"/>
    <s v="Metropolitan Police"/>
    <x v="2"/>
    <x v="1"/>
    <n v="30"/>
    <d v="1899-12-30T08:30:00"/>
    <x v="1"/>
    <s v="Fine no high winds"/>
    <x v="0"/>
  </r>
  <r>
    <s v="200901BS70092"/>
    <x v="1"/>
    <x v="5"/>
    <x v="71"/>
    <s v="Tuesday"/>
    <s v="Give way or uncontrolled"/>
    <s v="Crossroads"/>
    <x v="1"/>
    <n v="51.485759000000002"/>
    <x v="1"/>
    <s v="Kensington and Chelsea"/>
    <s v="None"/>
    <n v="-0.173154"/>
    <n v="1"/>
    <n v="1"/>
    <s v="Metropolitan Police"/>
    <x v="1"/>
    <x v="1"/>
    <n v="30"/>
    <d v="1899-12-30T20:20:00"/>
    <x v="1"/>
    <s v="Raining no high winds"/>
    <x v="1"/>
  </r>
  <r>
    <s v="200901BS70093"/>
    <x v="1"/>
    <x v="6"/>
    <x v="72"/>
    <s v="Wednesday"/>
    <s v="Give way or uncontrolled"/>
    <s v="Mini-roundabout"/>
    <x v="1"/>
    <n v="51.517795999999997"/>
    <x v="0"/>
    <s v="Kensington and Chelsea"/>
    <s v="None"/>
    <n v="-0.21554499999999999"/>
    <n v="3"/>
    <n v="2"/>
    <s v="Metropolitan Police"/>
    <x v="2"/>
    <x v="3"/>
    <n v="30"/>
    <d v="1899-12-30T14:51:00"/>
    <x v="1"/>
    <s v="Fine no high winds"/>
    <x v="1"/>
  </r>
  <r>
    <s v="200901BS70094"/>
    <x v="1"/>
    <x v="6"/>
    <x v="73"/>
    <s v="Friday"/>
    <s v="Auto traffic signal"/>
    <s v="Crossroads"/>
    <x v="1"/>
    <n v="51.497047999999999"/>
    <x v="0"/>
    <s v="Kensington and Chelsea"/>
    <s v="None"/>
    <n v="-0.15901499999999999"/>
    <n v="1"/>
    <n v="2"/>
    <s v="Metropolitan Police"/>
    <x v="2"/>
    <x v="1"/>
    <n v="30"/>
    <d v="1899-12-30T06:35:00"/>
    <x v="1"/>
    <s v="Fine no high winds"/>
    <x v="0"/>
  </r>
  <r>
    <s v="200901BS70095"/>
    <x v="1"/>
    <x v="6"/>
    <x v="74"/>
    <s v="Tuesday"/>
    <s v="Give way or uncontrolled"/>
    <s v="T or staggered junction"/>
    <x v="0"/>
    <n v="51.497103000000003"/>
    <x v="1"/>
    <s v="Kensington and Chelsea"/>
    <s v="None"/>
    <n v="-0.16823399999999999"/>
    <n v="1"/>
    <n v="1"/>
    <s v="Metropolitan Police"/>
    <x v="2"/>
    <x v="1"/>
    <n v="30"/>
    <d v="1899-12-30T19:11:00"/>
    <x v="1"/>
    <s v="Fine no high winds"/>
    <x v="1"/>
  </r>
  <r>
    <s v="200901BS70096"/>
    <x v="1"/>
    <x v="6"/>
    <x v="75"/>
    <s v="Tuesday"/>
    <s v="Give way or uncontrolled"/>
    <s v="T or staggered junction"/>
    <x v="0"/>
    <n v="51.512346000000001"/>
    <x v="1"/>
    <s v="Kensington and Chelsea"/>
    <s v="None"/>
    <n v="-0.21792"/>
    <n v="1"/>
    <n v="2"/>
    <s v="Metropolitan Police"/>
    <x v="1"/>
    <x v="1"/>
    <n v="30"/>
    <d v="1899-12-30T20:26:00"/>
    <x v="1"/>
    <s v="Raining no high winds"/>
    <x v="0"/>
  </r>
  <r>
    <s v="200901BS70097"/>
    <x v="1"/>
    <x v="7"/>
    <x v="76"/>
    <s v="Friday"/>
    <s v="Auto traffic signal"/>
    <s v="Crossroads"/>
    <x v="1"/>
    <n v="51.485757"/>
    <x v="0"/>
    <s v="Kensington and Chelsea"/>
    <s v="None"/>
    <n v="-0.15010799999999999"/>
    <n v="1"/>
    <n v="2"/>
    <s v="Metropolitan Police"/>
    <x v="2"/>
    <x v="1"/>
    <n v="30"/>
    <d v="1899-12-30T11:30:00"/>
    <x v="1"/>
    <s v="Fine no high winds"/>
    <x v="0"/>
  </r>
  <r>
    <s v="200901BS70099"/>
    <x v="1"/>
    <x v="7"/>
    <x v="77"/>
    <s v="Wednesday"/>
    <s v="Data missing or out of range"/>
    <s v="Not at junction or within 20 metres"/>
    <x v="1"/>
    <n v="51.500855999999999"/>
    <x v="0"/>
    <s v="Kensington and Chelsea"/>
    <s v="None"/>
    <n v="-0.18407599999999999"/>
    <n v="1"/>
    <n v="2"/>
    <s v="Metropolitan Police"/>
    <x v="2"/>
    <x v="1"/>
    <n v="30"/>
    <d v="1899-12-30T13:00:00"/>
    <x v="1"/>
    <s v="Fine no high winds"/>
    <x v="0"/>
  </r>
  <r>
    <s v="200901BS70100"/>
    <x v="1"/>
    <x v="7"/>
    <x v="78"/>
    <s v="Monday"/>
    <s v="Auto traffic signal"/>
    <s v="Crossroads"/>
    <x v="1"/>
    <n v="51.492471000000002"/>
    <x v="0"/>
    <s v="Kensington and Chelsea"/>
    <s v="None"/>
    <n v="-0.20011200000000001"/>
    <n v="1"/>
    <n v="2"/>
    <s v="Metropolitan Police"/>
    <x v="2"/>
    <x v="1"/>
    <n v="30"/>
    <d v="1899-12-30T13:27:00"/>
    <x v="1"/>
    <s v="Fine no high winds"/>
    <x v="0"/>
  </r>
  <r>
    <s v="200901BS70101"/>
    <x v="1"/>
    <x v="7"/>
    <x v="79"/>
    <s v="Monday"/>
    <s v="Data missing or out of range"/>
    <s v="Not at junction or within 20 metres"/>
    <x v="1"/>
    <n v="51.518130999999997"/>
    <x v="0"/>
    <s v="Kensington and Chelsea"/>
    <s v="None"/>
    <n v="-0.213947"/>
    <n v="1"/>
    <n v="2"/>
    <s v="Metropolitan Police"/>
    <x v="2"/>
    <x v="1"/>
    <n v="30"/>
    <d v="1899-12-30T15:30:00"/>
    <x v="1"/>
    <s v="Fine no high winds"/>
    <x v="0"/>
  </r>
  <r>
    <s v="200901BS70102"/>
    <x v="1"/>
    <x v="8"/>
    <x v="80"/>
    <s v="Tuesday"/>
    <s v="Give way or uncontrolled"/>
    <s v="Roundabout"/>
    <x v="0"/>
    <n v="51.504784000000001"/>
    <x v="0"/>
    <s v="Hammersmith and Fulham"/>
    <s v="None"/>
    <n v="-0.21734999999999999"/>
    <n v="1"/>
    <n v="2"/>
    <s v="Metropolitan Police"/>
    <x v="2"/>
    <x v="3"/>
    <n v="30"/>
    <d v="1899-12-30T13:30:00"/>
    <x v="1"/>
    <s v="Fine no high winds"/>
    <x v="0"/>
  </r>
  <r>
    <s v="200901BS70107"/>
    <x v="1"/>
    <x v="8"/>
    <x v="81"/>
    <s v="Tuesday"/>
    <s v="Auto traffic signal"/>
    <s v="Crossroads"/>
    <x v="1"/>
    <n v="51.483345"/>
    <x v="0"/>
    <s v="Kensington and Chelsea"/>
    <s v="None"/>
    <n v="-0.185636"/>
    <n v="1"/>
    <n v="1"/>
    <s v="Metropolitan Police"/>
    <x v="2"/>
    <x v="0"/>
    <n v="30"/>
    <d v="1899-12-30T16:50:00"/>
    <x v="1"/>
    <s v="Fine no high winds"/>
    <x v="0"/>
  </r>
  <r>
    <s v="200901BS70108"/>
    <x v="1"/>
    <x v="8"/>
    <x v="82"/>
    <s v="Monday"/>
    <s v="Auto traffic signal"/>
    <s v="Crossroads"/>
    <x v="1"/>
    <n v="51.48115"/>
    <x v="0"/>
    <s v="Kensington and Chelsea"/>
    <s v="None"/>
    <n v="-0.18327499999999999"/>
    <n v="1"/>
    <n v="3"/>
    <s v="Metropolitan Police"/>
    <x v="2"/>
    <x v="1"/>
    <n v="30"/>
    <d v="1899-12-30T10:40:00"/>
    <x v="1"/>
    <s v="Fine no high winds"/>
    <x v="0"/>
  </r>
  <r>
    <s v="200901BS70109"/>
    <x v="1"/>
    <x v="8"/>
    <x v="83"/>
    <s v="Monday"/>
    <s v="Give way or uncontrolled"/>
    <s v="Crossroads"/>
    <x v="1"/>
    <n v="51.492660000000001"/>
    <x v="0"/>
    <s v="Kensington and Chelsea"/>
    <s v="None"/>
    <n v="-0.16020100000000001"/>
    <n v="1"/>
    <n v="2"/>
    <s v="Metropolitan Police"/>
    <x v="2"/>
    <x v="1"/>
    <n v="30"/>
    <d v="1899-12-30T07:40:00"/>
    <x v="1"/>
    <s v="Fine no high winds"/>
    <x v="0"/>
  </r>
  <r>
    <s v="200901BS70110"/>
    <x v="1"/>
    <x v="9"/>
    <x v="84"/>
    <s v="Wednesday"/>
    <s v="Give way or uncontrolled"/>
    <s v="T or staggered junction"/>
    <x v="2"/>
    <n v="51.491934999999998"/>
    <x v="0"/>
    <s v="Kensington and Chelsea"/>
    <s v="None"/>
    <n v="-0.19451499999999999"/>
    <n v="1"/>
    <n v="2"/>
    <s v="Metropolitan Police"/>
    <x v="2"/>
    <x v="0"/>
    <n v="30"/>
    <d v="1899-12-30T12:58:00"/>
    <x v="1"/>
    <s v="Fine no high winds"/>
    <x v="0"/>
  </r>
  <r>
    <s v="200901BS70111"/>
    <x v="1"/>
    <x v="9"/>
    <x v="85"/>
    <s v="Friday"/>
    <s v="Give way or uncontrolled"/>
    <s v="T or staggered junction"/>
    <x v="1"/>
    <n v="51.482328000000003"/>
    <x v="1"/>
    <s v="Kensington and Chelsea"/>
    <s v="None"/>
    <n v="-0.17228199999999999"/>
    <n v="2"/>
    <n v="2"/>
    <s v="Metropolitan Police"/>
    <x v="2"/>
    <x v="1"/>
    <n v="30"/>
    <d v="1899-12-30T17:30:00"/>
    <x v="1"/>
    <s v="Fine no high winds"/>
    <x v="0"/>
  </r>
  <r>
    <s v="200901BS70112"/>
    <x v="1"/>
    <x v="9"/>
    <x v="86"/>
    <s v="Saturday"/>
    <s v="Auto traffic signal"/>
    <s v="Crossroads"/>
    <x v="1"/>
    <n v="51.481572"/>
    <x v="0"/>
    <s v="Kensington and Chelsea"/>
    <s v="None"/>
    <n v="-0.18153"/>
    <n v="1"/>
    <n v="2"/>
    <s v="Metropolitan Police"/>
    <x v="2"/>
    <x v="1"/>
    <n v="30"/>
    <d v="1899-12-30T17:04:00"/>
    <x v="1"/>
    <s v="Fine no high winds"/>
    <x v="0"/>
  </r>
  <r>
    <s v="200901BS70113"/>
    <x v="1"/>
    <x v="9"/>
    <x v="87"/>
    <s v="Friday"/>
    <s v="Give way or uncontrolled"/>
    <s v="T or staggered junction"/>
    <x v="1"/>
    <n v="51.498919999999998"/>
    <x v="1"/>
    <s v="Kensington and Chelsea"/>
    <s v="None"/>
    <n v="-0.15793099999999999"/>
    <n v="1"/>
    <n v="2"/>
    <s v="Metropolitan Police"/>
    <x v="2"/>
    <x v="1"/>
    <n v="30"/>
    <d v="1899-12-30T18:15:00"/>
    <x v="1"/>
    <s v="Fine no high winds"/>
    <x v="3"/>
  </r>
  <r>
    <s v="200901BS70115"/>
    <x v="1"/>
    <x v="10"/>
    <x v="88"/>
    <s v="Monday"/>
    <s v="Give way or uncontrolled"/>
    <s v="Crossroads"/>
    <x v="1"/>
    <n v="51.490315000000002"/>
    <x v="0"/>
    <s v="Kensington and Chelsea"/>
    <s v="None"/>
    <n v="-0.177005"/>
    <n v="1"/>
    <n v="1"/>
    <s v="Metropolitan Police"/>
    <x v="2"/>
    <x v="1"/>
    <n v="30"/>
    <d v="1899-12-30T15:53:00"/>
    <x v="1"/>
    <s v="Fine no high winds"/>
    <x v="2"/>
  </r>
  <r>
    <s v="200901BS70116"/>
    <x v="1"/>
    <x v="10"/>
    <x v="89"/>
    <s v="Thursday"/>
    <s v="Auto traffic signal"/>
    <s v="Crossroads"/>
    <x v="1"/>
    <n v="51.484361"/>
    <x v="0"/>
    <s v="Kensington and Chelsea"/>
    <s v="None"/>
    <n v="-0.17580200000000001"/>
    <n v="1"/>
    <n v="2"/>
    <s v="Metropolitan Police"/>
    <x v="2"/>
    <x v="1"/>
    <n v="30"/>
    <d v="1899-12-30T13:45:00"/>
    <x v="1"/>
    <s v="Fine no high winds"/>
    <x v="0"/>
  </r>
  <r>
    <s v="200901BS70117"/>
    <x v="1"/>
    <x v="10"/>
    <x v="90"/>
    <s v="Saturday"/>
    <s v="Auto traffic signal"/>
    <s v="Crossroads"/>
    <x v="1"/>
    <n v="51.489534999999997"/>
    <x v="1"/>
    <s v="Kensington and Chelsea"/>
    <s v="None"/>
    <n v="-0.155861"/>
    <n v="1"/>
    <n v="2"/>
    <s v="Metropolitan Police"/>
    <x v="2"/>
    <x v="1"/>
    <n v="30"/>
    <d v="1899-12-30T06:12:00"/>
    <x v="1"/>
    <s v="Fine no high winds"/>
    <x v="0"/>
  </r>
  <r>
    <s v="200901BS70118"/>
    <x v="1"/>
    <x v="10"/>
    <x v="91"/>
    <s v="Monday"/>
    <s v="Data missing or out of range"/>
    <s v="Not at junction or within 20 metres"/>
    <x v="1"/>
    <n v="51.493428999999999"/>
    <x v="0"/>
    <s v="Kensington and Chelsea"/>
    <s v="None"/>
    <n v="-0.17486399999999999"/>
    <n v="1"/>
    <n v="2"/>
    <s v="Metropolitan Police"/>
    <x v="2"/>
    <x v="1"/>
    <n v="30"/>
    <d v="1899-12-30T12:33:00"/>
    <x v="1"/>
    <s v="Fine no high winds"/>
    <x v="0"/>
  </r>
  <r>
    <s v="200901BS70119"/>
    <x v="1"/>
    <x v="11"/>
    <x v="92"/>
    <s v="Wednesday"/>
    <s v="Give way or uncontrolled"/>
    <s v="Crossroads"/>
    <x v="0"/>
    <n v="51.488481"/>
    <x v="0"/>
    <s v="Kensington and Chelsea"/>
    <s v="None"/>
    <n v="-0.15748799999999999"/>
    <n v="1"/>
    <n v="2"/>
    <s v="Metropolitan Police"/>
    <x v="2"/>
    <x v="1"/>
    <n v="30"/>
    <d v="1899-12-30T08:40:00"/>
    <x v="1"/>
    <s v="Fine no high winds"/>
    <x v="0"/>
  </r>
  <r>
    <s v="200901BS70120"/>
    <x v="1"/>
    <x v="11"/>
    <x v="93"/>
    <s v="Sunday"/>
    <s v="Auto traffic signal"/>
    <s v="Crossroads"/>
    <x v="1"/>
    <n v="51.484361"/>
    <x v="0"/>
    <s v="Kensington and Chelsea"/>
    <s v="None"/>
    <n v="-0.17580200000000001"/>
    <n v="1"/>
    <n v="2"/>
    <s v="Metropolitan Police"/>
    <x v="2"/>
    <x v="1"/>
    <n v="30"/>
    <d v="1899-12-30T13:05:00"/>
    <x v="1"/>
    <s v="Fine no high winds"/>
    <x v="2"/>
  </r>
  <r>
    <s v="200901BS70121"/>
    <x v="1"/>
    <x v="11"/>
    <x v="94"/>
    <s v="Friday"/>
    <s v="Give way or uncontrolled"/>
    <s v="T or staggered junction"/>
    <x v="1"/>
    <n v="51.483603000000002"/>
    <x v="0"/>
    <s v="Kensington and Chelsea"/>
    <s v="None"/>
    <n v="-0.18490599999999999"/>
    <n v="1"/>
    <n v="2"/>
    <s v="Metropolitan Police"/>
    <x v="2"/>
    <x v="1"/>
    <n v="30"/>
    <d v="1899-12-30T17:30:00"/>
    <x v="1"/>
    <s v="Fine no high winds"/>
    <x v="2"/>
  </r>
  <r>
    <s v="200901BS70122"/>
    <x v="1"/>
    <x v="11"/>
    <x v="95"/>
    <s v="Wednesday"/>
    <s v="Auto traffic signal"/>
    <s v="T or staggered junction"/>
    <x v="1"/>
    <n v="51.486621999999997"/>
    <x v="0"/>
    <s v="Kensington and Chelsea"/>
    <s v="None"/>
    <n v="-0.17081399999999999"/>
    <n v="1"/>
    <n v="2"/>
    <s v="Metropolitan Police"/>
    <x v="1"/>
    <x v="1"/>
    <n v="30"/>
    <d v="1899-12-30T07:05:00"/>
    <x v="1"/>
    <s v="Fine no high winds"/>
    <x v="0"/>
  </r>
  <r>
    <s v="200901BS70123"/>
    <x v="1"/>
    <x v="11"/>
    <x v="96"/>
    <s v="Saturday"/>
    <s v="Give way or uncontrolled"/>
    <s v="Crossroads"/>
    <x v="1"/>
    <n v="51.504966000000003"/>
    <x v="0"/>
    <s v="Kensington and Chelsea"/>
    <s v="None"/>
    <n v="-0.19400000000000001"/>
    <n v="1"/>
    <n v="1"/>
    <s v="Metropolitan Police"/>
    <x v="2"/>
    <x v="1"/>
    <n v="30"/>
    <d v="1899-12-30T13:15:00"/>
    <x v="1"/>
    <s v="Other"/>
    <x v="0"/>
  </r>
  <r>
    <s v="200901BS70124"/>
    <x v="1"/>
    <x v="11"/>
    <x v="97"/>
    <s v="Tuesday"/>
    <s v="Auto traffic signal"/>
    <s v="Crossroads"/>
    <x v="1"/>
    <n v="51.495660000000001"/>
    <x v="1"/>
    <s v="Kensington and Chelsea"/>
    <s v="None"/>
    <n v="-0.173766"/>
    <n v="1"/>
    <n v="1"/>
    <s v="Metropolitan Police"/>
    <x v="2"/>
    <x v="1"/>
    <n v="30"/>
    <d v="1899-12-30T23:00:00"/>
    <x v="1"/>
    <s v="Fine no high winds"/>
    <x v="0"/>
  </r>
  <r>
    <s v="200901BS70126"/>
    <x v="1"/>
    <x v="11"/>
    <x v="98"/>
    <s v="Tuesday"/>
    <s v="Give way or uncontrolled"/>
    <s v="T or staggered junction"/>
    <x v="0"/>
    <n v="51.490535000000001"/>
    <x v="0"/>
    <s v="Kensington and Chelsea"/>
    <s v="None"/>
    <n v="-0.17382700000000001"/>
    <n v="1"/>
    <n v="2"/>
    <s v="Metropolitan Police"/>
    <x v="2"/>
    <x v="1"/>
    <n v="30"/>
    <d v="1899-12-30T08:00:00"/>
    <x v="1"/>
    <s v="Fine no high winds"/>
    <x v="3"/>
  </r>
  <r>
    <s v="200901BS70128"/>
    <x v="1"/>
    <x v="11"/>
    <x v="99"/>
    <s v="Friday"/>
    <s v="Give way or uncontrolled"/>
    <s v="T or staggered junction"/>
    <x v="1"/>
    <n v="51.486212999999999"/>
    <x v="0"/>
    <s v="Kensington and Chelsea"/>
    <s v="None"/>
    <n v="-0.17342299999999999"/>
    <n v="1"/>
    <n v="2"/>
    <s v="Metropolitan Police"/>
    <x v="2"/>
    <x v="1"/>
    <n v="30"/>
    <d v="1899-12-30T08:59:00"/>
    <x v="1"/>
    <s v="Fine no high winds"/>
    <x v="2"/>
  </r>
  <r>
    <m/>
    <x v="2"/>
    <x v="12"/>
    <x v="100"/>
    <m/>
    <m/>
    <m/>
    <x v="3"/>
    <m/>
    <x v="2"/>
    <m/>
    <m/>
    <m/>
    <m/>
    <m/>
    <m/>
    <x v="3"/>
    <x v="4"/>
    <m/>
    <m/>
    <x v="2"/>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53F6F0-FF6E-4602-BAC1-3874A955B45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vehicle type">
  <location ref="H14:I19" firstHeaderRow="1"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2"/>
        <item x="0"/>
        <item x="3"/>
        <item x="1"/>
        <item h="1" x="4"/>
        <item t="default"/>
      </items>
    </pivotField>
    <pivotField showAll="0"/>
    <pivotField numFmtId="20" showAll="0"/>
    <pivotField showAll="0">
      <items count="4">
        <item x="0"/>
        <item x="1"/>
        <item x="2"/>
        <item t="default"/>
      </items>
    </pivotField>
    <pivotField showAll="0"/>
    <pivotField showAll="0"/>
  </pivotFields>
  <rowFields count="1">
    <field x="17"/>
  </rowFields>
  <rowItems count="5">
    <i>
      <x/>
    </i>
    <i>
      <x v="1"/>
    </i>
    <i>
      <x v="2"/>
    </i>
    <i>
      <x v="3"/>
    </i>
    <i t="grand">
      <x/>
    </i>
  </rowItems>
  <colItems count="1">
    <i/>
  </colItems>
  <dataFields count="1">
    <dataField name="Sum of Number_of_Casualties" fld="13" baseField="17" baseItem="0"/>
  </dataFields>
  <formats count="1">
    <format dxfId="25">
      <pivotArea grandRow="1" outline="0" collapsedLevelsAreSubtotals="1" fieldPosition="0"/>
    </format>
  </formats>
  <chartFormats count="5">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7" count="1" selected="0">
            <x v="1"/>
          </reference>
        </references>
      </pivotArea>
    </chartFormat>
    <chartFormat chart="5" format="6">
      <pivotArea type="data" outline="0" fieldPosition="0">
        <references count="2">
          <reference field="4294967294" count="1" selected="0">
            <x v="0"/>
          </reference>
          <reference field="17" count="1" selected="0">
            <x v="2"/>
          </reference>
        </references>
      </pivotArea>
    </chartFormat>
    <chartFormat chart="5" format="7">
      <pivotArea type="data" outline="0" fieldPosition="0">
        <references count="2">
          <reference field="4294967294" count="1" selected="0">
            <x v="0"/>
          </reference>
          <reference field="17" count="1" selected="0">
            <x v="3"/>
          </reference>
        </references>
      </pivotArea>
    </chartFormat>
    <chartFormat chart="5" format="8">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BEF074-6BE9-44F5-9BF3-0BD69795B2D8}" name="monthly 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vehicle type">
  <location ref="A23:D37" firstHeaderRow="1" firstDataRow="2" firstDataCol="1"/>
  <pivotFields count="23">
    <pivotField showAll="0"/>
    <pivotField axis="axisCol" showAll="0">
      <items count="10">
        <item m="1" x="6"/>
        <item m="1" x="5"/>
        <item m="1" x="4"/>
        <item x="0"/>
        <item m="1" x="8"/>
        <item m="1" x="7"/>
        <item x="1"/>
        <item m="1" x="3"/>
        <item h="1" x="2"/>
        <item t="default"/>
      </items>
    </pivotField>
    <pivotField axis="axisRow" showAll="0" sortType="ascending">
      <items count="27">
        <item m="1" x="13"/>
        <item x="0"/>
        <item m="1" x="14"/>
        <item m="1" x="15"/>
        <item m="1" x="16"/>
        <item m="1" x="17"/>
        <item m="1" x="18"/>
        <item m="1" x="19"/>
        <item m="1" x="20"/>
        <item x="1"/>
        <item x="2"/>
        <item x="3"/>
        <item x="4"/>
        <item x="5"/>
        <item x="6"/>
        <item x="7"/>
        <item x="8"/>
        <item x="9"/>
        <item x="10"/>
        <item x="11"/>
        <item m="1" x="21"/>
        <item m="1" x="22"/>
        <item m="1" x="23"/>
        <item m="1" x="24"/>
        <item m="1" x="25"/>
        <item x="12"/>
        <item t="default"/>
      </items>
    </pivotField>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20" showAll="0"/>
    <pivotField showAll="0">
      <items count="4">
        <item x="0"/>
        <item x="1"/>
        <item x="2"/>
        <item t="default"/>
      </items>
    </pivotField>
    <pivotField showAll="0"/>
    <pivotField showAll="0"/>
  </pivotFields>
  <rowFields count="1">
    <field x="2"/>
  </rowFields>
  <rowItems count="13">
    <i>
      <x v="1"/>
    </i>
    <i>
      <x v="9"/>
    </i>
    <i>
      <x v="10"/>
    </i>
    <i>
      <x v="11"/>
    </i>
    <i>
      <x v="12"/>
    </i>
    <i>
      <x v="13"/>
    </i>
    <i>
      <x v="14"/>
    </i>
    <i>
      <x v="15"/>
    </i>
    <i>
      <x v="16"/>
    </i>
    <i>
      <x v="17"/>
    </i>
    <i>
      <x v="18"/>
    </i>
    <i>
      <x v="19"/>
    </i>
    <i t="grand">
      <x/>
    </i>
  </rowItems>
  <colFields count="1">
    <field x="1"/>
  </colFields>
  <colItems count="3">
    <i>
      <x v="3"/>
    </i>
    <i>
      <x v="6"/>
    </i>
    <i t="grand">
      <x/>
    </i>
  </colItems>
  <dataFields count="1">
    <dataField name="Sum of Number_of_Casualties" fld="13" baseField="0" baseItem="0"/>
  </dataFields>
  <formats count="1">
    <format dxfId="26">
      <pivotArea grandRow="1" outline="0" collapsedLevelsAreSubtotals="1" fieldPosition="0"/>
    </format>
  </formats>
  <chartFormats count="8">
    <chartFormat chart="5" format="20" series="1">
      <pivotArea type="data" outline="0" fieldPosition="0">
        <references count="2">
          <reference field="4294967294" count="1" selected="0">
            <x v="0"/>
          </reference>
          <reference field="1" count="1" selected="0">
            <x v="0"/>
          </reference>
        </references>
      </pivotArea>
    </chartFormat>
    <chartFormat chart="5" format="21" series="1">
      <pivotArea type="data" outline="0" fieldPosition="0">
        <references count="2">
          <reference field="4294967294" count="1" selected="0">
            <x v="0"/>
          </reference>
          <reference field="1" count="1" selected="0">
            <x v="1"/>
          </reference>
        </references>
      </pivotArea>
    </chartFormat>
    <chartFormat chart="5" format="22">
      <pivotArea type="data" outline="0" fieldPosition="0">
        <references count="3">
          <reference field="4294967294" count="1" selected="0">
            <x v="0"/>
          </reference>
          <reference field="1" count="1" selected="0">
            <x v="1"/>
          </reference>
          <reference field="2" count="1" selected="0">
            <x v="3"/>
          </reference>
        </references>
      </pivotArea>
    </chartFormat>
    <chartFormat chart="5" format="23" series="1">
      <pivotArea type="data" outline="0" fieldPosition="0">
        <references count="2">
          <reference field="4294967294" count="1" selected="0">
            <x v="0"/>
          </reference>
          <reference field="1" count="1" selected="0">
            <x v="2"/>
          </reference>
        </references>
      </pivotArea>
    </chartFormat>
    <chartFormat chart="5" format="24" series="1">
      <pivotArea type="data" outline="0" fieldPosition="0">
        <references count="2">
          <reference field="4294967294" count="1" selected="0">
            <x v="0"/>
          </reference>
          <reference field="1" count="1" selected="0">
            <x v="3"/>
          </reference>
        </references>
      </pivotArea>
    </chartFormat>
    <chartFormat chart="5" format="25" series="1">
      <pivotArea type="data" outline="0" fieldPosition="0">
        <references count="2">
          <reference field="4294967294" count="1" selected="0">
            <x v="0"/>
          </reference>
          <reference field="1" count="1" selected="0">
            <x v="6"/>
          </reference>
        </references>
      </pivotArea>
    </chartFormat>
    <chartFormat chart="5" format="26">
      <pivotArea type="data" outline="0" fieldPosition="0">
        <references count="3">
          <reference field="4294967294" count="1" selected="0">
            <x v="0"/>
          </reference>
          <reference field="1" count="1" selected="0">
            <x v="3"/>
          </reference>
          <reference field="2" count="1" selected="0">
            <x v="2"/>
          </reference>
        </references>
      </pivotArea>
    </chartFormat>
    <chartFormat chart="5"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0FC40D-C7F9-44A0-B08D-53B041CFAB46}" name="vehicle typ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vehicle type">
  <location ref="A15:B20" firstHeaderRow="1"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20" showAll="0"/>
    <pivotField showAll="0">
      <items count="4">
        <item x="0"/>
        <item x="1"/>
        <item x="2"/>
        <item t="default"/>
      </items>
    </pivotField>
    <pivotField showAll="0"/>
    <pivotField axis="axisRow" showAll="0">
      <items count="15">
        <item m="1" x="7"/>
        <item x="0"/>
        <item n="Van" m="1" x="8"/>
        <item m="1" x="9"/>
        <item m="1" x="11"/>
        <item m="1" x="12"/>
        <item m="1" x="10"/>
        <item m="1" x="13"/>
        <item m="1" x="6"/>
        <item x="1"/>
        <item n="Van2" m="1" x="5"/>
        <item x="3"/>
        <item x="2"/>
        <item h="1" x="4"/>
        <item t="default"/>
      </items>
    </pivotField>
  </pivotFields>
  <rowFields count="1">
    <field x="22"/>
  </rowFields>
  <rowItems count="5">
    <i>
      <x v="1"/>
    </i>
    <i>
      <x v="9"/>
    </i>
    <i>
      <x v="11"/>
    </i>
    <i>
      <x v="12"/>
    </i>
    <i t="grand">
      <x/>
    </i>
  </rowItems>
  <colItems count="1">
    <i/>
  </colItems>
  <dataFields count="1">
    <dataField name="Sum of Number_of_Casualties" fld="13" baseField="22" baseItem="1"/>
  </dataFields>
  <formats count="1">
    <format dxfId="2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245D2F-4A18-41E1-B886-0FDD5CE78484}"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rowHeaderCaption="vehicle type">
  <location ref="B40:C44" firstHeaderRow="1"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20" showAll="0"/>
    <pivotField axis="axisRow" showAll="0">
      <items count="4">
        <item x="1"/>
        <item x="2"/>
        <item x="0"/>
        <item t="default"/>
      </items>
    </pivotField>
    <pivotField showAll="0"/>
    <pivotField showAll="0"/>
  </pivotFields>
  <rowFields count="1">
    <field x="20"/>
  </rowFields>
  <rowItems count="4">
    <i>
      <x/>
    </i>
    <i>
      <x v="1"/>
    </i>
    <i>
      <x v="2"/>
    </i>
    <i t="grand">
      <x/>
    </i>
  </rowItems>
  <colItems count="1">
    <i/>
  </colItems>
  <dataFields count="1">
    <dataField name="Sum of Number_of_Casualties" fld="13" baseField="17" baseItem="0"/>
  </dataFields>
  <formats count="1">
    <format dxfId="28">
      <pivotArea grandRow="1" outline="0" collapsedLevelsAreSubtotals="1" fieldPosition="0"/>
    </format>
  </formats>
  <chartFormats count="7">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20" count="1" selected="0">
            <x v="0"/>
          </reference>
        </references>
      </pivotArea>
    </chartFormat>
    <chartFormat chart="14" format="12">
      <pivotArea type="data" outline="0" fieldPosition="0">
        <references count="2">
          <reference field="4294967294" count="1" selected="0">
            <x v="0"/>
          </reference>
          <reference field="20" count="1" selected="0">
            <x v="2"/>
          </reference>
        </references>
      </pivotArea>
    </chartFormat>
    <chartFormat chart="14" format="13">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18446D-B8ED-4AF2-9EE9-4E0B2A5ACA89}"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rowHeaderCaption="vehicle type">
  <location ref="F40:G43" firstHeaderRow="1"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axis="axisRow" showAll="0">
      <items count="5">
        <item m="1" x="3"/>
        <item x="0"/>
        <item h="1" x="2"/>
        <item x="1"/>
        <item t="default"/>
      </items>
    </pivotField>
    <pivotField showAll="0"/>
    <pivotField showAll="0"/>
    <pivotField showAll="0"/>
    <pivotField dataField="1" showAll="0"/>
    <pivotField showAll="0"/>
    <pivotField showAll="0"/>
    <pivotField showAll="0"/>
    <pivotField showAll="0"/>
    <pivotField showAll="0"/>
    <pivotField numFmtId="20" showAll="0"/>
    <pivotField showAll="0">
      <items count="4">
        <item x="0"/>
        <item x="1"/>
        <item x="2"/>
        <item t="default"/>
      </items>
    </pivotField>
    <pivotField showAll="0"/>
    <pivotField showAll="0"/>
  </pivotFields>
  <rowFields count="1">
    <field x="9"/>
  </rowFields>
  <rowItems count="3">
    <i>
      <x v="1"/>
    </i>
    <i>
      <x v="3"/>
    </i>
    <i t="grand">
      <x/>
    </i>
  </rowItems>
  <colItems count="1">
    <i/>
  </colItems>
  <dataFields count="1">
    <dataField name="Sum of Number_of_Casualties" fld="13" baseField="17" baseItem="0"/>
  </dataFields>
  <formats count="1">
    <format dxfId="29">
      <pivotArea grandRow="1" outline="0" collapsedLevelsAreSubtotals="1" fieldPosition="0"/>
    </format>
  </formats>
  <chartFormats count="10">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9" count="1" selected="0">
            <x v="1"/>
          </reference>
        </references>
      </pivotArea>
    </chartFormat>
    <chartFormat chart="18" format="6">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C59982-CCE9-4495-9CDD-47554DEF0638}" name="severit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7:C12" firstHeaderRow="0"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20" showAll="0"/>
    <pivotField showAll="0">
      <items count="4">
        <item x="0"/>
        <item x="1"/>
        <item x="2"/>
        <item t="default"/>
      </items>
    </pivotField>
    <pivotField showAll="0"/>
    <pivotField showAll="0"/>
  </pivotFields>
  <rowFields count="1">
    <field x="7"/>
  </rowFields>
  <rowItems count="5">
    <i>
      <x/>
    </i>
    <i>
      <x v="1"/>
    </i>
    <i>
      <x v="2"/>
    </i>
    <i>
      <x v="3"/>
    </i>
    <i t="grand">
      <x/>
    </i>
  </rowItems>
  <colFields count="1">
    <field x="-2"/>
  </colFields>
  <colItems count="2">
    <i>
      <x/>
    </i>
    <i i="1">
      <x v="1"/>
    </i>
  </colItems>
  <dataFields count="2">
    <dataField name="% of Number_of_Casualties" fld="13" subtotal="count" showDataAs="percentOfTotal" baseField="0" baseItem="0" numFmtId="164"/>
    <dataField name=" Number_of_Casualties" fld="13" baseField="0" baseItem="0"/>
  </dataFields>
  <formats count="8">
    <format dxfId="37">
      <pivotArea grandRow="1" outline="0" collapsedLevelsAreSubtotals="1" fieldPosition="0"/>
    </format>
    <format dxfId="36">
      <pivotArea collapsedLevelsAreSubtotals="1" fieldPosition="0">
        <references count="1">
          <reference field="7" count="1">
            <x v="0"/>
          </reference>
        </references>
      </pivotArea>
    </format>
    <format dxfId="35">
      <pivotArea collapsedLevelsAreSubtotals="1" fieldPosition="0">
        <references count="1">
          <reference field="7" count="1">
            <x v="1"/>
          </reference>
        </references>
      </pivotArea>
    </format>
    <format dxfId="34">
      <pivotArea collapsedLevelsAreSubtotals="1" fieldPosition="0">
        <references count="1">
          <reference field="7" count="1">
            <x v="2"/>
          </reference>
        </references>
      </pivotArea>
    </format>
    <format dxfId="33">
      <pivotArea collapsedLevelsAreSubtotals="1" fieldPosition="0">
        <references count="2">
          <reference field="4294967294" count="1" selected="0">
            <x v="1"/>
          </reference>
          <reference field="7" count="0"/>
        </references>
      </pivotArea>
    </format>
    <format dxfId="32">
      <pivotArea field="7" grandRow="1" outline="0" collapsedLevelsAreSubtotals="1" axis="axisRow" fieldPosition="0">
        <references count="1">
          <reference field="4294967294" count="1" selected="0">
            <x v="1"/>
          </reference>
        </references>
      </pivotArea>
    </format>
    <format dxfId="31">
      <pivotArea outline="0" collapsedLevelsAreSubtotals="1" fieldPosition="0">
        <references count="1">
          <reference field="4294967294" count="1" selected="0">
            <x v="0"/>
          </reference>
        </references>
      </pivotArea>
    </format>
    <format dxfId="30">
      <pivotArea collapsedLevelsAreSubtotals="1" fieldPosition="0">
        <references count="2">
          <reference field="4294967294" count="1" selected="0">
            <x v="0"/>
          </reference>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FE8F5D-B4C7-44CE-9CDF-FF233285CBF1}"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vehicle type">
  <location ref="F24:G28" firstHeaderRow="1" firstDataRow="1" firstDataCol="1"/>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6">
        <item x="2"/>
        <item m="1" x="4"/>
        <item x="0"/>
        <item x="1"/>
        <item h="1" x="3"/>
        <item t="default"/>
      </items>
    </pivotField>
    <pivotField showAll="0"/>
    <pivotField showAll="0"/>
    <pivotField numFmtId="20" showAll="0"/>
    <pivotField showAll="0">
      <items count="4">
        <item x="0"/>
        <item x="1"/>
        <item x="2"/>
        <item t="default"/>
      </items>
    </pivotField>
    <pivotField showAll="0"/>
    <pivotField showAll="0"/>
  </pivotFields>
  <rowFields count="1">
    <field x="16"/>
  </rowFields>
  <rowItems count="4">
    <i>
      <x/>
    </i>
    <i>
      <x v="2"/>
    </i>
    <i>
      <x v="3"/>
    </i>
    <i t="grand">
      <x/>
    </i>
  </rowItems>
  <colItems count="1">
    <i/>
  </colItems>
  <dataFields count="1">
    <dataField name="Sum of Number_of_Casualties" fld="13" baseField="17" baseItem="0"/>
  </dataFields>
  <formats count="1">
    <format dxfId="38">
      <pivotArea grandRow="1"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0E680B-6FD6-4A67-8D18-E0573A2A7D5B}"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3">
    <pivotField showAll="0"/>
    <pivotField showAll="0"/>
    <pivotField showAll="0"/>
    <pivotField numFmtId="14"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20" showAll="0"/>
    <pivotField showAll="0">
      <items count="4">
        <item x="0"/>
        <item x="1"/>
        <item x="2"/>
        <item t="default"/>
      </items>
    </pivotField>
    <pivotField showAll="0"/>
    <pivotField showAll="0"/>
  </pivotFields>
  <rowItems count="1">
    <i/>
  </rowItems>
  <colItems count="1">
    <i/>
  </colItems>
  <dataFields count="1">
    <dataField name="Sum of Number_of_Casualtie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rban_or_Rural_Area" xr10:uid="{57C362A6-62C3-4527-BA56-83BF2BDB5068}" sourceName="Urban_or_Rural_Area">
  <pivotTables>
    <pivotTable tabId="5" name="PivotTable3"/>
    <pivotTable tabId="5" name="monthly trend"/>
    <pivotTable tabId="5" name="PivotTable13"/>
    <pivotTable tabId="5" name="PivotTable14"/>
    <pivotTable tabId="5" name="PivotTable7"/>
    <pivotTable tabId="5" name="PivotTable8"/>
    <pivotTable tabId="5" name="severity"/>
    <pivotTable tabId="5" name="vehicle type"/>
  </pivotTables>
  <data>
    <tabular pivotCacheId="33974473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rban_or_Rural_Area" xr10:uid="{FA6D18E7-2B8C-429E-B285-B8A7FDC4E41A}" cache="Slicer_Urban_or_Rural_Area" caption="Urban_or_Rural_Area"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2B83BB-8540-4C15-BBBA-FA102D471A3F}" name="Table1" displayName="Table1" ref="A1:W102" totalsRowShown="0" headerRowDxfId="24" dataDxfId="23">
  <autoFilter ref="A1:W102" xr:uid="{7F2B83BB-8540-4C15-BBBA-FA102D471A3F}"/>
  <tableColumns count="23">
    <tableColumn id="1" xr3:uid="{CE84E0E9-6745-4666-9A88-35392A98A0AE}" name="Accident_Index" dataDxfId="22"/>
    <tableColumn id="23" xr3:uid="{E92B7152-9BE3-45A3-9C9D-F377ECB47409}" name="YEAR" dataDxfId="21">
      <calculatedColumnFormula>TEXT(Table1[[#This Row],[Accident Date]],"YYYY")</calculatedColumnFormula>
    </tableColumn>
    <tableColumn id="22" xr3:uid="{A48ABA59-B203-483E-84C7-107CFD0870AF}" name="MONTHS" dataDxfId="20">
      <calculatedColumnFormula>TEXT(Table1[[#This Row],[Accident Date]],"MMMM")</calculatedColumnFormula>
    </tableColumn>
    <tableColumn id="2" xr3:uid="{6337A2B7-1EBF-424A-900C-575E21807DCA}" name="Accident Date" dataDxfId="19"/>
    <tableColumn id="3" xr3:uid="{BECB8869-E422-4338-8955-E55D0A2995F7}" name="Day_of_Week" dataDxfId="18"/>
    <tableColumn id="4" xr3:uid="{3B6E8894-C66E-4076-A226-4D2D154BC660}" name="Junction_Control" dataDxfId="17"/>
    <tableColumn id="5" xr3:uid="{ED719CC1-83F2-45DC-865E-9F8ADC39D316}" name="Junction_Detail" dataDxfId="16"/>
    <tableColumn id="6" xr3:uid="{5EC57BE0-4C9A-4EB8-AA29-4D2A72573B89}" name="Accident_Severity" dataDxfId="15"/>
    <tableColumn id="7" xr3:uid="{B93EB09E-7A00-4243-BF7B-F1D7931A1CA3}" name="Latitude" dataDxfId="14"/>
    <tableColumn id="8" xr3:uid="{87A6224D-A545-417A-A26C-E3F240EA6EEE}" name="Light_Conditions" dataDxfId="13"/>
    <tableColumn id="9" xr3:uid="{A3128560-8EC1-4C34-8040-EFFE8EC4022E}" name="Local_Authority_(District)" dataDxfId="12"/>
    <tableColumn id="10" xr3:uid="{CB533281-496F-4BA9-A897-3C40438F9B46}" name="Carriageway_Hazards" dataDxfId="11"/>
    <tableColumn id="11" xr3:uid="{45F75702-7082-46AD-B122-785F93D90D50}" name="Longitude" dataDxfId="10"/>
    <tableColumn id="12" xr3:uid="{DE861A16-DA13-40C9-BBE6-8192CEAA0B5F}" name="Number_of_Casualties" dataDxfId="9"/>
    <tableColumn id="13" xr3:uid="{36C45DB8-20AC-4389-B249-754DEBA3CA8F}" name="Number_of_Vehicles" dataDxfId="8"/>
    <tableColumn id="14" xr3:uid="{E22921ED-7779-47B7-85E2-6D09DF99C728}" name="Police_Force" dataDxfId="7"/>
    <tableColumn id="15" xr3:uid="{87A9F6D2-B9D9-4510-81C8-178997C2D986}" name="Road_Surface_Conditions" dataDxfId="6"/>
    <tableColumn id="16" xr3:uid="{72B32ABC-0471-43D7-AA32-76C9E00762A8}" name="Road_Type" dataDxfId="5"/>
    <tableColumn id="17" xr3:uid="{CC09A40C-2FB6-4223-8A67-651077FF2A18}" name="Speed_limit" dataDxfId="4"/>
    <tableColumn id="18" xr3:uid="{3AF4010F-79F5-48CD-8C2D-47BA1AD24D5E}" name="Time" dataDxfId="3"/>
    <tableColumn id="19" xr3:uid="{378223D9-4673-4A29-9628-FF49656F69B3}" name="Urban_or_Rural_Area" dataDxfId="2"/>
    <tableColumn id="20" xr3:uid="{26B04539-175A-44CA-810E-E7A7B6B6B51C}" name="Weather_Conditions" dataDxfId="1"/>
    <tableColumn id="21" xr3:uid="{43A5B711-50F9-4012-B184-7450FDF7F776}" name="Vehicle_Typ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ccident_Date" xr10:uid="{BBECB907-9A21-48E3-97EF-CBCEDBE98C97}" sourceName="Accident Date">
  <pivotTables>
    <pivotTable tabId="5" name="PivotTable3"/>
    <pivotTable tabId="5" name="PivotTable13"/>
    <pivotTable tabId="5" name="PivotTable14"/>
    <pivotTable tabId="5" name="PivotTable7"/>
    <pivotTable tabId="5" name="PivotTable8"/>
    <pivotTable tabId="5" name="severity"/>
    <pivotTable tabId="5" name="vehicle type"/>
  </pivotTables>
  <state minimalRefreshVersion="6" lastRefreshVersion="6" pivotCacheId="339744732"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ccident Date" xr10:uid="{ED004FB0-CD16-4F26-99D1-B9FA26F15469}" cache="NativeTimeline_Accident_Date" caption="Accident Date" level="2" selectionLevel="2" scrollPosition="2023-10-12T00:00:00" style="Timeline Style 1"/>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C7E44-066C-4A20-95A2-E49A2951BC33}">
  <dimension ref="A3:I44"/>
  <sheetViews>
    <sheetView topLeftCell="B1" workbookViewId="0">
      <selection activeCell="B39" sqref="B39:D45"/>
    </sheetView>
  </sheetViews>
  <sheetFormatPr defaultRowHeight="15.75" x14ac:dyDescent="0.25"/>
  <cols>
    <col min="1" max="1" width="13.25" bestFit="1" customWidth="1"/>
    <col min="2" max="2" width="27" bestFit="1" customWidth="1"/>
    <col min="3" max="3" width="20.75" bestFit="1" customWidth="1"/>
    <col min="4" max="5" width="11" bestFit="1" customWidth="1"/>
    <col min="6" max="6" width="13.25" bestFit="1" customWidth="1"/>
    <col min="7" max="7" width="27" bestFit="1" customWidth="1"/>
    <col min="8" max="8" width="16.25" bestFit="1" customWidth="1"/>
    <col min="9" max="9" width="27" bestFit="1" customWidth="1"/>
  </cols>
  <sheetData>
    <row r="3" spans="1:9" x14ac:dyDescent="0.25">
      <c r="A3" t="s">
        <v>157</v>
      </c>
    </row>
    <row r="4" spans="1:9" x14ac:dyDescent="0.25">
      <c r="A4">
        <v>124</v>
      </c>
    </row>
    <row r="7" spans="1:9" x14ac:dyDescent="0.25">
      <c r="A7" s="4" t="s">
        <v>159</v>
      </c>
      <c r="B7" t="s">
        <v>165</v>
      </c>
      <c r="C7" t="s">
        <v>161</v>
      </c>
    </row>
    <row r="8" spans="1:9" x14ac:dyDescent="0.25">
      <c r="A8" s="5" t="s">
        <v>25</v>
      </c>
      <c r="B8" s="8">
        <v>0.18</v>
      </c>
      <c r="C8">
        <v>31</v>
      </c>
      <c r="E8" t="str" cm="1">
        <f t="array" ref="E8:F8">A8:B8</f>
        <v>Serious</v>
      </c>
      <c r="F8" s="6">
        <v>0.18</v>
      </c>
    </row>
    <row r="9" spans="1:9" x14ac:dyDescent="0.25">
      <c r="A9" s="5" t="s">
        <v>42</v>
      </c>
      <c r="B9" s="8">
        <v>0.72</v>
      </c>
      <c r="C9">
        <v>83</v>
      </c>
      <c r="E9" t="s">
        <v>163</v>
      </c>
      <c r="F9" s="7">
        <f>SUM(B9:B10)</f>
        <v>0.82</v>
      </c>
    </row>
    <row r="10" spans="1:9" x14ac:dyDescent="0.25">
      <c r="A10" s="5" t="s">
        <v>162</v>
      </c>
      <c r="B10" s="8">
        <v>0.1</v>
      </c>
      <c r="C10">
        <v>10</v>
      </c>
    </row>
    <row r="11" spans="1:9" x14ac:dyDescent="0.25">
      <c r="A11" s="5" t="s">
        <v>174</v>
      </c>
      <c r="B11" s="8">
        <v>0</v>
      </c>
      <c r="E11" t="str" cm="1">
        <f t="array" ref="E11:F11">A9:B9</f>
        <v>Slight</v>
      </c>
      <c r="F11" s="9">
        <v>0.72</v>
      </c>
    </row>
    <row r="12" spans="1:9" x14ac:dyDescent="0.25">
      <c r="A12" s="5" t="s">
        <v>160</v>
      </c>
      <c r="B12" s="7">
        <v>1</v>
      </c>
      <c r="C12">
        <v>124</v>
      </c>
      <c r="E12" t="s">
        <v>164</v>
      </c>
      <c r="F12" s="8">
        <f>SUM(B8,B10)</f>
        <v>0.28000000000000003</v>
      </c>
    </row>
    <row r="14" spans="1:9" x14ac:dyDescent="0.25">
      <c r="E14" t="str" cm="1">
        <f t="array" ref="E14:F14">A10:B10</f>
        <v>Fatal</v>
      </c>
      <c r="F14" s="9">
        <v>0.1</v>
      </c>
      <c r="H14" s="4" t="s">
        <v>168</v>
      </c>
      <c r="I14" t="s">
        <v>157</v>
      </c>
    </row>
    <row r="15" spans="1:9" x14ac:dyDescent="0.25">
      <c r="A15" s="4" t="s">
        <v>168</v>
      </c>
      <c r="B15" t="s">
        <v>157</v>
      </c>
      <c r="E15" t="s">
        <v>164</v>
      </c>
      <c r="F15" s="8">
        <f>SUM(B8:B9)</f>
        <v>0.89999999999999991</v>
      </c>
      <c r="H15" s="5" t="s">
        <v>52</v>
      </c>
      <c r="I15">
        <v>6</v>
      </c>
    </row>
    <row r="16" spans="1:9" x14ac:dyDescent="0.25">
      <c r="A16" s="5" t="s">
        <v>34</v>
      </c>
      <c r="B16">
        <v>102</v>
      </c>
      <c r="H16" s="5" t="s">
        <v>31</v>
      </c>
      <c r="I16">
        <v>7</v>
      </c>
    </row>
    <row r="17" spans="1:9" x14ac:dyDescent="0.25">
      <c r="A17" s="5" t="s">
        <v>166</v>
      </c>
      <c r="B17">
        <v>8</v>
      </c>
      <c r="H17" s="5" t="s">
        <v>96</v>
      </c>
      <c r="I17">
        <v>6</v>
      </c>
    </row>
    <row r="18" spans="1:9" x14ac:dyDescent="0.25">
      <c r="A18" s="5" t="s">
        <v>167</v>
      </c>
      <c r="B18">
        <v>2</v>
      </c>
      <c r="D18" s="11" t="s">
        <v>169</v>
      </c>
      <c r="E18">
        <f>B16</f>
        <v>102</v>
      </c>
      <c r="F18" s="6">
        <f>E18/124</f>
        <v>0.82258064516129037</v>
      </c>
      <c r="H18" s="5" t="s">
        <v>39</v>
      </c>
      <c r="I18">
        <v>105</v>
      </c>
    </row>
    <row r="19" spans="1:9" x14ac:dyDescent="0.25">
      <c r="A19" s="5" t="s">
        <v>170</v>
      </c>
      <c r="B19">
        <v>12</v>
      </c>
      <c r="D19" t="s">
        <v>164</v>
      </c>
      <c r="E19">
        <f>SUM(B17:B19)</f>
        <v>22</v>
      </c>
      <c r="F19" s="6">
        <f>E19/124</f>
        <v>0.17741935483870969</v>
      </c>
      <c r="H19" s="5" t="s">
        <v>160</v>
      </c>
      <c r="I19">
        <v>124</v>
      </c>
    </row>
    <row r="20" spans="1:9" x14ac:dyDescent="0.25">
      <c r="A20" s="5" t="s">
        <v>160</v>
      </c>
      <c r="B20">
        <v>124</v>
      </c>
    </row>
    <row r="23" spans="1:9" x14ac:dyDescent="0.25">
      <c r="A23" s="4" t="s">
        <v>157</v>
      </c>
      <c r="B23" s="4" t="s">
        <v>171</v>
      </c>
    </row>
    <row r="24" spans="1:9" x14ac:dyDescent="0.25">
      <c r="A24" s="4" t="s">
        <v>168</v>
      </c>
      <c r="B24" t="s">
        <v>158</v>
      </c>
      <c r="C24" t="s">
        <v>173</v>
      </c>
      <c r="D24" t="s">
        <v>160</v>
      </c>
      <c r="F24" s="4" t="s">
        <v>168</v>
      </c>
      <c r="G24" t="s">
        <v>157</v>
      </c>
    </row>
    <row r="25" spans="1:9" x14ac:dyDescent="0.25">
      <c r="A25" s="5" t="s">
        <v>175</v>
      </c>
      <c r="B25">
        <v>14</v>
      </c>
      <c r="C25">
        <v>4</v>
      </c>
      <c r="D25">
        <v>18</v>
      </c>
      <c r="F25" s="5" t="s">
        <v>30</v>
      </c>
      <c r="G25">
        <v>65</v>
      </c>
      <c r="H25" t="str" cm="1">
        <f t="array" ref="H25:I28">F25:G28</f>
        <v>Dry</v>
      </c>
      <c r="I25">
        <v>65</v>
      </c>
    </row>
    <row r="26" spans="1:9" x14ac:dyDescent="0.25">
      <c r="A26" s="5" t="s">
        <v>176</v>
      </c>
      <c r="B26">
        <v>6</v>
      </c>
      <c r="C26">
        <v>5</v>
      </c>
      <c r="D26">
        <v>11</v>
      </c>
      <c r="F26" s="5" t="s">
        <v>186</v>
      </c>
      <c r="G26">
        <v>23</v>
      </c>
      <c r="H26" t="str">
        <v>snow</v>
      </c>
      <c r="I26">
        <v>23</v>
      </c>
    </row>
    <row r="27" spans="1:9" x14ac:dyDescent="0.25">
      <c r="A27" s="5" t="s">
        <v>177</v>
      </c>
      <c r="B27">
        <v>5</v>
      </c>
      <c r="C27">
        <v>4</v>
      </c>
      <c r="D27">
        <v>9</v>
      </c>
      <c r="F27" s="5" t="s">
        <v>38</v>
      </c>
      <c r="G27">
        <v>36</v>
      </c>
      <c r="H27" t="str">
        <v>Wet or damp</v>
      </c>
      <c r="I27">
        <v>36</v>
      </c>
    </row>
    <row r="28" spans="1:9" x14ac:dyDescent="0.25">
      <c r="A28" s="5" t="s">
        <v>178</v>
      </c>
      <c r="B28">
        <v>4</v>
      </c>
      <c r="C28">
        <v>5</v>
      </c>
      <c r="D28">
        <v>9</v>
      </c>
      <c r="F28" s="5" t="s">
        <v>160</v>
      </c>
      <c r="G28">
        <v>124</v>
      </c>
      <c r="H28" t="str">
        <v>Grand Total</v>
      </c>
      <c r="I28">
        <v>124</v>
      </c>
    </row>
    <row r="29" spans="1:9" ht="17.25" customHeight="1" x14ac:dyDescent="0.25">
      <c r="A29" s="5" t="s">
        <v>172</v>
      </c>
      <c r="B29">
        <v>4</v>
      </c>
      <c r="C29">
        <v>5</v>
      </c>
      <c r="D29">
        <v>9</v>
      </c>
    </row>
    <row r="30" spans="1:9" x14ac:dyDescent="0.25">
      <c r="A30" s="5" t="s">
        <v>179</v>
      </c>
      <c r="B30">
        <v>5</v>
      </c>
      <c r="C30">
        <v>5</v>
      </c>
      <c r="D30">
        <v>10</v>
      </c>
    </row>
    <row r="31" spans="1:9" x14ac:dyDescent="0.25">
      <c r="A31" s="5" t="s">
        <v>180</v>
      </c>
      <c r="B31">
        <v>6</v>
      </c>
      <c r="C31">
        <v>6</v>
      </c>
      <c r="D31">
        <v>12</v>
      </c>
    </row>
    <row r="32" spans="1:9" x14ac:dyDescent="0.25">
      <c r="A32" s="5" t="s">
        <v>181</v>
      </c>
      <c r="B32">
        <v>4</v>
      </c>
      <c r="C32">
        <v>4</v>
      </c>
      <c r="D32">
        <v>8</v>
      </c>
    </row>
    <row r="33" spans="1:7" x14ac:dyDescent="0.25">
      <c r="A33" s="5" t="s">
        <v>182</v>
      </c>
      <c r="B33">
        <v>4</v>
      </c>
      <c r="C33">
        <v>4</v>
      </c>
      <c r="D33">
        <v>8</v>
      </c>
    </row>
    <row r="34" spans="1:7" x14ac:dyDescent="0.25">
      <c r="A34" s="5" t="s">
        <v>183</v>
      </c>
      <c r="B34">
        <v>4</v>
      </c>
      <c r="C34">
        <v>5</v>
      </c>
      <c r="D34">
        <v>9</v>
      </c>
    </row>
    <row r="35" spans="1:7" x14ac:dyDescent="0.25">
      <c r="A35" s="5" t="s">
        <v>184</v>
      </c>
      <c r="B35">
        <v>5</v>
      </c>
      <c r="C35">
        <v>4</v>
      </c>
      <c r="D35">
        <v>9</v>
      </c>
    </row>
    <row r="36" spans="1:7" x14ac:dyDescent="0.25">
      <c r="A36" s="5" t="s">
        <v>185</v>
      </c>
      <c r="B36">
        <v>4</v>
      </c>
      <c r="C36">
        <v>8</v>
      </c>
      <c r="D36">
        <v>12</v>
      </c>
    </row>
    <row r="37" spans="1:7" x14ac:dyDescent="0.25">
      <c r="A37" s="5" t="s">
        <v>160</v>
      </c>
      <c r="B37">
        <v>65</v>
      </c>
      <c r="C37">
        <v>59</v>
      </c>
      <c r="D37">
        <v>124</v>
      </c>
    </row>
    <row r="40" spans="1:7" x14ac:dyDescent="0.25">
      <c r="B40" s="4" t="s">
        <v>168</v>
      </c>
      <c r="C40" t="s">
        <v>157</v>
      </c>
      <c r="F40" s="4" t="s">
        <v>168</v>
      </c>
      <c r="G40" t="s">
        <v>157</v>
      </c>
    </row>
    <row r="41" spans="1:7" x14ac:dyDescent="0.25">
      <c r="B41" s="5" t="s">
        <v>32</v>
      </c>
      <c r="C41">
        <v>75</v>
      </c>
      <c r="F41" s="5" t="s">
        <v>26</v>
      </c>
      <c r="G41">
        <v>90</v>
      </c>
    </row>
    <row r="42" spans="1:7" x14ac:dyDescent="0.25">
      <c r="B42" s="5" t="s">
        <v>174</v>
      </c>
      <c r="F42" s="5" t="s">
        <v>188</v>
      </c>
      <c r="G42">
        <v>34</v>
      </c>
    </row>
    <row r="43" spans="1:7" x14ac:dyDescent="0.25">
      <c r="B43" s="5" t="s">
        <v>187</v>
      </c>
      <c r="C43">
        <v>49</v>
      </c>
      <c r="F43" s="5" t="s">
        <v>160</v>
      </c>
      <c r="G43">
        <v>124</v>
      </c>
    </row>
    <row r="44" spans="1:7" x14ac:dyDescent="0.25">
      <c r="B44" s="5" t="s">
        <v>160</v>
      </c>
      <c r="C44">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5D760-2839-4B5E-9387-18ECE2163ED3}">
  <dimension ref="A1:W104"/>
  <sheetViews>
    <sheetView topLeftCell="P84" workbookViewId="0">
      <selection sqref="A1:W101"/>
    </sheetView>
  </sheetViews>
  <sheetFormatPr defaultRowHeight="15.75" x14ac:dyDescent="0.25"/>
  <cols>
    <col min="1" max="1" width="16.125" style="1" bestFit="1" customWidth="1"/>
    <col min="2" max="3" width="16.125" style="1" customWidth="1"/>
    <col min="4" max="4" width="15" style="1" bestFit="1" customWidth="1"/>
    <col min="5" max="5" width="14.75" style="1" bestFit="1" customWidth="1"/>
    <col min="6" max="6" width="24.375" style="1" bestFit="1" customWidth="1"/>
    <col min="7" max="7" width="29.75" style="1" bestFit="1" customWidth="1"/>
    <col min="8" max="8" width="18.5" style="1" bestFit="1" customWidth="1"/>
    <col min="9" max="9" width="10" style="1" bestFit="1" customWidth="1"/>
    <col min="10" max="10" width="17.375" style="1" bestFit="1" customWidth="1"/>
    <col min="11" max="11" width="25.375" style="1" bestFit="1" customWidth="1"/>
    <col min="12" max="12" width="21.25" style="1" bestFit="1" customWidth="1"/>
    <col min="13" max="13" width="11.5" style="1" bestFit="1" customWidth="1"/>
    <col min="14" max="14" width="22.25" style="1" bestFit="1" customWidth="1"/>
    <col min="15" max="15" width="20.75" style="1" bestFit="1" customWidth="1"/>
    <col min="16" max="16" width="16.875" style="1" bestFit="1" customWidth="1"/>
    <col min="17" max="17" width="25.125" style="1" bestFit="1" customWidth="1"/>
    <col min="18" max="18" width="16.25" style="1" bestFit="1" customWidth="1"/>
    <col min="19" max="19" width="13" style="1" bestFit="1" customWidth="1"/>
    <col min="20" max="20" width="7" style="1" bestFit="1" customWidth="1"/>
    <col min="21" max="21" width="21.75" style="1" bestFit="1" customWidth="1"/>
    <col min="22" max="22" width="20.75" style="1" bestFit="1" customWidth="1"/>
    <col min="23" max="23" width="32.125" style="1" bestFit="1" customWidth="1"/>
    <col min="24" max="16384" width="9" style="1"/>
  </cols>
  <sheetData>
    <row r="1" spans="1:23" x14ac:dyDescent="0.25">
      <c r="A1" s="1" t="s">
        <v>0</v>
      </c>
      <c r="B1" s="1" t="s">
        <v>156</v>
      </c>
      <c r="C1" s="1" t="s">
        <v>155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row>
    <row r="2" spans="1:23" x14ac:dyDescent="0.25">
      <c r="A2" s="1" t="s">
        <v>21</v>
      </c>
      <c r="B2" s="1" t="str">
        <f>TEXT(Table1[[#This Row],[Accident Date]],"YYYY")</f>
        <v>2023</v>
      </c>
      <c r="C2" s="1" t="str">
        <f>TEXT(Table1[[#This Row],[Accident Date]],"MMM")</f>
        <v>Jan</v>
      </c>
      <c r="D2" s="3">
        <v>44931</v>
      </c>
      <c r="E2" s="1" t="s">
        <v>22</v>
      </c>
      <c r="F2" s="1" t="s">
        <v>23</v>
      </c>
      <c r="G2" s="1" t="s">
        <v>24</v>
      </c>
      <c r="H2" s="1" t="s">
        <v>25</v>
      </c>
      <c r="I2" s="1">
        <v>51.512273</v>
      </c>
      <c r="J2" s="1" t="s">
        <v>26</v>
      </c>
      <c r="K2" s="1" t="s">
        <v>27</v>
      </c>
      <c r="L2" s="1" t="s">
        <v>28</v>
      </c>
      <c r="M2" s="1">
        <v>-0.201349</v>
      </c>
      <c r="N2" s="1">
        <v>1</v>
      </c>
      <c r="O2" s="1">
        <v>2</v>
      </c>
      <c r="P2" s="1" t="s">
        <v>29</v>
      </c>
      <c r="Q2" s="1" t="s">
        <v>186</v>
      </c>
      <c r="R2" s="1" t="s">
        <v>31</v>
      </c>
      <c r="S2" s="1">
        <v>30</v>
      </c>
      <c r="T2" s="2">
        <v>0.63263888888888886</v>
      </c>
      <c r="U2" s="1" t="s">
        <v>187</v>
      </c>
      <c r="V2" s="1" t="s">
        <v>33</v>
      </c>
      <c r="W2" s="1" t="s">
        <v>34</v>
      </c>
    </row>
    <row r="3" spans="1:23" x14ac:dyDescent="0.25">
      <c r="A3" s="1" t="s">
        <v>35</v>
      </c>
      <c r="B3" s="1" t="str">
        <f>TEXT(Table1[[#This Row],[Accident Date]],"YYYY")</f>
        <v>2023</v>
      </c>
      <c r="C3" s="1" t="str">
        <f>TEXT(Table1[[#This Row],[Accident Date]],"MMM")</f>
        <v>Jan</v>
      </c>
      <c r="D3" s="3">
        <v>44938</v>
      </c>
      <c r="E3" s="1" t="s">
        <v>36</v>
      </c>
      <c r="F3" s="1" t="s">
        <v>23</v>
      </c>
      <c r="G3" s="1" t="s">
        <v>37</v>
      </c>
      <c r="H3" s="1" t="s">
        <v>25</v>
      </c>
      <c r="I3" s="1">
        <v>51.514398999999997</v>
      </c>
      <c r="J3" s="1" t="s">
        <v>26</v>
      </c>
      <c r="K3" s="1" t="s">
        <v>27</v>
      </c>
      <c r="L3" s="1" t="s">
        <v>28</v>
      </c>
      <c r="M3" s="1">
        <v>-0.19924800000000001</v>
      </c>
      <c r="N3" s="1">
        <v>11</v>
      </c>
      <c r="O3" s="1">
        <v>2</v>
      </c>
      <c r="P3" s="1" t="s">
        <v>29</v>
      </c>
      <c r="Q3" s="1" t="s">
        <v>38</v>
      </c>
      <c r="R3" s="1" t="s">
        <v>39</v>
      </c>
      <c r="S3" s="1">
        <v>30</v>
      </c>
      <c r="T3" s="2">
        <v>0.45763888888888887</v>
      </c>
      <c r="U3" s="1" t="s">
        <v>187</v>
      </c>
      <c r="V3" s="1" t="s">
        <v>33</v>
      </c>
      <c r="W3" s="1" t="s">
        <v>34</v>
      </c>
    </row>
    <row r="4" spans="1:23" x14ac:dyDescent="0.25">
      <c r="A4" s="1" t="s">
        <v>40</v>
      </c>
      <c r="B4" s="1" t="str">
        <f>TEXT(Table1[[#This Row],[Accident Date]],"YYYY")</f>
        <v>2023</v>
      </c>
      <c r="C4" s="1" t="str">
        <f>TEXT(Table1[[#This Row],[Accident Date]],"MMM")</f>
        <v>Jan</v>
      </c>
      <c r="D4" s="3">
        <v>44949</v>
      </c>
      <c r="E4" s="1" t="s">
        <v>41</v>
      </c>
      <c r="F4" s="1" t="s">
        <v>23</v>
      </c>
      <c r="G4" s="1" t="s">
        <v>24</v>
      </c>
      <c r="H4" s="1" t="s">
        <v>42</v>
      </c>
      <c r="I4" s="1">
        <v>51.486668000000002</v>
      </c>
      <c r="J4" s="1" t="s">
        <v>26</v>
      </c>
      <c r="K4" s="1" t="s">
        <v>27</v>
      </c>
      <c r="L4" s="1" t="s">
        <v>28</v>
      </c>
      <c r="M4" s="1">
        <v>-0.17959900000000001</v>
      </c>
      <c r="N4" s="1">
        <v>1</v>
      </c>
      <c r="O4" s="1">
        <v>2</v>
      </c>
      <c r="P4" s="1" t="s">
        <v>29</v>
      </c>
      <c r="Q4" s="1" t="s">
        <v>186</v>
      </c>
      <c r="R4" s="1" t="s">
        <v>39</v>
      </c>
      <c r="S4" s="1">
        <v>30</v>
      </c>
      <c r="T4" s="2">
        <v>0.59652777777777777</v>
      </c>
      <c r="U4" s="1" t="s">
        <v>187</v>
      </c>
      <c r="V4" s="1" t="s">
        <v>33</v>
      </c>
      <c r="W4" s="1" t="s">
        <v>34</v>
      </c>
    </row>
    <row r="5" spans="1:23" x14ac:dyDescent="0.25">
      <c r="A5" s="1" t="s">
        <v>43</v>
      </c>
      <c r="B5" s="1" t="str">
        <f>TEXT(Table1[[#This Row],[Accident Date]],"YYYY")</f>
        <v>2023</v>
      </c>
      <c r="C5" s="1" t="str">
        <f>TEXT(Table1[[#This Row],[Accident Date]],"MMM")</f>
        <v>Jan</v>
      </c>
      <c r="D5" s="3">
        <v>44954</v>
      </c>
      <c r="E5" s="1" t="s">
        <v>36</v>
      </c>
      <c r="F5" s="1" t="s">
        <v>44</v>
      </c>
      <c r="G5" s="1" t="s">
        <v>24</v>
      </c>
      <c r="H5" s="1" t="s">
        <v>25</v>
      </c>
      <c r="I5" s="1">
        <v>51.507804</v>
      </c>
      <c r="J5" s="1" t="s">
        <v>26</v>
      </c>
      <c r="K5" s="1" t="s">
        <v>27</v>
      </c>
      <c r="L5" s="1" t="s">
        <v>28</v>
      </c>
      <c r="M5" s="1">
        <v>-0.20311000000000001</v>
      </c>
      <c r="N5" s="1">
        <v>1</v>
      </c>
      <c r="O5" s="1">
        <v>2</v>
      </c>
      <c r="P5" s="1" t="s">
        <v>29</v>
      </c>
      <c r="Q5" s="1" t="s">
        <v>186</v>
      </c>
      <c r="R5" s="1" t="s">
        <v>39</v>
      </c>
      <c r="S5" s="1">
        <v>30</v>
      </c>
      <c r="T5" s="2">
        <v>0.34027777777777773</v>
      </c>
      <c r="U5" s="1" t="s">
        <v>187</v>
      </c>
      <c r="V5" s="1" t="s">
        <v>45</v>
      </c>
      <c r="W5" s="1" t="s">
        <v>166</v>
      </c>
    </row>
    <row r="6" spans="1:23" x14ac:dyDescent="0.25">
      <c r="A6" s="1" t="s">
        <v>46</v>
      </c>
      <c r="B6" s="1" t="str">
        <f>TEXT(Table1[[#This Row],[Accident Date]],"YYYY")</f>
        <v>2023</v>
      </c>
      <c r="C6" s="1" t="str">
        <f>TEXT(Table1[[#This Row],[Accident Date]],"MMM")</f>
        <v>Feb</v>
      </c>
      <c r="D6" s="3">
        <v>44960</v>
      </c>
      <c r="E6" s="1" t="s">
        <v>47</v>
      </c>
      <c r="F6" s="1" t="s">
        <v>44</v>
      </c>
      <c r="G6" s="1" t="s">
        <v>37</v>
      </c>
      <c r="H6" s="1" t="s">
        <v>25</v>
      </c>
      <c r="I6" s="1">
        <v>51.482075999999999</v>
      </c>
      <c r="J6" s="1" t="s">
        <v>188</v>
      </c>
      <c r="K6" s="1" t="s">
        <v>27</v>
      </c>
      <c r="L6" s="1" t="s">
        <v>28</v>
      </c>
      <c r="M6" s="1">
        <v>-0.17344499999999999</v>
      </c>
      <c r="N6" s="1">
        <v>1</v>
      </c>
      <c r="O6" s="1">
        <v>2</v>
      </c>
      <c r="P6" s="1" t="s">
        <v>29</v>
      </c>
      <c r="Q6" s="1" t="s">
        <v>186</v>
      </c>
      <c r="R6" s="1" t="s">
        <v>39</v>
      </c>
      <c r="S6" s="1">
        <v>30</v>
      </c>
      <c r="T6" s="2">
        <v>0.72569444444444453</v>
      </c>
      <c r="U6" s="1" t="s">
        <v>187</v>
      </c>
      <c r="V6" s="1" t="s">
        <v>33</v>
      </c>
      <c r="W6" s="1" t="s">
        <v>34</v>
      </c>
    </row>
    <row r="7" spans="1:23" x14ac:dyDescent="0.25">
      <c r="A7" s="1" t="s">
        <v>48</v>
      </c>
      <c r="B7" s="1" t="str">
        <f>TEXT(Table1[[#This Row],[Accident Date]],"YYYY")</f>
        <v>2023</v>
      </c>
      <c r="C7" s="1" t="str">
        <f>TEXT(Table1[[#This Row],[Accident Date]],"MMM")</f>
        <v>Feb</v>
      </c>
      <c r="D7" s="3">
        <v>44968</v>
      </c>
      <c r="E7" s="1" t="s">
        <v>22</v>
      </c>
      <c r="F7" s="1" t="s">
        <v>23</v>
      </c>
      <c r="G7" s="1" t="s">
        <v>24</v>
      </c>
      <c r="H7" s="1" t="s">
        <v>42</v>
      </c>
      <c r="I7" s="1">
        <v>51.493414999999999</v>
      </c>
      <c r="J7" s="1" t="s">
        <v>26</v>
      </c>
      <c r="K7" s="1" t="s">
        <v>27</v>
      </c>
      <c r="L7" s="1" t="s">
        <v>28</v>
      </c>
      <c r="M7" s="1">
        <v>-0.185525</v>
      </c>
      <c r="N7" s="1">
        <v>3</v>
      </c>
      <c r="O7" s="1">
        <v>2</v>
      </c>
      <c r="P7" s="1" t="s">
        <v>29</v>
      </c>
      <c r="Q7" s="1" t="s">
        <v>186</v>
      </c>
      <c r="R7" s="1" t="s">
        <v>39</v>
      </c>
      <c r="S7" s="1">
        <v>30</v>
      </c>
      <c r="T7" s="2">
        <v>0.4916666666666667</v>
      </c>
      <c r="U7" s="1" t="s">
        <v>187</v>
      </c>
      <c r="V7" s="1" t="s">
        <v>33</v>
      </c>
      <c r="W7" s="1" t="s">
        <v>34</v>
      </c>
    </row>
    <row r="8" spans="1:23" x14ac:dyDescent="0.25">
      <c r="A8" s="1" t="s">
        <v>49</v>
      </c>
      <c r="B8" s="1" t="str">
        <f>TEXT(Table1[[#This Row],[Accident Date]],"YYYY")</f>
        <v>2023</v>
      </c>
      <c r="C8" s="1" t="str">
        <f>TEXT(Table1[[#This Row],[Accident Date]],"MMM")</f>
        <v>Feb</v>
      </c>
      <c r="D8" s="3">
        <v>44973</v>
      </c>
      <c r="E8" s="1" t="s">
        <v>22</v>
      </c>
      <c r="F8" s="1" t="s">
        <v>23</v>
      </c>
      <c r="G8" s="1" t="s">
        <v>24</v>
      </c>
      <c r="H8" s="1" t="s">
        <v>25</v>
      </c>
      <c r="I8" s="1">
        <v>51.480176999999998</v>
      </c>
      <c r="J8" s="1" t="s">
        <v>26</v>
      </c>
      <c r="K8" s="1" t="s">
        <v>27</v>
      </c>
      <c r="L8" s="1" t="s">
        <v>28</v>
      </c>
      <c r="M8" s="1">
        <v>-0.178561</v>
      </c>
      <c r="N8" s="1">
        <v>1</v>
      </c>
      <c r="O8" s="1">
        <v>2</v>
      </c>
      <c r="P8" s="1" t="s">
        <v>29</v>
      </c>
      <c r="Q8" s="1" t="s">
        <v>186</v>
      </c>
      <c r="R8" s="1" t="s">
        <v>39</v>
      </c>
      <c r="S8" s="1">
        <v>30</v>
      </c>
      <c r="T8" s="2">
        <v>0.58194444444444449</v>
      </c>
      <c r="U8" s="1" t="s">
        <v>187</v>
      </c>
      <c r="V8" s="1" t="s">
        <v>33</v>
      </c>
      <c r="W8" s="1" t="s">
        <v>166</v>
      </c>
    </row>
    <row r="9" spans="1:23" x14ac:dyDescent="0.25">
      <c r="A9" s="1" t="s">
        <v>50</v>
      </c>
      <c r="B9" s="1" t="str">
        <f>TEXT(Table1[[#This Row],[Accident Date]],"YYYY")</f>
        <v>2023</v>
      </c>
      <c r="C9" s="1" t="str">
        <f>TEXT(Table1[[#This Row],[Accident Date]],"MMM")</f>
        <v>Feb</v>
      </c>
      <c r="D9" s="3">
        <v>44982</v>
      </c>
      <c r="E9" s="1" t="s">
        <v>51</v>
      </c>
      <c r="F9" s="1" t="s">
        <v>44</v>
      </c>
      <c r="G9" s="1" t="s">
        <v>37</v>
      </c>
      <c r="H9" s="1" t="s">
        <v>42</v>
      </c>
      <c r="I9" s="1">
        <v>51.491956999999999</v>
      </c>
      <c r="J9" s="1" t="s">
        <v>26</v>
      </c>
      <c r="K9" s="1" t="s">
        <v>27</v>
      </c>
      <c r="L9" s="1" t="s">
        <v>28</v>
      </c>
      <c r="M9" s="1">
        <v>-0.17852399999999999</v>
      </c>
      <c r="N9" s="1">
        <v>1</v>
      </c>
      <c r="O9" s="1">
        <v>1</v>
      </c>
      <c r="P9" s="1" t="s">
        <v>29</v>
      </c>
      <c r="Q9" s="1" t="s">
        <v>186</v>
      </c>
      <c r="R9" s="1" t="s">
        <v>52</v>
      </c>
      <c r="S9" s="1">
        <v>30</v>
      </c>
      <c r="T9" s="2">
        <v>0.5541666666666667</v>
      </c>
      <c r="U9" s="1" t="s">
        <v>187</v>
      </c>
      <c r="V9" s="1" t="s">
        <v>33</v>
      </c>
      <c r="W9" s="1" t="s">
        <v>34</v>
      </c>
    </row>
    <row r="10" spans="1:23" x14ac:dyDescent="0.25">
      <c r="A10" s="1" t="s">
        <v>53</v>
      </c>
      <c r="B10" s="1" t="str">
        <f>TEXT(Table1[[#This Row],[Accident Date]],"YYYY")</f>
        <v>2023</v>
      </c>
      <c r="C10" s="1" t="str">
        <f>TEXT(Table1[[#This Row],[Accident Date]],"MMM")</f>
        <v>Mar</v>
      </c>
      <c r="D10" s="3">
        <v>44987</v>
      </c>
      <c r="E10" s="1" t="s">
        <v>54</v>
      </c>
      <c r="F10" s="1" t="s">
        <v>23</v>
      </c>
      <c r="G10" s="1" t="s">
        <v>24</v>
      </c>
      <c r="H10" s="1" t="s">
        <v>42</v>
      </c>
      <c r="I10" s="1">
        <v>51.496459999999999</v>
      </c>
      <c r="J10" s="1" t="s">
        <v>26</v>
      </c>
      <c r="K10" s="1" t="s">
        <v>27</v>
      </c>
      <c r="L10" s="1" t="s">
        <v>28</v>
      </c>
      <c r="M10" s="1">
        <v>-0.16739499999999999</v>
      </c>
      <c r="N10" s="1">
        <v>2</v>
      </c>
      <c r="O10" s="1">
        <v>1</v>
      </c>
      <c r="P10" s="1" t="s">
        <v>29</v>
      </c>
      <c r="Q10" s="1" t="s">
        <v>186</v>
      </c>
      <c r="R10" s="1" t="s">
        <v>39</v>
      </c>
      <c r="S10" s="1">
        <v>30</v>
      </c>
      <c r="T10" s="2">
        <v>0.51041666666666663</v>
      </c>
      <c r="U10" s="1" t="s">
        <v>187</v>
      </c>
      <c r="V10" s="1" t="s">
        <v>33</v>
      </c>
      <c r="W10" s="1" t="s">
        <v>170</v>
      </c>
    </row>
    <row r="11" spans="1:23" x14ac:dyDescent="0.25">
      <c r="A11" s="1" t="s">
        <v>55</v>
      </c>
      <c r="B11" s="1" t="str">
        <f>TEXT(Table1[[#This Row],[Accident Date]],"YYYY")</f>
        <v>2023</v>
      </c>
      <c r="C11" s="1" t="str">
        <f>TEXT(Table1[[#This Row],[Accident Date]],"MMM")</f>
        <v>Mar</v>
      </c>
      <c r="D11" s="3">
        <v>44994</v>
      </c>
      <c r="E11" s="1" t="s">
        <v>56</v>
      </c>
      <c r="F11" s="1" t="s">
        <v>44</v>
      </c>
      <c r="G11" s="1" t="s">
        <v>37</v>
      </c>
      <c r="H11" s="1" t="s">
        <v>42</v>
      </c>
      <c r="I11" s="1">
        <v>51.48115</v>
      </c>
      <c r="J11" s="1" t="s">
        <v>26</v>
      </c>
      <c r="K11" s="1" t="s">
        <v>27</v>
      </c>
      <c r="L11" s="1" t="s">
        <v>28</v>
      </c>
      <c r="M11" s="1">
        <v>-0.18327499999999999</v>
      </c>
      <c r="N11" s="1">
        <v>1</v>
      </c>
      <c r="O11" s="1">
        <v>1</v>
      </c>
      <c r="P11" s="1" t="s">
        <v>29</v>
      </c>
      <c r="Q11" s="1" t="s">
        <v>38</v>
      </c>
      <c r="R11" s="1" t="s">
        <v>39</v>
      </c>
      <c r="S11" s="1">
        <v>30</v>
      </c>
      <c r="T11" s="2">
        <v>0.41111111111111115</v>
      </c>
      <c r="U11" s="1" t="s">
        <v>187</v>
      </c>
      <c r="V11" s="1" t="s">
        <v>45</v>
      </c>
      <c r="W11" s="1" t="s">
        <v>34</v>
      </c>
    </row>
    <row r="12" spans="1:23" x14ac:dyDescent="0.25">
      <c r="A12" s="1" t="s">
        <v>57</v>
      </c>
      <c r="B12" s="1" t="str">
        <f>TEXT(Table1[[#This Row],[Accident Date]],"YYYY")</f>
        <v>2023</v>
      </c>
      <c r="C12" s="1" t="str">
        <f>TEXT(Table1[[#This Row],[Accident Date]],"MMM")</f>
        <v>Mar</v>
      </c>
      <c r="D12" s="3">
        <v>45003</v>
      </c>
      <c r="E12" s="1" t="s">
        <v>54</v>
      </c>
      <c r="F12" s="1" t="s">
        <v>44</v>
      </c>
      <c r="G12" s="1" t="s">
        <v>37</v>
      </c>
      <c r="H12" s="1" t="s">
        <v>42</v>
      </c>
      <c r="I12" s="1">
        <v>51.482075999999999</v>
      </c>
      <c r="J12" s="1" t="s">
        <v>188</v>
      </c>
      <c r="K12" s="1" t="s">
        <v>27</v>
      </c>
      <c r="L12" s="1" t="s">
        <v>28</v>
      </c>
      <c r="M12" s="1">
        <v>-0.17344499999999999</v>
      </c>
      <c r="N12" s="1">
        <v>1</v>
      </c>
      <c r="O12" s="1">
        <v>2</v>
      </c>
      <c r="P12" s="1" t="s">
        <v>29</v>
      </c>
      <c r="Q12" s="1" t="s">
        <v>186</v>
      </c>
      <c r="R12" s="1" t="s">
        <v>39</v>
      </c>
      <c r="S12" s="1">
        <v>30</v>
      </c>
      <c r="T12" s="2">
        <v>6.2499999999999995E-3</v>
      </c>
      <c r="U12" s="1" t="s">
        <v>187</v>
      </c>
      <c r="V12" s="1" t="s">
        <v>33</v>
      </c>
      <c r="W12" s="1" t="s">
        <v>34</v>
      </c>
    </row>
    <row r="13" spans="1:23" x14ac:dyDescent="0.25">
      <c r="A13" s="1" t="s">
        <v>58</v>
      </c>
      <c r="B13" s="1" t="str">
        <f>TEXT(Table1[[#This Row],[Accident Date]],"YYYY")</f>
        <v>2023</v>
      </c>
      <c r="C13" s="1" t="str">
        <f>TEXT(Table1[[#This Row],[Accident Date]],"MMM")</f>
        <v>Mar</v>
      </c>
      <c r="D13" s="3">
        <v>45009</v>
      </c>
      <c r="E13" s="1" t="s">
        <v>51</v>
      </c>
      <c r="F13" s="1" t="s">
        <v>44</v>
      </c>
      <c r="G13" s="1" t="s">
        <v>37</v>
      </c>
      <c r="H13" s="1" t="s">
        <v>42</v>
      </c>
      <c r="I13" s="1">
        <v>51.494995000000003</v>
      </c>
      <c r="J13" s="1" t="s">
        <v>188</v>
      </c>
      <c r="K13" s="1" t="s">
        <v>27</v>
      </c>
      <c r="L13" s="1" t="s">
        <v>28</v>
      </c>
      <c r="M13" s="1">
        <v>-0.18301300000000001</v>
      </c>
      <c r="N13" s="1">
        <v>1</v>
      </c>
      <c r="O13" s="1">
        <v>1</v>
      </c>
      <c r="P13" s="1" t="s">
        <v>29</v>
      </c>
      <c r="Q13" s="1" t="s">
        <v>186</v>
      </c>
      <c r="R13" s="1" t="s">
        <v>39</v>
      </c>
      <c r="S13" s="1">
        <v>30</v>
      </c>
      <c r="T13" s="2">
        <v>0.74236111111111114</v>
      </c>
      <c r="U13" s="1" t="s">
        <v>187</v>
      </c>
      <c r="V13" s="1" t="s">
        <v>33</v>
      </c>
      <c r="W13" s="1" t="s">
        <v>34</v>
      </c>
    </row>
    <row r="14" spans="1:23" x14ac:dyDescent="0.25">
      <c r="A14" s="1" t="s">
        <v>59</v>
      </c>
      <c r="B14" s="1" t="str">
        <f>TEXT(Table1[[#This Row],[Accident Date]],"YYYY")</f>
        <v>2023</v>
      </c>
      <c r="C14" s="1" t="str">
        <f>TEXT(Table1[[#This Row],[Accident Date]],"MMM")</f>
        <v>Apr</v>
      </c>
      <c r="D14" s="3">
        <v>45017</v>
      </c>
      <c r="E14" s="1" t="s">
        <v>36</v>
      </c>
      <c r="F14" s="1" t="s">
        <v>60</v>
      </c>
      <c r="G14" s="1" t="s">
        <v>61</v>
      </c>
      <c r="H14" s="1" t="s">
        <v>42</v>
      </c>
      <c r="I14" s="1">
        <v>51.498778000000001</v>
      </c>
      <c r="J14" s="1" t="s">
        <v>26</v>
      </c>
      <c r="K14" s="1" t="s">
        <v>27</v>
      </c>
      <c r="L14" s="1" t="s">
        <v>28</v>
      </c>
      <c r="M14" s="1">
        <v>-0.20677899999999999</v>
      </c>
      <c r="N14" s="1">
        <v>1</v>
      </c>
      <c r="O14" s="1">
        <v>2</v>
      </c>
      <c r="P14" s="1" t="s">
        <v>29</v>
      </c>
      <c r="Q14" s="1" t="s">
        <v>38</v>
      </c>
      <c r="R14" s="1" t="s">
        <v>39</v>
      </c>
      <c r="S14" s="1">
        <v>30</v>
      </c>
      <c r="T14" s="2">
        <v>0.58333333333333337</v>
      </c>
      <c r="U14" s="1" t="s">
        <v>187</v>
      </c>
      <c r="V14" s="1" t="s">
        <v>62</v>
      </c>
      <c r="W14" s="1" t="s">
        <v>34</v>
      </c>
    </row>
    <row r="15" spans="1:23" x14ac:dyDescent="0.25">
      <c r="A15" s="1" t="s">
        <v>63</v>
      </c>
      <c r="B15" s="1" t="str">
        <f>TEXT(Table1[[#This Row],[Accident Date]],"YYYY")</f>
        <v>2023</v>
      </c>
      <c r="C15" s="1" t="str">
        <f>TEXT(Table1[[#This Row],[Accident Date]],"MMM")</f>
        <v>Apr</v>
      </c>
      <c r="D15" s="3">
        <v>45028</v>
      </c>
      <c r="E15" s="1" t="s">
        <v>51</v>
      </c>
      <c r="F15" s="1" t="s">
        <v>23</v>
      </c>
      <c r="G15" s="1" t="s">
        <v>24</v>
      </c>
      <c r="H15" s="1" t="s">
        <v>42</v>
      </c>
      <c r="I15" s="1">
        <v>51.506186999999997</v>
      </c>
      <c r="J15" s="1" t="s">
        <v>26</v>
      </c>
      <c r="K15" s="1" t="s">
        <v>27</v>
      </c>
      <c r="L15" s="1" t="s">
        <v>28</v>
      </c>
      <c r="M15" s="1">
        <v>-0.20908199999999999</v>
      </c>
      <c r="N15" s="1">
        <v>1</v>
      </c>
      <c r="O15" s="1">
        <v>2</v>
      </c>
      <c r="P15" s="1" t="s">
        <v>29</v>
      </c>
      <c r="Q15" s="1" t="s">
        <v>38</v>
      </c>
      <c r="R15" s="1" t="s">
        <v>39</v>
      </c>
      <c r="S15" s="1">
        <v>30</v>
      </c>
      <c r="T15" s="2">
        <v>0.34375</v>
      </c>
      <c r="U15" s="1" t="s">
        <v>187</v>
      </c>
      <c r="V15" s="1" t="s">
        <v>62</v>
      </c>
      <c r="W15" s="1" t="s">
        <v>34</v>
      </c>
    </row>
    <row r="16" spans="1:23" x14ac:dyDescent="0.25">
      <c r="A16" s="1" t="s">
        <v>64</v>
      </c>
      <c r="B16" s="1" t="str">
        <f>TEXT(Table1[[#This Row],[Accident Date]],"YYYY")</f>
        <v>2023</v>
      </c>
      <c r="C16" s="1" t="str">
        <f>TEXT(Table1[[#This Row],[Accident Date]],"MMM")</f>
        <v>Apr</v>
      </c>
      <c r="D16" s="3">
        <v>45035</v>
      </c>
      <c r="E16" s="1" t="s">
        <v>56</v>
      </c>
      <c r="F16" s="1" t="s">
        <v>23</v>
      </c>
      <c r="G16" s="1" t="s">
        <v>24</v>
      </c>
      <c r="H16" s="1" t="s">
        <v>42</v>
      </c>
      <c r="I16" s="1">
        <v>51.493077</v>
      </c>
      <c r="J16" s="1" t="s">
        <v>26</v>
      </c>
      <c r="K16" s="1" t="s">
        <v>27</v>
      </c>
      <c r="L16" s="1" t="s">
        <v>28</v>
      </c>
      <c r="M16" s="1">
        <v>-0.169548</v>
      </c>
      <c r="N16" s="1">
        <v>1</v>
      </c>
      <c r="O16" s="1">
        <v>2</v>
      </c>
      <c r="P16" s="1" t="s">
        <v>29</v>
      </c>
      <c r="Q16" s="1" t="s">
        <v>186</v>
      </c>
      <c r="R16" s="1" t="s">
        <v>39</v>
      </c>
      <c r="S16" s="1">
        <v>30</v>
      </c>
      <c r="T16" s="2">
        <v>0.51041666666666663</v>
      </c>
      <c r="U16" s="1" t="s">
        <v>187</v>
      </c>
      <c r="V16" s="1" t="s">
        <v>33</v>
      </c>
      <c r="W16" s="1" t="s">
        <v>34</v>
      </c>
    </row>
    <row r="17" spans="1:23" x14ac:dyDescent="0.25">
      <c r="A17" s="1" t="s">
        <v>65</v>
      </c>
      <c r="B17" s="1" t="str">
        <f>TEXT(Table1[[#This Row],[Accident Date]],"YYYY")</f>
        <v>2023</v>
      </c>
      <c r="C17" s="1" t="str">
        <f>TEXT(Table1[[#This Row],[Accident Date]],"MMM")</f>
        <v>Apr</v>
      </c>
      <c r="D17" s="3">
        <v>45043</v>
      </c>
      <c r="E17" s="1" t="s">
        <v>41</v>
      </c>
      <c r="F17" s="1" t="s">
        <v>44</v>
      </c>
      <c r="G17" s="1" t="s">
        <v>37</v>
      </c>
      <c r="H17" s="1" t="s">
        <v>25</v>
      </c>
      <c r="I17" s="1">
        <v>51.482075999999999</v>
      </c>
      <c r="J17" s="1" t="s">
        <v>188</v>
      </c>
      <c r="K17" s="1" t="s">
        <v>27</v>
      </c>
      <c r="L17" s="1" t="s">
        <v>28</v>
      </c>
      <c r="M17" s="1">
        <v>-0.17344499999999999</v>
      </c>
      <c r="N17" s="1">
        <v>1</v>
      </c>
      <c r="O17" s="1">
        <v>2</v>
      </c>
      <c r="P17" s="1" t="s">
        <v>29</v>
      </c>
      <c r="Q17" s="1" t="s">
        <v>186</v>
      </c>
      <c r="R17" s="1" t="s">
        <v>39</v>
      </c>
      <c r="S17" s="1">
        <v>30</v>
      </c>
      <c r="T17" s="2">
        <v>0.92013888888888884</v>
      </c>
      <c r="U17" s="1" t="s">
        <v>187</v>
      </c>
      <c r="V17" s="1" t="s">
        <v>33</v>
      </c>
      <c r="W17" s="1" t="s">
        <v>34</v>
      </c>
    </row>
    <row r="18" spans="1:23" x14ac:dyDescent="0.25">
      <c r="A18" s="1" t="s">
        <v>66</v>
      </c>
      <c r="B18" s="1" t="str">
        <f>TEXT(Table1[[#This Row],[Accident Date]],"YYYY")</f>
        <v>2023</v>
      </c>
      <c r="C18" s="1" t="str">
        <f>TEXT(Table1[[#This Row],[Accident Date]],"MMM")</f>
        <v>May</v>
      </c>
      <c r="D18" s="3">
        <v>45050</v>
      </c>
      <c r="E18" s="1" t="s">
        <v>36</v>
      </c>
      <c r="F18" s="1" t="s">
        <v>23</v>
      </c>
      <c r="G18" s="1" t="s">
        <v>37</v>
      </c>
      <c r="H18" s="1" t="s">
        <v>42</v>
      </c>
      <c r="I18" s="1">
        <v>51.488672999999999</v>
      </c>
      <c r="J18" s="1" t="s">
        <v>188</v>
      </c>
      <c r="K18" s="1" t="s">
        <v>27</v>
      </c>
      <c r="L18" s="1" t="s">
        <v>28</v>
      </c>
      <c r="M18" s="1">
        <v>-0.16972400000000001</v>
      </c>
      <c r="N18" s="1">
        <v>1</v>
      </c>
      <c r="O18" s="1">
        <v>2</v>
      </c>
      <c r="P18" s="1" t="s">
        <v>29</v>
      </c>
      <c r="Q18" s="1" t="s">
        <v>186</v>
      </c>
      <c r="R18" s="1" t="s">
        <v>39</v>
      </c>
      <c r="S18" s="1">
        <v>30</v>
      </c>
      <c r="T18" s="2">
        <v>0.72916666666666663</v>
      </c>
      <c r="U18" s="1" t="s">
        <v>187</v>
      </c>
      <c r="V18" s="1" t="s">
        <v>33</v>
      </c>
      <c r="W18" s="1" t="s">
        <v>170</v>
      </c>
    </row>
    <row r="19" spans="1:23" x14ac:dyDescent="0.25">
      <c r="A19" s="1" t="s">
        <v>67</v>
      </c>
      <c r="B19" s="1" t="str">
        <f>TEXT(Table1[[#This Row],[Accident Date]],"YYYY")</f>
        <v>2023</v>
      </c>
      <c r="C19" s="1" t="str">
        <f>TEXT(Table1[[#This Row],[Accident Date]],"MMM")</f>
        <v>May</v>
      </c>
      <c r="D19" s="3">
        <v>45056</v>
      </c>
      <c r="E19" s="1" t="s">
        <v>36</v>
      </c>
      <c r="F19" s="1" t="s">
        <v>60</v>
      </c>
      <c r="G19" s="1" t="s">
        <v>61</v>
      </c>
      <c r="H19" s="1" t="s">
        <v>42</v>
      </c>
      <c r="I19" s="1">
        <v>51.482362999999999</v>
      </c>
      <c r="J19" s="1" t="s">
        <v>188</v>
      </c>
      <c r="K19" s="1" t="s">
        <v>27</v>
      </c>
      <c r="L19" s="1" t="s">
        <v>28</v>
      </c>
      <c r="M19" s="1">
        <v>-0.186108</v>
      </c>
      <c r="N19" s="1">
        <v>1</v>
      </c>
      <c r="O19" s="1">
        <v>1</v>
      </c>
      <c r="P19" s="1" t="s">
        <v>29</v>
      </c>
      <c r="Q19" s="1" t="s">
        <v>186</v>
      </c>
      <c r="R19" s="1" t="s">
        <v>39</v>
      </c>
      <c r="S19" s="1">
        <v>30</v>
      </c>
      <c r="T19" s="2">
        <v>0.71180555555555547</v>
      </c>
      <c r="U19" s="1" t="s">
        <v>187</v>
      </c>
      <c r="V19" s="1" t="s">
        <v>33</v>
      </c>
      <c r="W19" s="1" t="s">
        <v>34</v>
      </c>
    </row>
    <row r="20" spans="1:23" x14ac:dyDescent="0.25">
      <c r="A20" s="1" t="s">
        <v>68</v>
      </c>
      <c r="B20" s="1" t="str">
        <f>TEXT(Table1[[#This Row],[Accident Date]],"YYYY")</f>
        <v>2023</v>
      </c>
      <c r="C20" s="1" t="str">
        <f>TEXT(Table1[[#This Row],[Accident Date]],"MMM")</f>
        <v>May</v>
      </c>
      <c r="D20" s="3">
        <v>45068</v>
      </c>
      <c r="E20" s="1" t="s">
        <v>36</v>
      </c>
      <c r="F20" s="1" t="s">
        <v>23</v>
      </c>
      <c r="G20" s="1" t="s">
        <v>24</v>
      </c>
      <c r="H20" s="1" t="s">
        <v>42</v>
      </c>
      <c r="I20" s="1">
        <v>51.49391</v>
      </c>
      <c r="J20" s="1" t="s">
        <v>26</v>
      </c>
      <c r="K20" s="1" t="s">
        <v>27</v>
      </c>
      <c r="L20" s="1" t="s">
        <v>28</v>
      </c>
      <c r="M20" s="1">
        <v>-0.17686099999999999</v>
      </c>
      <c r="N20" s="1">
        <v>1</v>
      </c>
      <c r="O20" s="1">
        <v>2</v>
      </c>
      <c r="P20" s="1" t="s">
        <v>29</v>
      </c>
      <c r="Q20" s="1" t="s">
        <v>38</v>
      </c>
      <c r="R20" s="1" t="s">
        <v>39</v>
      </c>
      <c r="S20" s="1">
        <v>30</v>
      </c>
      <c r="T20" s="2">
        <v>0.6020833333333333</v>
      </c>
      <c r="U20" s="1" t="s">
        <v>187</v>
      </c>
      <c r="V20" s="1" t="s">
        <v>33</v>
      </c>
      <c r="W20" s="1" t="s">
        <v>34</v>
      </c>
    </row>
    <row r="21" spans="1:23" x14ac:dyDescent="0.25">
      <c r="A21" s="1" t="s">
        <v>69</v>
      </c>
      <c r="B21" s="1" t="str">
        <f>TEXT(Table1[[#This Row],[Accident Date]],"YYYY")</f>
        <v>2023</v>
      </c>
      <c r="C21" s="1" t="str">
        <f>TEXT(Table1[[#This Row],[Accident Date]],"MMM")</f>
        <v>May</v>
      </c>
      <c r="D21" s="3">
        <v>45076</v>
      </c>
      <c r="E21" s="1" t="s">
        <v>47</v>
      </c>
      <c r="F21" s="1" t="s">
        <v>60</v>
      </c>
      <c r="G21" s="1" t="s">
        <v>61</v>
      </c>
      <c r="H21" s="1" t="s">
        <v>42</v>
      </c>
      <c r="I21" s="1">
        <v>51.509295999999999</v>
      </c>
      <c r="J21" s="1" t="s">
        <v>188</v>
      </c>
      <c r="K21" s="1" t="s">
        <v>27</v>
      </c>
      <c r="L21" s="1" t="s">
        <v>28</v>
      </c>
      <c r="M21" s="1">
        <v>-0.19483700000000001</v>
      </c>
      <c r="N21" s="1">
        <v>1</v>
      </c>
      <c r="O21" s="1">
        <v>1</v>
      </c>
      <c r="P21" s="1" t="s">
        <v>29</v>
      </c>
      <c r="Q21" s="1" t="s">
        <v>186</v>
      </c>
      <c r="R21" s="1" t="s">
        <v>39</v>
      </c>
      <c r="S21" s="1">
        <v>30</v>
      </c>
      <c r="T21" s="2">
        <v>1.9444444444444445E-2</v>
      </c>
      <c r="U21" s="1" t="s">
        <v>187</v>
      </c>
      <c r="V21" s="1" t="s">
        <v>33</v>
      </c>
      <c r="W21" s="1" t="s">
        <v>34</v>
      </c>
    </row>
    <row r="22" spans="1:23" x14ac:dyDescent="0.25">
      <c r="A22" s="1" t="s">
        <v>70</v>
      </c>
      <c r="B22" s="1" t="str">
        <f>TEXT(Table1[[#This Row],[Accident Date]],"YYYY")</f>
        <v>2023</v>
      </c>
      <c r="C22" s="1" t="str">
        <f>TEXT(Table1[[#This Row],[Accident Date]],"MMM")</f>
        <v>Jun</v>
      </c>
      <c r="D22" s="3">
        <v>45082</v>
      </c>
      <c r="E22" s="1" t="s">
        <v>54</v>
      </c>
      <c r="F22" s="1" t="s">
        <v>23</v>
      </c>
      <c r="G22" s="1" t="s">
        <v>24</v>
      </c>
      <c r="H22" s="1" t="s">
        <v>42</v>
      </c>
      <c r="I22" s="1">
        <v>51.502279999999999</v>
      </c>
      <c r="J22" s="1" t="s">
        <v>188</v>
      </c>
      <c r="K22" s="1" t="s">
        <v>27</v>
      </c>
      <c r="L22" s="1" t="s">
        <v>28</v>
      </c>
      <c r="M22" s="1">
        <v>-0.188919</v>
      </c>
      <c r="N22" s="1">
        <v>1</v>
      </c>
      <c r="O22" s="1">
        <v>1</v>
      </c>
      <c r="P22" s="1" t="s">
        <v>29</v>
      </c>
      <c r="Q22" s="1" t="s">
        <v>38</v>
      </c>
      <c r="R22" s="1" t="s">
        <v>39</v>
      </c>
      <c r="S22" s="1">
        <v>30</v>
      </c>
      <c r="T22" s="2">
        <v>0.96875</v>
      </c>
      <c r="U22" s="1" t="s">
        <v>187</v>
      </c>
      <c r="V22" s="1" t="s">
        <v>62</v>
      </c>
      <c r="W22" s="1" t="s">
        <v>34</v>
      </c>
    </row>
    <row r="23" spans="1:23" x14ac:dyDescent="0.25">
      <c r="A23" s="1" t="s">
        <v>71</v>
      </c>
      <c r="B23" s="1" t="str">
        <f>TEXT(Table1[[#This Row],[Accident Date]],"YYYY")</f>
        <v>2023</v>
      </c>
      <c r="C23" s="1" t="str">
        <f>TEXT(Table1[[#This Row],[Accident Date]],"MMM")</f>
        <v>Jun</v>
      </c>
      <c r="D23" s="3">
        <v>45091</v>
      </c>
      <c r="E23" s="1" t="s">
        <v>22</v>
      </c>
      <c r="F23" s="1" t="s">
        <v>23</v>
      </c>
      <c r="G23" s="1" t="s">
        <v>24</v>
      </c>
      <c r="H23" s="1" t="s">
        <v>42</v>
      </c>
      <c r="I23" s="1">
        <v>51.507587999999998</v>
      </c>
      <c r="J23" s="1" t="s">
        <v>188</v>
      </c>
      <c r="K23" s="1" t="s">
        <v>27</v>
      </c>
      <c r="L23" s="1" t="s">
        <v>28</v>
      </c>
      <c r="M23" s="1">
        <v>-0.19490499999999999</v>
      </c>
      <c r="N23" s="1">
        <v>1</v>
      </c>
      <c r="O23" s="1">
        <v>1</v>
      </c>
      <c r="P23" s="1" t="s">
        <v>29</v>
      </c>
      <c r="Q23" s="1" t="s">
        <v>38</v>
      </c>
      <c r="R23" s="1" t="s">
        <v>39</v>
      </c>
      <c r="S23" s="1">
        <v>30</v>
      </c>
      <c r="T23" s="2">
        <v>0.96875</v>
      </c>
      <c r="U23" s="1" t="s">
        <v>187</v>
      </c>
      <c r="V23" s="1" t="s">
        <v>62</v>
      </c>
      <c r="W23" s="1" t="s">
        <v>34</v>
      </c>
    </row>
    <row r="24" spans="1:23" x14ac:dyDescent="0.25">
      <c r="A24" s="1" t="s">
        <v>72</v>
      </c>
      <c r="B24" s="1" t="str">
        <f>TEXT(Table1[[#This Row],[Accident Date]],"YYYY")</f>
        <v>2023</v>
      </c>
      <c r="C24" s="1" t="str">
        <f>TEXT(Table1[[#This Row],[Accident Date]],"MMM")</f>
        <v>Jun</v>
      </c>
      <c r="D24" s="3">
        <v>45098</v>
      </c>
      <c r="E24" s="1" t="s">
        <v>56</v>
      </c>
      <c r="F24" s="1" t="s">
        <v>44</v>
      </c>
      <c r="G24" s="1" t="s">
        <v>37</v>
      </c>
      <c r="H24" s="1" t="s">
        <v>25</v>
      </c>
      <c r="I24" s="1">
        <v>51.488585</v>
      </c>
      <c r="J24" s="1" t="s">
        <v>26</v>
      </c>
      <c r="K24" s="1" t="s">
        <v>27</v>
      </c>
      <c r="L24" s="1" t="s">
        <v>28</v>
      </c>
      <c r="M24" s="1">
        <v>-0.19306300000000001</v>
      </c>
      <c r="N24" s="1">
        <v>2</v>
      </c>
      <c r="O24" s="1">
        <v>2</v>
      </c>
      <c r="P24" s="1" t="s">
        <v>29</v>
      </c>
      <c r="Q24" s="1" t="s">
        <v>186</v>
      </c>
      <c r="R24" s="1" t="s">
        <v>39</v>
      </c>
      <c r="S24" s="1">
        <v>30</v>
      </c>
      <c r="T24" s="2">
        <v>0.59722222222222221</v>
      </c>
      <c r="U24" s="1" t="s">
        <v>187</v>
      </c>
      <c r="V24" s="1" t="s">
        <v>33</v>
      </c>
      <c r="W24" s="1" t="s">
        <v>34</v>
      </c>
    </row>
    <row r="25" spans="1:23" x14ac:dyDescent="0.25">
      <c r="A25" s="1" t="s">
        <v>73</v>
      </c>
      <c r="B25" s="1" t="str">
        <f>TEXT(Table1[[#This Row],[Accident Date]],"YYYY")</f>
        <v>2023</v>
      </c>
      <c r="C25" s="1" t="str">
        <f>TEXT(Table1[[#This Row],[Accident Date]],"MMM")</f>
        <v>Jun</v>
      </c>
      <c r="D25" s="3">
        <v>45106</v>
      </c>
      <c r="E25" s="1" t="s">
        <v>47</v>
      </c>
      <c r="F25" s="1" t="s">
        <v>23</v>
      </c>
      <c r="G25" s="1" t="s">
        <v>24</v>
      </c>
      <c r="H25" s="1" t="s">
        <v>42</v>
      </c>
      <c r="I25" s="1">
        <v>51.528343999999997</v>
      </c>
      <c r="J25" s="1" t="s">
        <v>26</v>
      </c>
      <c r="K25" s="1" t="s">
        <v>27</v>
      </c>
      <c r="L25" s="1" t="s">
        <v>28</v>
      </c>
      <c r="M25" s="1">
        <v>-0.21729499999999999</v>
      </c>
      <c r="N25" s="1">
        <v>1</v>
      </c>
      <c r="O25" s="1">
        <v>2</v>
      </c>
      <c r="P25" s="1" t="s">
        <v>29</v>
      </c>
      <c r="Q25" s="1" t="s">
        <v>74</v>
      </c>
      <c r="R25" s="1" t="s">
        <v>39</v>
      </c>
      <c r="S25" s="1">
        <v>30</v>
      </c>
      <c r="T25" s="2">
        <v>0.55902777777777779</v>
      </c>
      <c r="U25" s="1" t="s">
        <v>187</v>
      </c>
      <c r="V25" s="1" t="s">
        <v>45</v>
      </c>
      <c r="W25" s="1" t="s">
        <v>34</v>
      </c>
    </row>
    <row r="26" spans="1:23" x14ac:dyDescent="0.25">
      <c r="A26" s="1" t="s">
        <v>75</v>
      </c>
      <c r="B26" s="1" t="str">
        <f>TEXT(Table1[[#This Row],[Accident Date]],"YYYY")</f>
        <v>2023</v>
      </c>
      <c r="C26" s="1" t="str">
        <f>TEXT(Table1[[#This Row],[Accident Date]],"MMM")</f>
        <v>Jul</v>
      </c>
      <c r="D26" s="3">
        <v>45114</v>
      </c>
      <c r="E26" s="1" t="s">
        <v>56</v>
      </c>
      <c r="F26" s="1" t="s">
        <v>23</v>
      </c>
      <c r="G26" s="1" t="s">
        <v>24</v>
      </c>
      <c r="H26" s="1" t="s">
        <v>42</v>
      </c>
      <c r="I26" s="1">
        <v>51.499200999999999</v>
      </c>
      <c r="J26" s="1" t="s">
        <v>188</v>
      </c>
      <c r="K26" s="1" t="s">
        <v>27</v>
      </c>
      <c r="L26" s="1" t="s">
        <v>28</v>
      </c>
      <c r="M26" s="1">
        <v>-0.16440399999999999</v>
      </c>
      <c r="N26" s="1">
        <v>2</v>
      </c>
      <c r="O26" s="1">
        <v>2</v>
      </c>
      <c r="P26" s="1" t="s">
        <v>29</v>
      </c>
      <c r="Q26" s="1" t="s">
        <v>186</v>
      </c>
      <c r="R26" s="1" t="s">
        <v>39</v>
      </c>
      <c r="S26" s="1">
        <v>30</v>
      </c>
      <c r="T26" s="2">
        <v>0.9375</v>
      </c>
      <c r="U26" s="1" t="s">
        <v>187</v>
      </c>
      <c r="V26" s="1" t="s">
        <v>33</v>
      </c>
      <c r="W26" s="1" t="s">
        <v>34</v>
      </c>
    </row>
    <row r="27" spans="1:23" x14ac:dyDescent="0.25">
      <c r="A27" s="1" t="s">
        <v>76</v>
      </c>
      <c r="B27" s="1" t="str">
        <f>TEXT(Table1[[#This Row],[Accident Date]],"YYYY")</f>
        <v>2023</v>
      </c>
      <c r="C27" s="1" t="str">
        <f>TEXT(Table1[[#This Row],[Accident Date]],"MMM")</f>
        <v>Jul</v>
      </c>
      <c r="D27" s="3">
        <v>45120</v>
      </c>
      <c r="E27" s="1" t="s">
        <v>56</v>
      </c>
      <c r="F27" s="1" t="s">
        <v>23</v>
      </c>
      <c r="G27" s="1" t="s">
        <v>24</v>
      </c>
      <c r="H27" s="1" t="s">
        <v>25</v>
      </c>
      <c r="I27" s="1">
        <v>51.517080999999997</v>
      </c>
      <c r="J27" s="1" t="s">
        <v>26</v>
      </c>
      <c r="K27" s="1" t="s">
        <v>27</v>
      </c>
      <c r="L27" s="1" t="s">
        <v>28</v>
      </c>
      <c r="M27" s="1">
        <v>-0.204042</v>
      </c>
      <c r="N27" s="1">
        <v>2</v>
      </c>
      <c r="O27" s="1">
        <v>1</v>
      </c>
      <c r="P27" s="1" t="s">
        <v>29</v>
      </c>
      <c r="Q27" s="1" t="s">
        <v>30</v>
      </c>
      <c r="R27" s="1" t="s">
        <v>39</v>
      </c>
      <c r="S27" s="1">
        <v>30</v>
      </c>
      <c r="T27" s="2">
        <v>0.57638888888888895</v>
      </c>
      <c r="U27" s="1" t="s">
        <v>187</v>
      </c>
      <c r="V27" s="1" t="s">
        <v>33</v>
      </c>
      <c r="W27" s="1" t="s">
        <v>34</v>
      </c>
    </row>
    <row r="28" spans="1:23" x14ac:dyDescent="0.25">
      <c r="A28" s="1" t="s">
        <v>77</v>
      </c>
      <c r="B28" s="1" t="str">
        <f>TEXT(Table1[[#This Row],[Accident Date]],"YYYY")</f>
        <v>2023</v>
      </c>
      <c r="C28" s="1" t="str">
        <f>TEXT(Table1[[#This Row],[Accident Date]],"MMM")</f>
        <v>Jul</v>
      </c>
      <c r="D28" s="3">
        <v>45127</v>
      </c>
      <c r="E28" s="1" t="s">
        <v>22</v>
      </c>
      <c r="F28" s="1" t="s">
        <v>44</v>
      </c>
      <c r="G28" s="1" t="s">
        <v>37</v>
      </c>
      <c r="H28" s="1" t="s">
        <v>42</v>
      </c>
      <c r="I28" s="1">
        <v>51.489440000000002</v>
      </c>
      <c r="J28" s="1" t="s">
        <v>26</v>
      </c>
      <c r="K28" s="1" t="s">
        <v>27</v>
      </c>
      <c r="L28" s="1" t="s">
        <v>28</v>
      </c>
      <c r="M28" s="1">
        <v>-0.19014800000000001</v>
      </c>
      <c r="N28" s="1">
        <v>1</v>
      </c>
      <c r="O28" s="1">
        <v>1</v>
      </c>
      <c r="P28" s="1" t="s">
        <v>29</v>
      </c>
      <c r="Q28" s="1" t="s">
        <v>30</v>
      </c>
      <c r="R28" s="1" t="s">
        <v>39</v>
      </c>
      <c r="S28" s="1">
        <v>30</v>
      </c>
      <c r="T28" s="2">
        <v>0.34722222222222227</v>
      </c>
      <c r="U28" s="1" t="s">
        <v>187</v>
      </c>
      <c r="V28" s="1" t="s">
        <v>33</v>
      </c>
      <c r="W28" s="1" t="s">
        <v>34</v>
      </c>
    </row>
    <row r="29" spans="1:23" x14ac:dyDescent="0.25">
      <c r="A29" s="1" t="s">
        <v>78</v>
      </c>
      <c r="B29" s="1" t="str">
        <f>TEXT(Table1[[#This Row],[Accident Date]],"YYYY")</f>
        <v>2023</v>
      </c>
      <c r="C29" s="1" t="str">
        <f>TEXT(Table1[[#This Row],[Accident Date]],"MMM")</f>
        <v>Jul</v>
      </c>
      <c r="D29" s="3">
        <v>45138</v>
      </c>
      <c r="E29" s="1" t="s">
        <v>56</v>
      </c>
      <c r="F29" s="1" t="s">
        <v>23</v>
      </c>
      <c r="G29" s="1" t="s">
        <v>37</v>
      </c>
      <c r="H29" s="1" t="s">
        <v>42</v>
      </c>
      <c r="I29" s="1">
        <v>51.494520999999999</v>
      </c>
      <c r="J29" s="1" t="s">
        <v>26</v>
      </c>
      <c r="K29" s="1" t="s">
        <v>27</v>
      </c>
      <c r="L29" s="1" t="s">
        <v>28</v>
      </c>
      <c r="M29" s="1">
        <v>-0.15839700000000001</v>
      </c>
      <c r="N29" s="1">
        <v>1</v>
      </c>
      <c r="O29" s="1">
        <v>2</v>
      </c>
      <c r="P29" s="1" t="s">
        <v>29</v>
      </c>
      <c r="Q29" s="1" t="s">
        <v>30</v>
      </c>
      <c r="R29" s="1" t="s">
        <v>39</v>
      </c>
      <c r="S29" s="1">
        <v>20</v>
      </c>
      <c r="T29" s="2">
        <v>0.50208333333333333</v>
      </c>
      <c r="U29" s="1" t="s">
        <v>187</v>
      </c>
      <c r="V29" s="1" t="s">
        <v>33</v>
      </c>
      <c r="W29" s="1" t="s">
        <v>34</v>
      </c>
    </row>
    <row r="30" spans="1:23" x14ac:dyDescent="0.25">
      <c r="A30" s="1" t="s">
        <v>79</v>
      </c>
      <c r="B30" s="1" t="str">
        <f>TEXT(Table1[[#This Row],[Accident Date]],"YYYY")</f>
        <v>2023</v>
      </c>
      <c r="C30" s="1" t="str">
        <f>TEXT(Table1[[#This Row],[Accident Date]],"MMM")</f>
        <v>Aug</v>
      </c>
      <c r="D30" s="3">
        <v>45141</v>
      </c>
      <c r="E30" s="1" t="s">
        <v>22</v>
      </c>
      <c r="F30" s="1" t="s">
        <v>44</v>
      </c>
      <c r="G30" s="1" t="s">
        <v>37</v>
      </c>
      <c r="H30" s="1" t="s">
        <v>42</v>
      </c>
      <c r="I30" s="1">
        <v>51.508623999999998</v>
      </c>
      <c r="J30" s="1" t="s">
        <v>26</v>
      </c>
      <c r="K30" s="1" t="s">
        <v>27</v>
      </c>
      <c r="L30" s="1" t="s">
        <v>28</v>
      </c>
      <c r="M30" s="1">
        <v>-0.20379900000000001</v>
      </c>
      <c r="N30" s="1">
        <v>1</v>
      </c>
      <c r="O30" s="1">
        <v>2</v>
      </c>
      <c r="P30" s="1" t="s">
        <v>29</v>
      </c>
      <c r="Q30" s="1" t="s">
        <v>30</v>
      </c>
      <c r="R30" s="1" t="s">
        <v>39</v>
      </c>
      <c r="S30" s="1">
        <v>30</v>
      </c>
      <c r="T30" s="2">
        <v>0.65972222222222221</v>
      </c>
      <c r="U30" s="1" t="s">
        <v>187</v>
      </c>
      <c r="V30" s="1" t="s">
        <v>33</v>
      </c>
      <c r="W30" s="1" t="s">
        <v>34</v>
      </c>
    </row>
    <row r="31" spans="1:23" x14ac:dyDescent="0.25">
      <c r="A31" s="1" t="s">
        <v>80</v>
      </c>
      <c r="B31" s="1" t="str">
        <f>TEXT(Table1[[#This Row],[Accident Date]],"YYYY")</f>
        <v>2023</v>
      </c>
      <c r="C31" s="1" t="str">
        <f>TEXT(Table1[[#This Row],[Accident Date]],"MMM")</f>
        <v>Aug</v>
      </c>
      <c r="D31" s="3">
        <v>45147</v>
      </c>
      <c r="E31" s="1" t="s">
        <v>56</v>
      </c>
      <c r="F31" s="1" t="s">
        <v>44</v>
      </c>
      <c r="G31" s="1" t="s">
        <v>37</v>
      </c>
      <c r="H31" s="1" t="s">
        <v>42</v>
      </c>
      <c r="I31" s="1">
        <v>51.491173000000003</v>
      </c>
      <c r="J31" s="1" t="s">
        <v>188</v>
      </c>
      <c r="K31" s="1" t="s">
        <v>27</v>
      </c>
      <c r="L31" s="1" t="s">
        <v>28</v>
      </c>
      <c r="M31" s="1">
        <v>-0.18013999999999999</v>
      </c>
      <c r="N31" s="1">
        <v>1</v>
      </c>
      <c r="O31" s="1">
        <v>2</v>
      </c>
      <c r="P31" s="1" t="s">
        <v>29</v>
      </c>
      <c r="Q31" s="1" t="s">
        <v>38</v>
      </c>
      <c r="R31" s="1" t="s">
        <v>39</v>
      </c>
      <c r="S31" s="1">
        <v>30</v>
      </c>
      <c r="T31" s="2">
        <v>4.2361111111111106E-2</v>
      </c>
      <c r="U31" s="1" t="s">
        <v>187</v>
      </c>
      <c r="V31" s="1" t="s">
        <v>33</v>
      </c>
      <c r="W31" s="1" t="s">
        <v>34</v>
      </c>
    </row>
    <row r="32" spans="1:23" x14ac:dyDescent="0.25">
      <c r="A32" s="1" t="s">
        <v>81</v>
      </c>
      <c r="B32" s="1" t="str">
        <f>TEXT(Table1[[#This Row],[Accident Date]],"YYYY")</f>
        <v>2023</v>
      </c>
      <c r="C32" s="1" t="str">
        <f>TEXT(Table1[[#This Row],[Accident Date]],"MMM")</f>
        <v>Aug</v>
      </c>
      <c r="D32" s="3">
        <v>45153</v>
      </c>
      <c r="E32" s="1" t="s">
        <v>54</v>
      </c>
      <c r="F32" s="1" t="s">
        <v>23</v>
      </c>
      <c r="G32" s="1" t="s">
        <v>24</v>
      </c>
      <c r="H32" s="1" t="s">
        <v>42</v>
      </c>
      <c r="I32" s="1">
        <v>51.495477999999999</v>
      </c>
      <c r="J32" s="1" t="s">
        <v>26</v>
      </c>
      <c r="K32" s="1" t="s">
        <v>27</v>
      </c>
      <c r="L32" s="1" t="s">
        <v>28</v>
      </c>
      <c r="M32" s="1">
        <v>-0.20273099999999999</v>
      </c>
      <c r="N32" s="1">
        <v>1</v>
      </c>
      <c r="O32" s="1">
        <v>1</v>
      </c>
      <c r="P32" s="1" t="s">
        <v>29</v>
      </c>
      <c r="Q32" s="1" t="s">
        <v>38</v>
      </c>
      <c r="R32" s="1" t="s">
        <v>31</v>
      </c>
      <c r="S32" s="1">
        <v>30</v>
      </c>
      <c r="T32" s="2">
        <v>0.32291666666666669</v>
      </c>
      <c r="U32" s="1" t="s">
        <v>187</v>
      </c>
      <c r="V32" s="1" t="s">
        <v>62</v>
      </c>
      <c r="W32" s="1" t="s">
        <v>34</v>
      </c>
    </row>
    <row r="33" spans="1:23" x14ac:dyDescent="0.25">
      <c r="A33" s="1" t="s">
        <v>82</v>
      </c>
      <c r="B33" s="1" t="str">
        <f>TEXT(Table1[[#This Row],[Accident Date]],"YYYY")</f>
        <v>2023</v>
      </c>
      <c r="C33" s="1" t="str">
        <f>TEXT(Table1[[#This Row],[Accident Date]],"MMM")</f>
        <v>Aug</v>
      </c>
      <c r="D33" s="3">
        <v>45167</v>
      </c>
      <c r="E33" s="1" t="s">
        <v>47</v>
      </c>
      <c r="F33" s="1" t="s">
        <v>44</v>
      </c>
      <c r="G33" s="1" t="s">
        <v>37</v>
      </c>
      <c r="H33" s="1" t="s">
        <v>25</v>
      </c>
      <c r="I33" s="1">
        <v>51.495657999999999</v>
      </c>
      <c r="J33" s="1" t="s">
        <v>26</v>
      </c>
      <c r="K33" s="1" t="s">
        <v>27</v>
      </c>
      <c r="L33" s="1" t="s">
        <v>28</v>
      </c>
      <c r="M33" s="1">
        <v>-0.173622</v>
      </c>
      <c r="N33" s="1">
        <v>1</v>
      </c>
      <c r="O33" s="1">
        <v>2</v>
      </c>
      <c r="P33" s="1" t="s">
        <v>29</v>
      </c>
      <c r="Q33" s="1" t="s">
        <v>30</v>
      </c>
      <c r="R33" s="1" t="s">
        <v>39</v>
      </c>
      <c r="S33" s="1">
        <v>30</v>
      </c>
      <c r="T33" s="2">
        <v>0.52083333333333337</v>
      </c>
      <c r="U33" s="1" t="s">
        <v>187</v>
      </c>
      <c r="V33" s="1" t="s">
        <v>33</v>
      </c>
      <c r="W33" s="1" t="s">
        <v>34</v>
      </c>
    </row>
    <row r="34" spans="1:23" x14ac:dyDescent="0.25">
      <c r="A34" s="1" t="s">
        <v>83</v>
      </c>
      <c r="B34" s="1" t="str">
        <f>TEXT(Table1[[#This Row],[Accident Date]],"YYYY")</f>
        <v>2023</v>
      </c>
      <c r="C34" s="1" t="str">
        <f>TEXT(Table1[[#This Row],[Accident Date]],"MMM")</f>
        <v>Sep</v>
      </c>
      <c r="D34" s="3">
        <v>45170</v>
      </c>
      <c r="E34" s="1" t="s">
        <v>56</v>
      </c>
      <c r="F34" s="1" t="s">
        <v>23</v>
      </c>
      <c r="G34" s="1" t="s">
        <v>24</v>
      </c>
      <c r="H34" s="1" t="s">
        <v>42</v>
      </c>
      <c r="I34" s="1">
        <v>51.499727</v>
      </c>
      <c r="J34" s="1" t="s">
        <v>26</v>
      </c>
      <c r="K34" s="1" t="s">
        <v>27</v>
      </c>
      <c r="L34" s="1" t="s">
        <v>28</v>
      </c>
      <c r="M34" s="1">
        <v>-0.163518</v>
      </c>
      <c r="N34" s="1">
        <v>1</v>
      </c>
      <c r="O34" s="1">
        <v>2</v>
      </c>
      <c r="P34" s="1" t="s">
        <v>29</v>
      </c>
      <c r="Q34" s="1" t="s">
        <v>30</v>
      </c>
      <c r="R34" s="1" t="s">
        <v>52</v>
      </c>
      <c r="S34" s="1">
        <v>30</v>
      </c>
      <c r="T34" s="2">
        <v>0.42222222222222222</v>
      </c>
      <c r="U34" s="1" t="s">
        <v>187</v>
      </c>
      <c r="V34" s="1" t="s">
        <v>33</v>
      </c>
      <c r="W34" s="1" t="s">
        <v>34</v>
      </c>
    </row>
    <row r="35" spans="1:23" x14ac:dyDescent="0.25">
      <c r="A35" s="1" t="s">
        <v>84</v>
      </c>
      <c r="B35" s="1" t="str">
        <f>TEXT(Table1[[#This Row],[Accident Date]],"YYYY")</f>
        <v>2023</v>
      </c>
      <c r="C35" s="1" t="str">
        <f>TEXT(Table1[[#This Row],[Accident Date]],"MMM")</f>
        <v>Sep</v>
      </c>
      <c r="D35" s="3">
        <v>45177</v>
      </c>
      <c r="E35" s="1" t="s">
        <v>22</v>
      </c>
      <c r="F35" s="1" t="s">
        <v>23</v>
      </c>
      <c r="G35" s="1" t="s">
        <v>24</v>
      </c>
      <c r="H35" s="1" t="s">
        <v>42</v>
      </c>
      <c r="I35" s="1">
        <v>51.507801999999998</v>
      </c>
      <c r="J35" s="1" t="s">
        <v>188</v>
      </c>
      <c r="K35" s="1" t="s">
        <v>27</v>
      </c>
      <c r="L35" s="1" t="s">
        <v>28</v>
      </c>
      <c r="M35" s="1">
        <v>-0.20296600000000001</v>
      </c>
      <c r="N35" s="1">
        <v>1</v>
      </c>
      <c r="O35" s="1">
        <v>2</v>
      </c>
      <c r="P35" s="1" t="s">
        <v>29</v>
      </c>
      <c r="Q35" s="1" t="s">
        <v>38</v>
      </c>
      <c r="R35" s="1" t="s">
        <v>39</v>
      </c>
      <c r="S35" s="1">
        <v>30</v>
      </c>
      <c r="T35" s="2">
        <v>0.67986111111111114</v>
      </c>
      <c r="U35" s="1" t="s">
        <v>32</v>
      </c>
      <c r="V35" s="1" t="s">
        <v>33</v>
      </c>
      <c r="W35" s="1" t="s">
        <v>34</v>
      </c>
    </row>
    <row r="36" spans="1:23" x14ac:dyDescent="0.25">
      <c r="A36" s="1" t="s">
        <v>85</v>
      </c>
      <c r="B36" s="1" t="str">
        <f>TEXT(Table1[[#This Row],[Accident Date]],"YYYY")</f>
        <v>2023</v>
      </c>
      <c r="C36" s="1" t="str">
        <f>TEXT(Table1[[#This Row],[Accident Date]],"MMM")</f>
        <v>Sep</v>
      </c>
      <c r="D36" s="3">
        <v>45186</v>
      </c>
      <c r="E36" s="1" t="s">
        <v>22</v>
      </c>
      <c r="F36" s="1" t="s">
        <v>44</v>
      </c>
      <c r="G36" s="1" t="s">
        <v>24</v>
      </c>
      <c r="H36" s="1" t="s">
        <v>162</v>
      </c>
      <c r="I36" s="1">
        <v>51.508972</v>
      </c>
      <c r="J36" s="1" t="s">
        <v>188</v>
      </c>
      <c r="K36" s="1" t="s">
        <v>27</v>
      </c>
      <c r="L36" s="1" t="s">
        <v>28</v>
      </c>
      <c r="M36" s="1">
        <v>-0.197156</v>
      </c>
      <c r="N36" s="1">
        <v>1</v>
      </c>
      <c r="O36" s="1">
        <v>1</v>
      </c>
      <c r="P36" s="1" t="s">
        <v>29</v>
      </c>
      <c r="Q36" s="1" t="s">
        <v>30</v>
      </c>
      <c r="R36" s="1" t="s">
        <v>39</v>
      </c>
      <c r="S36" s="1">
        <v>30</v>
      </c>
      <c r="T36" s="2">
        <v>0.85763888888888884</v>
      </c>
      <c r="U36" s="1" t="s">
        <v>32</v>
      </c>
      <c r="V36" s="1" t="s">
        <v>33</v>
      </c>
      <c r="W36" s="1" t="s">
        <v>34</v>
      </c>
    </row>
    <row r="37" spans="1:23" x14ac:dyDescent="0.25">
      <c r="A37" s="1" t="s">
        <v>86</v>
      </c>
      <c r="B37" s="1" t="str">
        <f>TEXT(Table1[[#This Row],[Accident Date]],"YYYY")</f>
        <v>2023</v>
      </c>
      <c r="C37" s="1" t="str">
        <f>TEXT(Table1[[#This Row],[Accident Date]],"MMM")</f>
        <v>Sep</v>
      </c>
      <c r="D37" s="3">
        <v>45195</v>
      </c>
      <c r="E37" s="1" t="s">
        <v>47</v>
      </c>
      <c r="F37" s="1" t="s">
        <v>44</v>
      </c>
      <c r="G37" s="1" t="s">
        <v>24</v>
      </c>
      <c r="H37" s="1" t="s">
        <v>42</v>
      </c>
      <c r="I37" s="1">
        <v>51.513036</v>
      </c>
      <c r="J37" s="1" t="s">
        <v>26</v>
      </c>
      <c r="K37" s="1" t="s">
        <v>27</v>
      </c>
      <c r="L37" s="1" t="s">
        <v>28</v>
      </c>
      <c r="M37" s="1">
        <v>-0.20420099999999999</v>
      </c>
      <c r="N37" s="1">
        <v>1</v>
      </c>
      <c r="O37" s="1">
        <v>1</v>
      </c>
      <c r="P37" s="1" t="s">
        <v>29</v>
      </c>
      <c r="Q37" s="1" t="s">
        <v>30</v>
      </c>
      <c r="R37" s="1" t="s">
        <v>39</v>
      </c>
      <c r="S37" s="1">
        <v>30</v>
      </c>
      <c r="T37" s="2">
        <v>0.56041666666666667</v>
      </c>
      <c r="U37" s="1" t="s">
        <v>32</v>
      </c>
      <c r="V37" s="1" t="s">
        <v>33</v>
      </c>
      <c r="W37" s="1" t="s">
        <v>34</v>
      </c>
    </row>
    <row r="38" spans="1:23" x14ac:dyDescent="0.25">
      <c r="A38" s="1" t="s">
        <v>87</v>
      </c>
      <c r="B38" s="1" t="str">
        <f>TEXT(Table1[[#This Row],[Accident Date]],"YYYY")</f>
        <v>2023</v>
      </c>
      <c r="C38" s="1" t="str">
        <f>TEXT(Table1[[#This Row],[Accident Date]],"MMM")</f>
        <v>Oct</v>
      </c>
      <c r="D38" s="3">
        <v>45203</v>
      </c>
      <c r="E38" s="1" t="s">
        <v>56</v>
      </c>
      <c r="F38" s="1" t="s">
        <v>23</v>
      </c>
      <c r="G38" s="1" t="s">
        <v>37</v>
      </c>
      <c r="H38" s="1" t="s">
        <v>42</v>
      </c>
      <c r="I38" s="1">
        <v>51.512442999999998</v>
      </c>
      <c r="J38" s="1" t="s">
        <v>26</v>
      </c>
      <c r="K38" s="1" t="s">
        <v>27</v>
      </c>
      <c r="L38" s="1" t="s">
        <v>28</v>
      </c>
      <c r="M38" s="1">
        <v>-0.20653099999999999</v>
      </c>
      <c r="N38" s="1">
        <v>1</v>
      </c>
      <c r="O38" s="1">
        <v>2</v>
      </c>
      <c r="P38" s="1" t="s">
        <v>29</v>
      </c>
      <c r="Q38" s="1" t="s">
        <v>38</v>
      </c>
      <c r="R38" s="1" t="s">
        <v>39</v>
      </c>
      <c r="S38" s="1">
        <v>30</v>
      </c>
      <c r="T38" s="2">
        <v>0.45833333333333331</v>
      </c>
      <c r="U38" s="1" t="s">
        <v>32</v>
      </c>
      <c r="V38" s="1" t="s">
        <v>33</v>
      </c>
      <c r="W38" s="1" t="s">
        <v>170</v>
      </c>
    </row>
    <row r="39" spans="1:23" x14ac:dyDescent="0.25">
      <c r="A39" s="1" t="s">
        <v>88</v>
      </c>
      <c r="B39" s="1" t="str">
        <f>TEXT(Table1[[#This Row],[Accident Date]],"YYYY")</f>
        <v>2023</v>
      </c>
      <c r="C39" s="1" t="str">
        <f>TEXT(Table1[[#This Row],[Accident Date]],"MMM")</f>
        <v>Oct</v>
      </c>
      <c r="D39" s="3">
        <v>45210</v>
      </c>
      <c r="E39" s="1" t="s">
        <v>22</v>
      </c>
      <c r="F39" s="1" t="s">
        <v>23</v>
      </c>
      <c r="G39" s="1" t="s">
        <v>24</v>
      </c>
      <c r="H39" s="1" t="s">
        <v>25</v>
      </c>
      <c r="I39" s="1">
        <v>51.491908000000002</v>
      </c>
      <c r="J39" s="1" t="s">
        <v>26</v>
      </c>
      <c r="K39" s="1" t="s">
        <v>27</v>
      </c>
      <c r="L39" s="1" t="s">
        <v>28</v>
      </c>
      <c r="M39" s="1">
        <v>-0.19278699999999999</v>
      </c>
      <c r="N39" s="1">
        <v>1</v>
      </c>
      <c r="O39" s="1">
        <v>1</v>
      </c>
      <c r="P39" s="1" t="s">
        <v>29</v>
      </c>
      <c r="Q39" s="1" t="s">
        <v>30</v>
      </c>
      <c r="R39" s="1" t="s">
        <v>39</v>
      </c>
      <c r="S39" s="1">
        <v>30</v>
      </c>
      <c r="T39" s="2">
        <v>0.47916666666666669</v>
      </c>
      <c r="U39" s="1" t="s">
        <v>32</v>
      </c>
      <c r="V39" s="1" t="s">
        <v>33</v>
      </c>
      <c r="W39" s="1" t="s">
        <v>34</v>
      </c>
    </row>
    <row r="40" spans="1:23" x14ac:dyDescent="0.25">
      <c r="A40" s="1" t="s">
        <v>89</v>
      </c>
      <c r="B40" s="1" t="str">
        <f>TEXT(Table1[[#This Row],[Accident Date]],"YYYY")</f>
        <v>2023</v>
      </c>
      <c r="C40" s="1" t="str">
        <f>TEXT(Table1[[#This Row],[Accident Date]],"MMM")</f>
        <v>Oct</v>
      </c>
      <c r="D40" s="3">
        <v>45218</v>
      </c>
      <c r="E40" s="1" t="s">
        <v>36</v>
      </c>
      <c r="F40" s="1" t="s">
        <v>60</v>
      </c>
      <c r="G40" s="1" t="s">
        <v>61</v>
      </c>
      <c r="H40" s="1" t="s">
        <v>162</v>
      </c>
      <c r="I40" s="1">
        <v>51.497810999999999</v>
      </c>
      <c r="J40" s="1" t="s">
        <v>26</v>
      </c>
      <c r="K40" s="1" t="s">
        <v>27</v>
      </c>
      <c r="L40" s="1" t="s">
        <v>28</v>
      </c>
      <c r="M40" s="1">
        <v>-0.202351</v>
      </c>
      <c r="N40" s="1">
        <v>1</v>
      </c>
      <c r="O40" s="1">
        <v>2</v>
      </c>
      <c r="P40" s="1" t="s">
        <v>29</v>
      </c>
      <c r="Q40" s="1" t="s">
        <v>38</v>
      </c>
      <c r="R40" s="1" t="s">
        <v>39</v>
      </c>
      <c r="S40" s="1">
        <v>30</v>
      </c>
      <c r="T40" s="2">
        <v>0.38541666666666669</v>
      </c>
      <c r="U40" s="1" t="s">
        <v>32</v>
      </c>
      <c r="V40" s="1" t="s">
        <v>62</v>
      </c>
      <c r="W40" s="1" t="s">
        <v>34</v>
      </c>
    </row>
    <row r="41" spans="1:23" x14ac:dyDescent="0.25">
      <c r="A41" s="1" t="s">
        <v>90</v>
      </c>
      <c r="B41" s="1" t="str">
        <f>TEXT(Table1[[#This Row],[Accident Date]],"YYYY")</f>
        <v>2023</v>
      </c>
      <c r="C41" s="1" t="str">
        <f>TEXT(Table1[[#This Row],[Accident Date]],"MMM")</f>
        <v>Oct</v>
      </c>
      <c r="D41" s="3">
        <v>45227</v>
      </c>
      <c r="E41" s="1" t="s">
        <v>54</v>
      </c>
      <c r="F41" s="1" t="s">
        <v>23</v>
      </c>
      <c r="G41" s="1" t="s">
        <v>24</v>
      </c>
      <c r="H41" s="1" t="s">
        <v>42</v>
      </c>
      <c r="I41" s="1">
        <v>51.486272999999997</v>
      </c>
      <c r="J41" s="1" t="s">
        <v>26</v>
      </c>
      <c r="K41" s="1" t="s">
        <v>27</v>
      </c>
      <c r="L41" s="1" t="s">
        <v>28</v>
      </c>
      <c r="M41" s="1">
        <v>-0.17154900000000001</v>
      </c>
      <c r="N41" s="1">
        <v>1</v>
      </c>
      <c r="O41" s="1">
        <v>2</v>
      </c>
      <c r="P41" s="1" t="s">
        <v>29</v>
      </c>
      <c r="Q41" s="1" t="s">
        <v>38</v>
      </c>
      <c r="R41" s="1" t="s">
        <v>39</v>
      </c>
      <c r="S41" s="1">
        <v>30</v>
      </c>
      <c r="T41" s="2">
        <v>0.46875</v>
      </c>
      <c r="U41" s="1" t="s">
        <v>32</v>
      </c>
      <c r="V41" s="1" t="s">
        <v>62</v>
      </c>
      <c r="W41" s="1" t="s">
        <v>34</v>
      </c>
    </row>
    <row r="42" spans="1:23" x14ac:dyDescent="0.25">
      <c r="A42" s="1" t="s">
        <v>91</v>
      </c>
      <c r="B42" s="1" t="str">
        <f>TEXT(Table1[[#This Row],[Accident Date]],"YYYY")</f>
        <v>2023</v>
      </c>
      <c r="C42" s="1" t="str">
        <f>TEXT(Table1[[#This Row],[Accident Date]],"MMM")</f>
        <v>Nov</v>
      </c>
      <c r="D42" s="3">
        <v>45232</v>
      </c>
      <c r="E42" s="1" t="s">
        <v>51</v>
      </c>
      <c r="F42" s="1" t="s">
        <v>60</v>
      </c>
      <c r="G42" s="1" t="s">
        <v>61</v>
      </c>
      <c r="H42" s="1" t="s">
        <v>42</v>
      </c>
      <c r="I42" s="1">
        <v>51.500737999999998</v>
      </c>
      <c r="J42" s="1" t="s">
        <v>26</v>
      </c>
      <c r="K42" s="1" t="s">
        <v>27</v>
      </c>
      <c r="L42" s="1" t="s">
        <v>28</v>
      </c>
      <c r="M42" s="1">
        <v>-0.193879</v>
      </c>
      <c r="N42" s="1">
        <v>2</v>
      </c>
      <c r="O42" s="1">
        <v>1</v>
      </c>
      <c r="P42" s="1" t="s">
        <v>29</v>
      </c>
      <c r="Q42" s="1" t="s">
        <v>38</v>
      </c>
      <c r="R42" s="1" t="s">
        <v>39</v>
      </c>
      <c r="S42" s="1">
        <v>30</v>
      </c>
      <c r="T42" s="2">
        <v>0.46875</v>
      </c>
      <c r="U42" s="1" t="s">
        <v>32</v>
      </c>
      <c r="V42" s="1" t="s">
        <v>33</v>
      </c>
      <c r="W42" s="1" t="s">
        <v>34</v>
      </c>
    </row>
    <row r="43" spans="1:23" x14ac:dyDescent="0.25">
      <c r="A43" s="1" t="s">
        <v>92</v>
      </c>
      <c r="B43" s="1" t="str">
        <f>TEXT(Table1[[#This Row],[Accident Date]],"YYYY")</f>
        <v>2023</v>
      </c>
      <c r="C43" s="1" t="str">
        <f>TEXT(Table1[[#This Row],[Accident Date]],"MMM")</f>
        <v>Nov</v>
      </c>
      <c r="D43" s="3">
        <v>45240</v>
      </c>
      <c r="E43" s="1" t="s">
        <v>36</v>
      </c>
      <c r="F43" s="1" t="s">
        <v>23</v>
      </c>
      <c r="G43" s="1" t="s">
        <v>24</v>
      </c>
      <c r="H43" s="1" t="s">
        <v>42</v>
      </c>
      <c r="I43" s="1">
        <v>51.500120000000003</v>
      </c>
      <c r="J43" s="1" t="s">
        <v>26</v>
      </c>
      <c r="K43" s="1" t="s">
        <v>27</v>
      </c>
      <c r="L43" s="1" t="s">
        <v>28</v>
      </c>
      <c r="M43" s="1">
        <v>-0.15989999999999999</v>
      </c>
      <c r="N43" s="1">
        <v>1</v>
      </c>
      <c r="O43" s="1">
        <v>2</v>
      </c>
      <c r="P43" s="1" t="s">
        <v>29</v>
      </c>
      <c r="Q43" s="1" t="s">
        <v>30</v>
      </c>
      <c r="R43" s="1" t="s">
        <v>39</v>
      </c>
      <c r="S43" s="1">
        <v>30</v>
      </c>
      <c r="T43" s="2">
        <v>0.61111111111111105</v>
      </c>
      <c r="U43" s="1" t="s">
        <v>32</v>
      </c>
      <c r="V43" s="1" t="s">
        <v>33</v>
      </c>
      <c r="W43" s="1" t="s">
        <v>34</v>
      </c>
    </row>
    <row r="44" spans="1:23" x14ac:dyDescent="0.25">
      <c r="A44" s="1" t="s">
        <v>93</v>
      </c>
      <c r="B44" s="1" t="str">
        <f>TEXT(Table1[[#This Row],[Accident Date]],"YYYY")</f>
        <v>2023</v>
      </c>
      <c r="C44" s="1" t="str">
        <f>TEXT(Table1[[#This Row],[Accident Date]],"MMM")</f>
        <v>Nov</v>
      </c>
      <c r="D44" s="3">
        <v>45248</v>
      </c>
      <c r="E44" s="1" t="s">
        <v>47</v>
      </c>
      <c r="F44" s="1" t="s">
        <v>23</v>
      </c>
      <c r="G44" s="1" t="s">
        <v>24</v>
      </c>
      <c r="H44" s="1" t="s">
        <v>42</v>
      </c>
      <c r="I44" s="1">
        <v>51.492089999999997</v>
      </c>
      <c r="J44" s="1" t="s">
        <v>26</v>
      </c>
      <c r="K44" s="1" t="s">
        <v>27</v>
      </c>
      <c r="L44" s="1" t="s">
        <v>28</v>
      </c>
      <c r="M44" s="1">
        <v>-0.19292400000000001</v>
      </c>
      <c r="N44" s="1">
        <v>1</v>
      </c>
      <c r="O44" s="1">
        <v>1</v>
      </c>
      <c r="P44" s="1" t="s">
        <v>29</v>
      </c>
      <c r="Q44" s="1" t="s">
        <v>30</v>
      </c>
      <c r="R44" s="1" t="s">
        <v>31</v>
      </c>
      <c r="S44" s="1">
        <v>30</v>
      </c>
      <c r="T44" s="2">
        <v>0.4152777777777778</v>
      </c>
      <c r="U44" s="1" t="s">
        <v>32</v>
      </c>
      <c r="V44" s="1" t="s">
        <v>33</v>
      </c>
      <c r="W44" s="1" t="s">
        <v>34</v>
      </c>
    </row>
    <row r="45" spans="1:23" x14ac:dyDescent="0.25">
      <c r="A45" s="1" t="s">
        <v>94</v>
      </c>
      <c r="B45" s="1" t="str">
        <f>TEXT(Table1[[#This Row],[Accident Date]],"YYYY")</f>
        <v>2023</v>
      </c>
      <c r="C45" s="1" t="str">
        <f>TEXT(Table1[[#This Row],[Accident Date]],"MMM")</f>
        <v>Nov</v>
      </c>
      <c r="D45" s="3">
        <v>45253</v>
      </c>
      <c r="E45" s="1" t="s">
        <v>47</v>
      </c>
      <c r="F45" s="1" t="s">
        <v>23</v>
      </c>
      <c r="G45" s="1" t="s">
        <v>24</v>
      </c>
      <c r="H45" s="1" t="s">
        <v>162</v>
      </c>
      <c r="I45" s="1">
        <v>51.491050000000001</v>
      </c>
      <c r="J45" s="1" t="s">
        <v>26</v>
      </c>
      <c r="K45" s="1" t="s">
        <v>27</v>
      </c>
      <c r="L45" s="1" t="s">
        <v>28</v>
      </c>
      <c r="M45" s="1">
        <v>-0.16069800000000001</v>
      </c>
      <c r="N45" s="1">
        <v>1</v>
      </c>
      <c r="O45" s="1">
        <v>2</v>
      </c>
      <c r="P45" s="1" t="s">
        <v>29</v>
      </c>
      <c r="Q45" s="1" t="s">
        <v>38</v>
      </c>
      <c r="R45" s="1" t="s">
        <v>31</v>
      </c>
      <c r="S45" s="1">
        <v>30</v>
      </c>
      <c r="T45" s="2">
        <v>0.34027777777777773</v>
      </c>
      <c r="U45" s="1" t="s">
        <v>32</v>
      </c>
      <c r="V45" s="1" t="s">
        <v>33</v>
      </c>
      <c r="W45" s="1" t="s">
        <v>34</v>
      </c>
    </row>
    <row r="46" spans="1:23" x14ac:dyDescent="0.25">
      <c r="A46" s="1" t="s">
        <v>95</v>
      </c>
      <c r="B46" s="1" t="str">
        <f>TEXT(Table1[[#This Row],[Accident Date]],"YYYY")</f>
        <v>2023</v>
      </c>
      <c r="C46" s="1" t="str">
        <f>TEXT(Table1[[#This Row],[Accident Date]],"MMM")</f>
        <v>Dec</v>
      </c>
      <c r="D46" s="3">
        <v>45261</v>
      </c>
      <c r="E46" s="1" t="s">
        <v>51</v>
      </c>
      <c r="F46" s="1" t="s">
        <v>44</v>
      </c>
      <c r="G46" s="1" t="s">
        <v>96</v>
      </c>
      <c r="H46" s="1" t="s">
        <v>42</v>
      </c>
      <c r="I46" s="1">
        <v>51.504671999999999</v>
      </c>
      <c r="J46" s="1" t="s">
        <v>26</v>
      </c>
      <c r="K46" s="1" t="s">
        <v>97</v>
      </c>
      <c r="L46" s="1" t="s">
        <v>28</v>
      </c>
      <c r="M46" s="1">
        <v>-0.21591399999999999</v>
      </c>
      <c r="N46" s="1">
        <v>1</v>
      </c>
      <c r="O46" s="1">
        <v>2</v>
      </c>
      <c r="P46" s="1" t="s">
        <v>29</v>
      </c>
      <c r="Q46" s="1" t="s">
        <v>30</v>
      </c>
      <c r="R46" s="1" t="s">
        <v>52</v>
      </c>
      <c r="S46" s="1">
        <v>30</v>
      </c>
      <c r="T46" s="2">
        <v>0.3527777777777778</v>
      </c>
      <c r="U46" s="1" t="s">
        <v>32</v>
      </c>
      <c r="V46" s="1" t="s">
        <v>33</v>
      </c>
      <c r="W46" s="1" t="s">
        <v>170</v>
      </c>
    </row>
    <row r="47" spans="1:23" x14ac:dyDescent="0.25">
      <c r="A47" s="1" t="s">
        <v>98</v>
      </c>
      <c r="B47" s="1" t="str">
        <f>TEXT(Table1[[#This Row],[Accident Date]],"YYYY")</f>
        <v>2023</v>
      </c>
      <c r="C47" s="1" t="str">
        <f>TEXT(Table1[[#This Row],[Accident Date]],"MMM")</f>
        <v>Dec</v>
      </c>
      <c r="D47" s="3">
        <v>45269</v>
      </c>
      <c r="E47" s="1" t="s">
        <v>54</v>
      </c>
      <c r="F47" s="1" t="s">
        <v>60</v>
      </c>
      <c r="G47" s="1" t="s">
        <v>61</v>
      </c>
      <c r="H47" s="1" t="s">
        <v>42</v>
      </c>
      <c r="I47" s="1">
        <v>51.506379000000003</v>
      </c>
      <c r="J47" s="1" t="s">
        <v>188</v>
      </c>
      <c r="K47" s="1" t="s">
        <v>27</v>
      </c>
      <c r="L47" s="1" t="s">
        <v>28</v>
      </c>
      <c r="M47" s="1">
        <v>-0.20403099999999999</v>
      </c>
      <c r="N47" s="1">
        <v>1</v>
      </c>
      <c r="O47" s="1">
        <v>2</v>
      </c>
      <c r="P47" s="1" t="s">
        <v>29</v>
      </c>
      <c r="Q47" s="1" t="s">
        <v>38</v>
      </c>
      <c r="R47" s="1" t="s">
        <v>39</v>
      </c>
      <c r="S47" s="1">
        <v>30</v>
      </c>
      <c r="T47" s="2">
        <v>0.82847222222222217</v>
      </c>
      <c r="U47" s="1" t="s">
        <v>32</v>
      </c>
      <c r="V47" s="1" t="s">
        <v>62</v>
      </c>
      <c r="W47" s="1" t="s">
        <v>34</v>
      </c>
    </row>
    <row r="48" spans="1:23" x14ac:dyDescent="0.25">
      <c r="A48" s="1" t="s">
        <v>99</v>
      </c>
      <c r="B48" s="1" t="str">
        <f>TEXT(Table1[[#This Row],[Accident Date]],"YYYY")</f>
        <v>2023</v>
      </c>
      <c r="C48" s="1" t="str">
        <f>TEXT(Table1[[#This Row],[Accident Date]],"MMM")</f>
        <v>Dec</v>
      </c>
      <c r="D48" s="3">
        <v>45280</v>
      </c>
      <c r="E48" s="1" t="s">
        <v>22</v>
      </c>
      <c r="F48" s="1" t="s">
        <v>23</v>
      </c>
      <c r="G48" s="1" t="s">
        <v>24</v>
      </c>
      <c r="H48" s="1" t="s">
        <v>42</v>
      </c>
      <c r="I48" s="1">
        <v>51.480175000000003</v>
      </c>
      <c r="J48" s="1" t="s">
        <v>26</v>
      </c>
      <c r="K48" s="1" t="s">
        <v>27</v>
      </c>
      <c r="L48" s="1" t="s">
        <v>28</v>
      </c>
      <c r="M48" s="1">
        <v>-0.17841699999999999</v>
      </c>
      <c r="N48" s="1">
        <v>1</v>
      </c>
      <c r="O48" s="1">
        <v>2</v>
      </c>
      <c r="P48" s="1" t="s">
        <v>29</v>
      </c>
      <c r="Q48" s="1" t="s">
        <v>30</v>
      </c>
      <c r="R48" s="1" t="s">
        <v>39</v>
      </c>
      <c r="S48" s="1">
        <v>30</v>
      </c>
      <c r="T48" s="2">
        <v>0.58680555555555558</v>
      </c>
      <c r="U48" s="1" t="s">
        <v>32</v>
      </c>
      <c r="V48" s="1" t="s">
        <v>33</v>
      </c>
      <c r="W48" s="1" t="s">
        <v>166</v>
      </c>
    </row>
    <row r="49" spans="1:23" x14ac:dyDescent="0.25">
      <c r="A49" s="1" t="s">
        <v>100</v>
      </c>
      <c r="B49" s="1" t="str">
        <f>TEXT(Table1[[#This Row],[Accident Date]],"YYYY")</f>
        <v>2023</v>
      </c>
      <c r="C49" s="1" t="str">
        <f>TEXT(Table1[[#This Row],[Accident Date]],"MMM")</f>
        <v>Dec</v>
      </c>
      <c r="D49" s="3">
        <v>45287</v>
      </c>
      <c r="E49" s="1" t="s">
        <v>47</v>
      </c>
      <c r="F49" s="1" t="s">
        <v>60</v>
      </c>
      <c r="G49" s="1" t="s">
        <v>61</v>
      </c>
      <c r="H49" s="1" t="s">
        <v>25</v>
      </c>
      <c r="I49" s="1">
        <v>51.491835999999999</v>
      </c>
      <c r="J49" s="1" t="s">
        <v>188</v>
      </c>
      <c r="K49" s="1" t="s">
        <v>27</v>
      </c>
      <c r="L49" s="1" t="s">
        <v>28</v>
      </c>
      <c r="M49" s="1">
        <v>-0.15922500000000001</v>
      </c>
      <c r="N49" s="1">
        <v>1</v>
      </c>
      <c r="O49" s="1">
        <v>1</v>
      </c>
      <c r="P49" s="1" t="s">
        <v>29</v>
      </c>
      <c r="Q49" s="1" t="s">
        <v>30</v>
      </c>
      <c r="R49" s="1" t="s">
        <v>39</v>
      </c>
      <c r="S49" s="1">
        <v>30</v>
      </c>
      <c r="T49" s="2">
        <v>0.99652777777777779</v>
      </c>
      <c r="U49" s="1" t="s">
        <v>32</v>
      </c>
      <c r="V49" s="1" t="s">
        <v>33</v>
      </c>
      <c r="W49" s="1" t="s">
        <v>34</v>
      </c>
    </row>
    <row r="50" spans="1:23" x14ac:dyDescent="0.25">
      <c r="A50" s="1" t="s">
        <v>101</v>
      </c>
      <c r="B50" s="1" t="str">
        <f>TEXT(Table1[[#This Row],[Accident Date]],"YYYY")</f>
        <v>2024</v>
      </c>
      <c r="C50" s="1" t="str">
        <f>TEXT(Table1[[#This Row],[Accident Date]],"MMM")</f>
        <v>Jan</v>
      </c>
      <c r="D50" s="3">
        <v>45297</v>
      </c>
      <c r="E50" s="1" t="s">
        <v>47</v>
      </c>
      <c r="F50" s="1" t="s">
        <v>44</v>
      </c>
      <c r="G50" s="1" t="s">
        <v>37</v>
      </c>
      <c r="H50" s="1" t="s">
        <v>42</v>
      </c>
      <c r="I50" s="1">
        <v>51.516717</v>
      </c>
      <c r="J50" s="1" t="s">
        <v>26</v>
      </c>
      <c r="K50" s="1" t="s">
        <v>27</v>
      </c>
      <c r="L50" s="1" t="s">
        <v>28</v>
      </c>
      <c r="M50" s="1">
        <v>-0.209678</v>
      </c>
      <c r="N50" s="1">
        <v>1</v>
      </c>
      <c r="O50" s="1">
        <v>1</v>
      </c>
      <c r="P50" s="1" t="s">
        <v>29</v>
      </c>
      <c r="Q50" s="1" t="s">
        <v>38</v>
      </c>
      <c r="R50" s="1" t="s">
        <v>39</v>
      </c>
      <c r="S50" s="1">
        <v>30</v>
      </c>
      <c r="T50" s="2">
        <v>0.3576388888888889</v>
      </c>
      <c r="U50" s="1" t="s">
        <v>32</v>
      </c>
      <c r="V50" s="1" t="s">
        <v>33</v>
      </c>
      <c r="W50" s="1" t="s">
        <v>34</v>
      </c>
    </row>
    <row r="51" spans="1:23" x14ac:dyDescent="0.25">
      <c r="A51" s="1" t="s">
        <v>102</v>
      </c>
      <c r="B51" s="1" t="str">
        <f>TEXT(Table1[[#This Row],[Accident Date]],"YYYY")</f>
        <v>2024</v>
      </c>
      <c r="C51" s="1" t="str">
        <f>TEXT(Table1[[#This Row],[Accident Date]],"MMM")</f>
        <v>Jan</v>
      </c>
      <c r="D51" s="3">
        <v>45304</v>
      </c>
      <c r="E51" s="1" t="s">
        <v>22</v>
      </c>
      <c r="F51" s="1" t="s">
        <v>60</v>
      </c>
      <c r="G51" s="1" t="s">
        <v>61</v>
      </c>
      <c r="H51" s="1" t="s">
        <v>162</v>
      </c>
      <c r="I51" s="1">
        <v>51.490115000000003</v>
      </c>
      <c r="J51" s="1" t="s">
        <v>26</v>
      </c>
      <c r="K51" s="1" t="s">
        <v>27</v>
      </c>
      <c r="L51" s="1" t="s">
        <v>28</v>
      </c>
      <c r="M51" s="1">
        <v>-0.19314600000000001</v>
      </c>
      <c r="N51" s="1">
        <v>1</v>
      </c>
      <c r="O51" s="1">
        <v>2</v>
      </c>
      <c r="P51" s="1" t="s">
        <v>29</v>
      </c>
      <c r="Q51" s="1" t="s">
        <v>30</v>
      </c>
      <c r="R51" s="1" t="s">
        <v>39</v>
      </c>
      <c r="S51" s="1">
        <v>30</v>
      </c>
      <c r="T51" s="2">
        <v>0.32847222222222222</v>
      </c>
      <c r="U51" s="1" t="s">
        <v>32</v>
      </c>
      <c r="V51" s="1" t="s">
        <v>33</v>
      </c>
      <c r="W51" s="1" t="s">
        <v>34</v>
      </c>
    </row>
    <row r="52" spans="1:23" x14ac:dyDescent="0.25">
      <c r="A52" s="1" t="s">
        <v>103</v>
      </c>
      <c r="B52" s="1" t="str">
        <f>TEXT(Table1[[#This Row],[Accident Date]],"YYYY")</f>
        <v>2024</v>
      </c>
      <c r="C52" s="1" t="str">
        <f>TEXT(Table1[[#This Row],[Accident Date]],"MMM")</f>
        <v>Jan</v>
      </c>
      <c r="D52" s="3">
        <v>45313</v>
      </c>
      <c r="E52" s="1" t="s">
        <v>36</v>
      </c>
      <c r="F52" s="1" t="s">
        <v>44</v>
      </c>
      <c r="G52" s="1" t="s">
        <v>24</v>
      </c>
      <c r="H52" s="1" t="s">
        <v>162</v>
      </c>
      <c r="I52" s="1">
        <v>51.508943000000002</v>
      </c>
      <c r="J52" s="1" t="s">
        <v>26</v>
      </c>
      <c r="K52" s="1" t="s">
        <v>27</v>
      </c>
      <c r="L52" s="1" t="s">
        <v>28</v>
      </c>
      <c r="M52" s="1">
        <v>-0.19528400000000001</v>
      </c>
      <c r="N52" s="1">
        <v>1</v>
      </c>
      <c r="O52" s="1">
        <v>1</v>
      </c>
      <c r="P52" s="1" t="s">
        <v>29</v>
      </c>
      <c r="Q52" s="1" t="s">
        <v>30</v>
      </c>
      <c r="R52" s="1" t="s">
        <v>39</v>
      </c>
      <c r="S52" s="1">
        <v>30</v>
      </c>
      <c r="T52" s="2">
        <v>0.5</v>
      </c>
      <c r="U52" s="1" t="s">
        <v>32</v>
      </c>
      <c r="V52" s="1" t="s">
        <v>33</v>
      </c>
      <c r="W52" s="1" t="s">
        <v>34</v>
      </c>
    </row>
    <row r="53" spans="1:23" x14ac:dyDescent="0.25">
      <c r="A53" s="1" t="s">
        <v>104</v>
      </c>
      <c r="B53" s="1" t="str">
        <f>TEXT(Table1[[#This Row],[Accident Date]],"YYYY")</f>
        <v>2024</v>
      </c>
      <c r="C53" s="1" t="str">
        <f>TEXT(Table1[[#This Row],[Accident Date]],"MMM")</f>
        <v>Jan</v>
      </c>
      <c r="D53" s="3">
        <v>45320</v>
      </c>
      <c r="E53" s="1" t="s">
        <v>36</v>
      </c>
      <c r="F53" s="1" t="s">
        <v>44</v>
      </c>
      <c r="G53" s="1" t="s">
        <v>24</v>
      </c>
      <c r="H53" s="1" t="s">
        <v>162</v>
      </c>
      <c r="I53" s="1">
        <v>51.493264000000003</v>
      </c>
      <c r="J53" s="1" t="s">
        <v>26</v>
      </c>
      <c r="K53" s="1" t="s">
        <v>27</v>
      </c>
      <c r="L53" s="1" t="s">
        <v>28</v>
      </c>
      <c r="M53" s="1">
        <v>-0.199072</v>
      </c>
      <c r="N53" s="1">
        <v>1</v>
      </c>
      <c r="O53" s="1">
        <v>2</v>
      </c>
      <c r="P53" s="1" t="s">
        <v>29</v>
      </c>
      <c r="Q53" s="1" t="s">
        <v>30</v>
      </c>
      <c r="R53" s="1" t="s">
        <v>52</v>
      </c>
      <c r="S53" s="1">
        <v>30</v>
      </c>
      <c r="T53" s="2">
        <v>0.35069444444444442</v>
      </c>
      <c r="U53" s="1" t="s">
        <v>32</v>
      </c>
      <c r="V53" s="1" t="s">
        <v>33</v>
      </c>
      <c r="W53" s="1" t="s">
        <v>34</v>
      </c>
    </row>
    <row r="54" spans="1:23" x14ac:dyDescent="0.25">
      <c r="A54" s="1" t="s">
        <v>105</v>
      </c>
      <c r="B54" s="1" t="str">
        <f>TEXT(Table1[[#This Row],[Accident Date]],"YYYY")</f>
        <v>2024</v>
      </c>
      <c r="C54" s="1" t="str">
        <f>TEXT(Table1[[#This Row],[Accident Date]],"MMM")</f>
        <v>Feb</v>
      </c>
      <c r="D54" s="3">
        <v>45325</v>
      </c>
      <c r="E54" s="1" t="s">
        <v>56</v>
      </c>
      <c r="F54" s="1" t="s">
        <v>60</v>
      </c>
      <c r="G54" s="1" t="s">
        <v>61</v>
      </c>
      <c r="H54" s="1" t="s">
        <v>42</v>
      </c>
      <c r="I54" s="1">
        <v>51.484765000000003</v>
      </c>
      <c r="J54" s="1" t="s">
        <v>188</v>
      </c>
      <c r="K54" s="1" t="s">
        <v>27</v>
      </c>
      <c r="L54" s="1" t="s">
        <v>28</v>
      </c>
      <c r="M54" s="1">
        <v>-0.15562100000000001</v>
      </c>
      <c r="N54" s="1">
        <v>1</v>
      </c>
      <c r="O54" s="1">
        <v>2</v>
      </c>
      <c r="P54" s="1" t="s">
        <v>29</v>
      </c>
      <c r="Q54" s="1" t="s">
        <v>38</v>
      </c>
      <c r="R54" s="1" t="s">
        <v>39</v>
      </c>
      <c r="S54" s="1">
        <v>30</v>
      </c>
      <c r="T54" s="2">
        <v>0.87916666666666676</v>
      </c>
      <c r="U54" s="1" t="s">
        <v>32</v>
      </c>
      <c r="V54" s="1" t="s">
        <v>33</v>
      </c>
      <c r="W54" s="1" t="s">
        <v>34</v>
      </c>
    </row>
    <row r="55" spans="1:23" x14ac:dyDescent="0.25">
      <c r="A55" s="1" t="s">
        <v>106</v>
      </c>
      <c r="B55" s="1" t="str">
        <f>TEXT(Table1[[#This Row],[Accident Date]],"YYYY")</f>
        <v>2024</v>
      </c>
      <c r="C55" s="1" t="str">
        <f>TEXT(Table1[[#This Row],[Accident Date]],"MMM")</f>
        <v>Feb</v>
      </c>
      <c r="D55" s="3">
        <v>45332</v>
      </c>
      <c r="E55" s="1" t="s">
        <v>54</v>
      </c>
      <c r="F55" s="1" t="s">
        <v>44</v>
      </c>
      <c r="G55" s="1" t="s">
        <v>24</v>
      </c>
      <c r="H55" s="1" t="s">
        <v>42</v>
      </c>
      <c r="I55" s="1">
        <v>51.481746000000001</v>
      </c>
      <c r="J55" s="1" t="s">
        <v>26</v>
      </c>
      <c r="K55" s="1" t="s">
        <v>27</v>
      </c>
      <c r="L55" s="1" t="s">
        <v>28</v>
      </c>
      <c r="M55" s="1">
        <v>-0.17533000000000001</v>
      </c>
      <c r="N55" s="1">
        <v>1</v>
      </c>
      <c r="O55" s="1">
        <v>1</v>
      </c>
      <c r="P55" s="1" t="s">
        <v>29</v>
      </c>
      <c r="Q55" s="1" t="s">
        <v>38</v>
      </c>
      <c r="R55" s="1" t="s">
        <v>39</v>
      </c>
      <c r="S55" s="1">
        <v>30</v>
      </c>
      <c r="T55" s="2">
        <v>0.29791666666666666</v>
      </c>
      <c r="U55" s="1" t="s">
        <v>32</v>
      </c>
      <c r="V55" s="1" t="s">
        <v>33</v>
      </c>
      <c r="W55" s="1" t="s">
        <v>34</v>
      </c>
    </row>
    <row r="56" spans="1:23" x14ac:dyDescent="0.25">
      <c r="A56" s="1" t="s">
        <v>107</v>
      </c>
      <c r="B56" s="1" t="str">
        <f>TEXT(Table1[[#This Row],[Accident Date]],"YYYY")</f>
        <v>2024</v>
      </c>
      <c r="C56" s="1" t="str">
        <f>TEXT(Table1[[#This Row],[Accident Date]],"MMM")</f>
        <v>Feb</v>
      </c>
      <c r="D56" s="3">
        <v>45340</v>
      </c>
      <c r="E56" s="1" t="s">
        <v>56</v>
      </c>
      <c r="F56" s="1" t="s">
        <v>60</v>
      </c>
      <c r="G56" s="1" t="s">
        <v>61</v>
      </c>
      <c r="H56" s="1" t="s">
        <v>42</v>
      </c>
      <c r="I56" s="1">
        <v>51.487665999999997</v>
      </c>
      <c r="J56" s="1" t="s">
        <v>188</v>
      </c>
      <c r="K56" s="1" t="s">
        <v>27</v>
      </c>
      <c r="L56" s="1" t="s">
        <v>28</v>
      </c>
      <c r="M56" s="1">
        <v>-0.18013499999999999</v>
      </c>
      <c r="N56" s="1">
        <v>2</v>
      </c>
      <c r="O56" s="1">
        <v>1</v>
      </c>
      <c r="P56" s="1" t="s">
        <v>29</v>
      </c>
      <c r="Q56" s="1" t="s">
        <v>30</v>
      </c>
      <c r="R56" s="1" t="s">
        <v>39</v>
      </c>
      <c r="S56" s="1">
        <v>30</v>
      </c>
      <c r="T56" s="2">
        <v>0.86249999999999993</v>
      </c>
      <c r="U56" s="1" t="s">
        <v>32</v>
      </c>
      <c r="V56" s="1" t="s">
        <v>33</v>
      </c>
      <c r="W56" s="1" t="s">
        <v>34</v>
      </c>
    </row>
    <row r="57" spans="1:23" x14ac:dyDescent="0.25">
      <c r="A57" s="1" t="s">
        <v>108</v>
      </c>
      <c r="B57" s="1" t="str">
        <f>TEXT(Table1[[#This Row],[Accident Date]],"YYYY")</f>
        <v>2024</v>
      </c>
      <c r="C57" s="1" t="str">
        <f>TEXT(Table1[[#This Row],[Accident Date]],"MMM")</f>
        <v>Feb</v>
      </c>
      <c r="D57" s="3">
        <v>45348</v>
      </c>
      <c r="E57" s="1" t="s">
        <v>41</v>
      </c>
      <c r="F57" s="1" t="s">
        <v>23</v>
      </c>
      <c r="G57" s="1" t="s">
        <v>24</v>
      </c>
      <c r="H57" s="1" t="s">
        <v>42</v>
      </c>
      <c r="I57" s="1">
        <v>51.501516000000002</v>
      </c>
      <c r="J57" s="1" t="s">
        <v>188</v>
      </c>
      <c r="K57" s="1" t="s">
        <v>27</v>
      </c>
      <c r="L57" s="1" t="s">
        <v>28</v>
      </c>
      <c r="M57" s="1">
        <v>-0.191831</v>
      </c>
      <c r="N57" s="1">
        <v>1</v>
      </c>
      <c r="O57" s="1">
        <v>1</v>
      </c>
      <c r="P57" s="1" t="s">
        <v>29</v>
      </c>
      <c r="Q57" s="1" t="s">
        <v>30</v>
      </c>
      <c r="R57" s="1" t="s">
        <v>39</v>
      </c>
      <c r="S57" s="1">
        <v>30</v>
      </c>
      <c r="T57" s="2">
        <v>2.4305555555555556E-2</v>
      </c>
      <c r="U57" s="1" t="s">
        <v>32</v>
      </c>
      <c r="V57" s="1" t="s">
        <v>33</v>
      </c>
      <c r="W57" s="1" t="s">
        <v>170</v>
      </c>
    </row>
    <row r="58" spans="1:23" x14ac:dyDescent="0.25">
      <c r="A58" s="1" t="s">
        <v>109</v>
      </c>
      <c r="B58" s="1" t="str">
        <f>TEXT(Table1[[#This Row],[Accident Date]],"YYYY")</f>
        <v>2024</v>
      </c>
      <c r="C58" s="1" t="str">
        <f>TEXT(Table1[[#This Row],[Accident Date]],"MMM")</f>
        <v>Mar</v>
      </c>
      <c r="D58" s="3">
        <v>45352</v>
      </c>
      <c r="E58" s="1" t="s">
        <v>56</v>
      </c>
      <c r="F58" s="1" t="s">
        <v>23</v>
      </c>
      <c r="G58" s="1" t="s">
        <v>24</v>
      </c>
      <c r="H58" s="1" t="s">
        <v>162</v>
      </c>
      <c r="I58" s="1">
        <v>51.487794000000001</v>
      </c>
      <c r="J58" s="1" t="s">
        <v>26</v>
      </c>
      <c r="K58" s="1" t="s">
        <v>27</v>
      </c>
      <c r="L58" s="1" t="s">
        <v>28</v>
      </c>
      <c r="M58" s="1">
        <v>-0.18257899999999999</v>
      </c>
      <c r="N58" s="1">
        <v>1</v>
      </c>
      <c r="O58" s="1">
        <v>2</v>
      </c>
      <c r="P58" s="1" t="s">
        <v>29</v>
      </c>
      <c r="Q58" s="1" t="s">
        <v>30</v>
      </c>
      <c r="R58" s="1" t="s">
        <v>31</v>
      </c>
      <c r="S58" s="1">
        <v>30</v>
      </c>
      <c r="T58" s="2">
        <v>0.42708333333333331</v>
      </c>
      <c r="U58" s="1" t="s">
        <v>32</v>
      </c>
      <c r="V58" s="1" t="s">
        <v>33</v>
      </c>
      <c r="W58" s="1" t="s">
        <v>34</v>
      </c>
    </row>
    <row r="59" spans="1:23" x14ac:dyDescent="0.25">
      <c r="A59" s="1" t="s">
        <v>110</v>
      </c>
      <c r="B59" s="1" t="str">
        <f>TEXT(Table1[[#This Row],[Accident Date]],"YYYY")</f>
        <v>2024</v>
      </c>
      <c r="C59" s="1" t="str">
        <f>TEXT(Table1[[#This Row],[Accident Date]],"MMM")</f>
        <v>Mar</v>
      </c>
      <c r="D59" s="3">
        <v>45359</v>
      </c>
      <c r="E59" s="1" t="s">
        <v>22</v>
      </c>
      <c r="F59" s="1" t="s">
        <v>23</v>
      </c>
      <c r="G59" s="1" t="s">
        <v>24</v>
      </c>
      <c r="H59" s="1" t="s">
        <v>42</v>
      </c>
      <c r="I59" s="1">
        <v>51.502057999999998</v>
      </c>
      <c r="J59" s="1" t="s">
        <v>188</v>
      </c>
      <c r="K59" s="1" t="s">
        <v>27</v>
      </c>
      <c r="L59" s="1" t="s">
        <v>28</v>
      </c>
      <c r="M59" s="1">
        <v>-0.18618999999999999</v>
      </c>
      <c r="N59" s="1">
        <v>1</v>
      </c>
      <c r="O59" s="1">
        <v>2</v>
      </c>
      <c r="P59" s="1" t="s">
        <v>29</v>
      </c>
      <c r="Q59" s="1" t="s">
        <v>38</v>
      </c>
      <c r="R59" s="1" t="s">
        <v>39</v>
      </c>
      <c r="S59" s="1">
        <v>30</v>
      </c>
      <c r="T59" s="2">
        <v>0.70138888888888884</v>
      </c>
      <c r="U59" s="1" t="s">
        <v>32</v>
      </c>
      <c r="V59" s="1" t="s">
        <v>111</v>
      </c>
      <c r="W59" s="1" t="s">
        <v>34</v>
      </c>
    </row>
    <row r="60" spans="1:23" x14ac:dyDescent="0.25">
      <c r="A60" s="1" t="s">
        <v>112</v>
      </c>
      <c r="B60" s="1" t="str">
        <f>TEXT(Table1[[#This Row],[Accident Date]],"YYYY")</f>
        <v>2024</v>
      </c>
      <c r="C60" s="1" t="str">
        <f>TEXT(Table1[[#This Row],[Accident Date]],"MMM")</f>
        <v>Mar</v>
      </c>
      <c r="D60" s="3">
        <v>45367</v>
      </c>
      <c r="E60" s="1" t="s">
        <v>22</v>
      </c>
      <c r="F60" s="1" t="s">
        <v>44</v>
      </c>
      <c r="G60" s="1" t="s">
        <v>24</v>
      </c>
      <c r="H60" s="1" t="s">
        <v>162</v>
      </c>
      <c r="I60" s="1">
        <v>51.500993999999999</v>
      </c>
      <c r="J60" s="1" t="s">
        <v>26</v>
      </c>
      <c r="K60" s="1" t="s">
        <v>27</v>
      </c>
      <c r="L60" s="1" t="s">
        <v>28</v>
      </c>
      <c r="M60" s="1">
        <v>-0.19300400000000001</v>
      </c>
      <c r="N60" s="1">
        <v>1</v>
      </c>
      <c r="O60" s="1">
        <v>1</v>
      </c>
      <c r="P60" s="1" t="s">
        <v>29</v>
      </c>
      <c r="Q60" s="1" t="s">
        <v>30</v>
      </c>
      <c r="R60" s="1" t="s">
        <v>39</v>
      </c>
      <c r="S60" s="1">
        <v>30</v>
      </c>
      <c r="T60" s="2">
        <v>0.51388888888888895</v>
      </c>
      <c r="U60" s="1" t="s">
        <v>32</v>
      </c>
      <c r="V60" s="1" t="s">
        <v>33</v>
      </c>
      <c r="W60" s="1" t="s">
        <v>34</v>
      </c>
    </row>
    <row r="61" spans="1:23" x14ac:dyDescent="0.25">
      <c r="A61" s="1" t="s">
        <v>113</v>
      </c>
      <c r="B61" s="1" t="str">
        <f>TEXT(Table1[[#This Row],[Accident Date]],"YYYY")</f>
        <v>2024</v>
      </c>
      <c r="C61" s="1" t="str">
        <f>TEXT(Table1[[#This Row],[Accident Date]],"MMM")</f>
        <v>Mar</v>
      </c>
      <c r="D61" s="3">
        <v>45374</v>
      </c>
      <c r="E61" s="1" t="s">
        <v>51</v>
      </c>
      <c r="F61" s="1" t="s">
        <v>23</v>
      </c>
      <c r="G61" s="1" t="s">
        <v>96</v>
      </c>
      <c r="H61" s="1" t="s">
        <v>42</v>
      </c>
      <c r="I61" s="1">
        <v>51.523977000000002</v>
      </c>
      <c r="J61" s="1" t="s">
        <v>188</v>
      </c>
      <c r="K61" s="1" t="s">
        <v>27</v>
      </c>
      <c r="L61" s="1" t="s">
        <v>28</v>
      </c>
      <c r="M61" s="1">
        <v>-0.214006</v>
      </c>
      <c r="N61" s="1">
        <v>1</v>
      </c>
      <c r="O61" s="1">
        <v>2</v>
      </c>
      <c r="P61" s="1" t="s">
        <v>29</v>
      </c>
      <c r="Q61" s="1" t="s">
        <v>30</v>
      </c>
      <c r="R61" s="1" t="s">
        <v>96</v>
      </c>
      <c r="S61" s="1">
        <v>30</v>
      </c>
      <c r="T61" s="2">
        <v>0.96875</v>
      </c>
      <c r="U61" s="1" t="s">
        <v>32</v>
      </c>
      <c r="V61" s="1" t="s">
        <v>33</v>
      </c>
      <c r="W61" s="1" t="s">
        <v>170</v>
      </c>
    </row>
    <row r="62" spans="1:23" x14ac:dyDescent="0.25">
      <c r="A62" s="1" t="s">
        <v>114</v>
      </c>
      <c r="B62" s="1" t="str">
        <f>TEXT(Table1[[#This Row],[Accident Date]],"YYYY")</f>
        <v>2024</v>
      </c>
      <c r="C62" s="1" t="str">
        <f>TEXT(Table1[[#This Row],[Accident Date]],"MMM")</f>
        <v>Apr</v>
      </c>
      <c r="D62" s="3">
        <v>45384</v>
      </c>
      <c r="E62" s="1" t="s">
        <v>51</v>
      </c>
      <c r="F62" s="1" t="s">
        <v>23</v>
      </c>
      <c r="G62" s="1" t="s">
        <v>37</v>
      </c>
      <c r="H62" s="1" t="s">
        <v>42</v>
      </c>
      <c r="I62" s="1">
        <v>51.484368000000003</v>
      </c>
      <c r="J62" s="1" t="s">
        <v>26</v>
      </c>
      <c r="K62" s="1" t="s">
        <v>27</v>
      </c>
      <c r="L62" s="1" t="s">
        <v>28</v>
      </c>
      <c r="M62" s="1">
        <v>-0.17047300000000001</v>
      </c>
      <c r="N62" s="1">
        <v>1</v>
      </c>
      <c r="O62" s="1">
        <v>1</v>
      </c>
      <c r="P62" s="1" t="s">
        <v>29</v>
      </c>
      <c r="Q62" s="1" t="s">
        <v>30</v>
      </c>
      <c r="R62" s="1" t="s">
        <v>39</v>
      </c>
      <c r="S62" s="1">
        <v>30</v>
      </c>
      <c r="T62" s="2">
        <v>0.65277777777777779</v>
      </c>
      <c r="U62" s="1" t="s">
        <v>32</v>
      </c>
      <c r="V62" s="1" t="s">
        <v>33</v>
      </c>
      <c r="W62" s="1" t="s">
        <v>34</v>
      </c>
    </row>
    <row r="63" spans="1:23" x14ac:dyDescent="0.25">
      <c r="A63" s="1" t="s">
        <v>115</v>
      </c>
      <c r="B63" s="1" t="str">
        <f>TEXT(Table1[[#This Row],[Accident Date]],"YYYY")</f>
        <v>2024</v>
      </c>
      <c r="C63" s="1" t="str">
        <f>TEXT(Table1[[#This Row],[Accident Date]],"MMM")</f>
        <v>Apr</v>
      </c>
      <c r="D63" s="3">
        <v>45392</v>
      </c>
      <c r="E63" s="1" t="s">
        <v>41</v>
      </c>
      <c r="F63" s="1" t="s">
        <v>60</v>
      </c>
      <c r="G63" s="1" t="s">
        <v>61</v>
      </c>
      <c r="H63" s="1" t="s">
        <v>42</v>
      </c>
      <c r="I63" s="1">
        <v>51.501168999999997</v>
      </c>
      <c r="J63" s="1" t="s">
        <v>188</v>
      </c>
      <c r="K63" s="1" t="s">
        <v>27</v>
      </c>
      <c r="L63" s="1" t="s">
        <v>28</v>
      </c>
      <c r="M63" s="1">
        <v>-0.19270899999999999</v>
      </c>
      <c r="N63" s="1">
        <v>1</v>
      </c>
      <c r="O63" s="1">
        <v>1</v>
      </c>
      <c r="P63" s="1" t="s">
        <v>29</v>
      </c>
      <c r="Q63" s="1" t="s">
        <v>30</v>
      </c>
      <c r="R63" s="1" t="s">
        <v>39</v>
      </c>
      <c r="S63" s="1">
        <v>30</v>
      </c>
      <c r="T63" s="2">
        <v>0.69861111111111107</v>
      </c>
      <c r="U63" s="1" t="s">
        <v>32</v>
      </c>
      <c r="V63" s="1" t="s">
        <v>33</v>
      </c>
      <c r="W63" s="1" t="s">
        <v>34</v>
      </c>
    </row>
    <row r="64" spans="1:23" x14ac:dyDescent="0.25">
      <c r="A64" s="1" t="s">
        <v>116</v>
      </c>
      <c r="B64" s="1" t="str">
        <f>TEXT(Table1[[#This Row],[Accident Date]],"YYYY")</f>
        <v>2024</v>
      </c>
      <c r="C64" s="1" t="str">
        <f>TEXT(Table1[[#This Row],[Accident Date]],"MMM")</f>
        <v>Apr</v>
      </c>
      <c r="D64" s="3">
        <v>45400</v>
      </c>
      <c r="E64" s="1" t="s">
        <v>56</v>
      </c>
      <c r="F64" s="1" t="s">
        <v>23</v>
      </c>
      <c r="G64" s="1" t="s">
        <v>24</v>
      </c>
      <c r="H64" s="1" t="s">
        <v>42</v>
      </c>
      <c r="I64" s="1">
        <v>51.482990000000001</v>
      </c>
      <c r="J64" s="1" t="s">
        <v>26</v>
      </c>
      <c r="K64" s="1" t="s">
        <v>27</v>
      </c>
      <c r="L64" s="1" t="s">
        <v>28</v>
      </c>
      <c r="M64" s="1">
        <v>-0.18593899999999999</v>
      </c>
      <c r="N64" s="1">
        <v>2</v>
      </c>
      <c r="O64" s="1">
        <v>2</v>
      </c>
      <c r="P64" s="1" t="s">
        <v>29</v>
      </c>
      <c r="Q64" s="1" t="s">
        <v>30</v>
      </c>
      <c r="R64" s="1" t="s">
        <v>39</v>
      </c>
      <c r="S64" s="1">
        <v>30</v>
      </c>
      <c r="T64" s="2">
        <v>0.51736111111111105</v>
      </c>
      <c r="U64" s="1" t="s">
        <v>32</v>
      </c>
      <c r="V64" s="1" t="s">
        <v>33</v>
      </c>
      <c r="W64" s="1" t="s">
        <v>34</v>
      </c>
    </row>
    <row r="65" spans="1:23" x14ac:dyDescent="0.25">
      <c r="A65" s="1" t="s">
        <v>117</v>
      </c>
      <c r="B65" s="1" t="str">
        <f>TEXT(Table1[[#This Row],[Accident Date]],"YYYY")</f>
        <v>2024</v>
      </c>
      <c r="C65" s="1" t="str">
        <f>TEXT(Table1[[#This Row],[Accident Date]],"MMM")</f>
        <v>Apr</v>
      </c>
      <c r="D65" s="3">
        <v>45407</v>
      </c>
      <c r="E65" s="1" t="s">
        <v>36</v>
      </c>
      <c r="F65" s="1" t="s">
        <v>23</v>
      </c>
      <c r="G65" s="1" t="s">
        <v>96</v>
      </c>
      <c r="H65" s="1" t="s">
        <v>42</v>
      </c>
      <c r="I65" s="1">
        <v>51.515582000000002</v>
      </c>
      <c r="J65" s="1" t="s">
        <v>26</v>
      </c>
      <c r="K65" s="1" t="s">
        <v>27</v>
      </c>
      <c r="L65" s="1" t="s">
        <v>28</v>
      </c>
      <c r="M65" s="1">
        <v>-0.20597499999999999</v>
      </c>
      <c r="N65" s="1">
        <v>1</v>
      </c>
      <c r="O65" s="1">
        <v>2</v>
      </c>
      <c r="P65" s="1" t="s">
        <v>29</v>
      </c>
      <c r="Q65" s="1" t="s">
        <v>30</v>
      </c>
      <c r="R65" s="1" t="s">
        <v>96</v>
      </c>
      <c r="S65" s="1">
        <v>30</v>
      </c>
      <c r="T65" s="2">
        <v>0.55763888888888891</v>
      </c>
      <c r="U65" s="1" t="s">
        <v>32</v>
      </c>
      <c r="V65" s="1" t="s">
        <v>33</v>
      </c>
      <c r="W65" s="1" t="s">
        <v>170</v>
      </c>
    </row>
    <row r="66" spans="1:23" x14ac:dyDescent="0.25">
      <c r="A66" s="1" t="s">
        <v>118</v>
      </c>
      <c r="B66" s="1" t="str">
        <f>TEXT(Table1[[#This Row],[Accident Date]],"YYYY")</f>
        <v>2024</v>
      </c>
      <c r="C66" s="1" t="str">
        <f>TEXT(Table1[[#This Row],[Accident Date]],"MMM")</f>
        <v>May</v>
      </c>
      <c r="D66" s="3">
        <v>45415</v>
      </c>
      <c r="E66" s="1" t="s">
        <v>41</v>
      </c>
      <c r="F66" s="1" t="s">
        <v>23</v>
      </c>
      <c r="G66" s="1" t="s">
        <v>24</v>
      </c>
      <c r="H66" s="1" t="s">
        <v>25</v>
      </c>
      <c r="I66" s="1">
        <v>51.483750000000001</v>
      </c>
      <c r="J66" s="1" t="s">
        <v>188</v>
      </c>
      <c r="K66" s="1" t="s">
        <v>27</v>
      </c>
      <c r="L66" s="1" t="s">
        <v>28</v>
      </c>
      <c r="M66" s="1">
        <v>-0.16545599999999999</v>
      </c>
      <c r="N66" s="1">
        <v>1</v>
      </c>
      <c r="O66" s="1">
        <v>2</v>
      </c>
      <c r="P66" s="1" t="s">
        <v>29</v>
      </c>
      <c r="Q66" s="1" t="s">
        <v>30</v>
      </c>
      <c r="R66" s="1" t="s">
        <v>39</v>
      </c>
      <c r="S66" s="1">
        <v>30</v>
      </c>
      <c r="T66" s="2">
        <v>0.72916666666666663</v>
      </c>
      <c r="U66" s="1" t="s">
        <v>32</v>
      </c>
      <c r="V66" s="1" t="s">
        <v>33</v>
      </c>
      <c r="W66" s="1" t="s">
        <v>34</v>
      </c>
    </row>
    <row r="67" spans="1:23" x14ac:dyDescent="0.25">
      <c r="A67" s="1" t="s">
        <v>119</v>
      </c>
      <c r="B67" s="1" t="str">
        <f>TEXT(Table1[[#This Row],[Accident Date]],"YYYY")</f>
        <v>2024</v>
      </c>
      <c r="C67" s="1" t="str">
        <f>TEXT(Table1[[#This Row],[Accident Date]],"MMM")</f>
        <v>May</v>
      </c>
      <c r="D67" s="3">
        <v>45424</v>
      </c>
      <c r="E67" s="1" t="s">
        <v>22</v>
      </c>
      <c r="F67" s="1" t="s">
        <v>23</v>
      </c>
      <c r="G67" s="1" t="s">
        <v>24</v>
      </c>
      <c r="H67" s="1" t="s">
        <v>42</v>
      </c>
      <c r="I67" s="1">
        <v>51.490918999999998</v>
      </c>
      <c r="J67" s="1" t="s">
        <v>188</v>
      </c>
      <c r="K67" s="1" t="s">
        <v>27</v>
      </c>
      <c r="L67" s="1" t="s">
        <v>28</v>
      </c>
      <c r="M67" s="1">
        <v>-0.18115800000000001</v>
      </c>
      <c r="N67" s="1">
        <v>1</v>
      </c>
      <c r="O67" s="1">
        <v>2</v>
      </c>
      <c r="P67" s="1" t="s">
        <v>29</v>
      </c>
      <c r="Q67" s="1" t="s">
        <v>30</v>
      </c>
      <c r="R67" s="1" t="s">
        <v>39</v>
      </c>
      <c r="S67" s="1">
        <v>30</v>
      </c>
      <c r="T67" s="2">
        <v>0.95486111111111116</v>
      </c>
      <c r="U67" s="1" t="s">
        <v>32</v>
      </c>
      <c r="V67" s="1" t="s">
        <v>33</v>
      </c>
      <c r="W67" s="1" t="s">
        <v>34</v>
      </c>
    </row>
    <row r="68" spans="1:23" x14ac:dyDescent="0.25">
      <c r="A68" s="1" t="s">
        <v>120</v>
      </c>
      <c r="B68" s="1" t="str">
        <f>TEXT(Table1[[#This Row],[Accident Date]],"YYYY")</f>
        <v>2024</v>
      </c>
      <c r="C68" s="1" t="str">
        <f>TEXT(Table1[[#This Row],[Accident Date]],"MMM")</f>
        <v>May</v>
      </c>
      <c r="D68" s="3">
        <v>45432</v>
      </c>
      <c r="E68" s="1" t="s">
        <v>51</v>
      </c>
      <c r="F68" s="1" t="s">
        <v>23</v>
      </c>
      <c r="G68" s="1" t="s">
        <v>24</v>
      </c>
      <c r="H68" s="1" t="s">
        <v>162</v>
      </c>
      <c r="I68" s="1">
        <v>51.500731000000002</v>
      </c>
      <c r="J68" s="1" t="s">
        <v>26</v>
      </c>
      <c r="K68" s="1" t="s">
        <v>27</v>
      </c>
      <c r="L68" s="1" t="s">
        <v>28</v>
      </c>
      <c r="M68" s="1">
        <v>-0.19344700000000001</v>
      </c>
      <c r="N68" s="1">
        <v>1</v>
      </c>
      <c r="O68" s="1">
        <v>2</v>
      </c>
      <c r="P68" s="1" t="s">
        <v>29</v>
      </c>
      <c r="Q68" s="1" t="s">
        <v>30</v>
      </c>
      <c r="R68" s="1" t="s">
        <v>52</v>
      </c>
      <c r="S68" s="1">
        <v>30</v>
      </c>
      <c r="T68" s="2">
        <v>0.67013888888888884</v>
      </c>
      <c r="U68" s="1" t="s">
        <v>32</v>
      </c>
      <c r="V68" s="1" t="s">
        <v>33</v>
      </c>
      <c r="W68" s="1" t="s">
        <v>34</v>
      </c>
    </row>
    <row r="69" spans="1:23" x14ac:dyDescent="0.25">
      <c r="A69" s="1" t="s">
        <v>121</v>
      </c>
      <c r="B69" s="1" t="str">
        <f>TEXT(Table1[[#This Row],[Accident Date]],"YYYY")</f>
        <v>2024</v>
      </c>
      <c r="C69" s="1" t="str">
        <f>TEXT(Table1[[#This Row],[Accident Date]],"MMM")</f>
        <v>May</v>
      </c>
      <c r="D69" s="3">
        <v>45442</v>
      </c>
      <c r="E69" s="1" t="s">
        <v>54</v>
      </c>
      <c r="F69" s="1" t="s">
        <v>60</v>
      </c>
      <c r="G69" s="1" t="s">
        <v>61</v>
      </c>
      <c r="H69" s="1" t="s">
        <v>25</v>
      </c>
      <c r="I69" s="1">
        <v>51.513804</v>
      </c>
      <c r="J69" s="1" t="s">
        <v>26</v>
      </c>
      <c r="K69" s="1" t="s">
        <v>27</v>
      </c>
      <c r="L69" s="1" t="s">
        <v>28</v>
      </c>
      <c r="M69" s="1">
        <v>-0.213251</v>
      </c>
      <c r="N69" s="1">
        <v>2</v>
      </c>
      <c r="O69" s="1">
        <v>2</v>
      </c>
      <c r="P69" s="1" t="s">
        <v>29</v>
      </c>
      <c r="Q69" s="1" t="s">
        <v>38</v>
      </c>
      <c r="R69" s="1" t="s">
        <v>39</v>
      </c>
      <c r="S69" s="1">
        <v>30</v>
      </c>
      <c r="T69" s="2">
        <v>0.35833333333333334</v>
      </c>
      <c r="U69" s="1" t="s">
        <v>32</v>
      </c>
      <c r="V69" s="1" t="s">
        <v>45</v>
      </c>
      <c r="W69" s="1" t="s">
        <v>34</v>
      </c>
    </row>
    <row r="70" spans="1:23" x14ac:dyDescent="0.25">
      <c r="A70" s="1" t="s">
        <v>122</v>
      </c>
      <c r="B70" s="1" t="str">
        <f>TEXT(Table1[[#This Row],[Accident Date]],"YYYY")</f>
        <v>2024</v>
      </c>
      <c r="C70" s="1" t="str">
        <f>TEXT(Table1[[#This Row],[Accident Date]],"MMM")</f>
        <v>Jun</v>
      </c>
      <c r="D70" s="3">
        <v>45448</v>
      </c>
      <c r="E70" s="1" t="s">
        <v>54</v>
      </c>
      <c r="F70" s="1" t="s">
        <v>23</v>
      </c>
      <c r="G70" s="1" t="s">
        <v>24</v>
      </c>
      <c r="H70" s="1" t="s">
        <v>42</v>
      </c>
      <c r="I70" s="1">
        <v>51.494663000000003</v>
      </c>
      <c r="J70" s="1" t="s">
        <v>188</v>
      </c>
      <c r="K70" s="1" t="s">
        <v>27</v>
      </c>
      <c r="L70" s="1" t="s">
        <v>28</v>
      </c>
      <c r="M70" s="1">
        <v>-0.190661</v>
      </c>
      <c r="N70" s="1">
        <v>1</v>
      </c>
      <c r="O70" s="1">
        <v>2</v>
      </c>
      <c r="P70" s="1" t="s">
        <v>29</v>
      </c>
      <c r="Q70" s="1" t="s">
        <v>30</v>
      </c>
      <c r="R70" s="1" t="s">
        <v>39</v>
      </c>
      <c r="S70" s="1">
        <v>30</v>
      </c>
      <c r="T70" s="2">
        <v>0.90625</v>
      </c>
      <c r="U70" s="1" t="s">
        <v>32</v>
      </c>
      <c r="V70" s="1" t="s">
        <v>33</v>
      </c>
      <c r="W70" s="1" t="s">
        <v>34</v>
      </c>
    </row>
    <row r="71" spans="1:23" x14ac:dyDescent="0.25">
      <c r="A71" s="1" t="s">
        <v>123</v>
      </c>
      <c r="B71" s="1" t="str">
        <f>TEXT(Table1[[#This Row],[Accident Date]],"YYYY")</f>
        <v>2024</v>
      </c>
      <c r="C71" s="1" t="str">
        <f>TEXT(Table1[[#This Row],[Accident Date]],"MMM")</f>
        <v>Jun</v>
      </c>
      <c r="D71" s="3">
        <v>45456</v>
      </c>
      <c r="E71" s="1" t="s">
        <v>47</v>
      </c>
      <c r="F71" s="1" t="s">
        <v>23</v>
      </c>
      <c r="G71" s="1" t="s">
        <v>24</v>
      </c>
      <c r="H71" s="1" t="s">
        <v>42</v>
      </c>
      <c r="I71" s="1">
        <v>51.497543</v>
      </c>
      <c r="J71" s="1" t="s">
        <v>26</v>
      </c>
      <c r="K71" s="1" t="s">
        <v>27</v>
      </c>
      <c r="L71" s="1" t="s">
        <v>28</v>
      </c>
      <c r="M71" s="1">
        <v>-0.16764000000000001</v>
      </c>
      <c r="N71" s="1">
        <v>1</v>
      </c>
      <c r="O71" s="1">
        <v>2</v>
      </c>
      <c r="P71" s="1" t="s">
        <v>29</v>
      </c>
      <c r="Q71" s="1" t="s">
        <v>30</v>
      </c>
      <c r="R71" s="1" t="s">
        <v>52</v>
      </c>
      <c r="S71" s="1">
        <v>30</v>
      </c>
      <c r="T71" s="2">
        <v>0.37152777777777773</v>
      </c>
      <c r="U71" s="1" t="s">
        <v>32</v>
      </c>
      <c r="V71" s="1" t="s">
        <v>33</v>
      </c>
      <c r="W71" s="1" t="s">
        <v>34</v>
      </c>
    </row>
    <row r="72" spans="1:23" x14ac:dyDescent="0.25">
      <c r="A72" s="1" t="s">
        <v>124</v>
      </c>
      <c r="B72" s="1" t="str">
        <f>TEXT(Table1[[#This Row],[Accident Date]],"YYYY")</f>
        <v>2024</v>
      </c>
      <c r="C72" s="1" t="str">
        <f>TEXT(Table1[[#This Row],[Accident Date]],"MMM")</f>
        <v>Jun</v>
      </c>
      <c r="D72" s="3">
        <v>45464</v>
      </c>
      <c r="E72" s="1" t="s">
        <v>47</v>
      </c>
      <c r="F72" s="1" t="s">
        <v>23</v>
      </c>
      <c r="G72" s="1" t="s">
        <v>37</v>
      </c>
      <c r="H72" s="1" t="s">
        <v>42</v>
      </c>
      <c r="I72" s="1">
        <v>51.517474999999997</v>
      </c>
      <c r="J72" s="1" t="s">
        <v>26</v>
      </c>
      <c r="K72" s="1" t="s">
        <v>27</v>
      </c>
      <c r="L72" s="1" t="s">
        <v>28</v>
      </c>
      <c r="M72" s="1">
        <v>-0.20633299999999999</v>
      </c>
      <c r="N72" s="1">
        <v>2</v>
      </c>
      <c r="O72" s="1">
        <v>2</v>
      </c>
      <c r="P72" s="1" t="s">
        <v>29</v>
      </c>
      <c r="Q72" s="1" t="s">
        <v>30</v>
      </c>
      <c r="R72" s="1" t="s">
        <v>39</v>
      </c>
      <c r="S72" s="1">
        <v>30</v>
      </c>
      <c r="T72" s="2">
        <v>0.35416666666666669</v>
      </c>
      <c r="U72" s="1" t="s">
        <v>32</v>
      </c>
      <c r="V72" s="1" t="s">
        <v>33</v>
      </c>
      <c r="W72" s="1" t="s">
        <v>34</v>
      </c>
    </row>
    <row r="73" spans="1:23" x14ac:dyDescent="0.25">
      <c r="A73" s="1" t="s">
        <v>125</v>
      </c>
      <c r="B73" s="1" t="str">
        <f>TEXT(Table1[[#This Row],[Accident Date]],"YYYY")</f>
        <v>2024</v>
      </c>
      <c r="C73" s="1" t="str">
        <f>TEXT(Table1[[#This Row],[Accident Date]],"MMM")</f>
        <v>Jun</v>
      </c>
      <c r="D73" s="3">
        <v>45471</v>
      </c>
      <c r="E73" s="1" t="s">
        <v>47</v>
      </c>
      <c r="F73" s="1" t="s">
        <v>23</v>
      </c>
      <c r="G73" s="1" t="s">
        <v>37</v>
      </c>
      <c r="H73" s="1" t="s">
        <v>42</v>
      </c>
      <c r="I73" s="1">
        <v>51.485759000000002</v>
      </c>
      <c r="J73" s="1" t="s">
        <v>188</v>
      </c>
      <c r="K73" s="1" t="s">
        <v>27</v>
      </c>
      <c r="L73" s="1" t="s">
        <v>28</v>
      </c>
      <c r="M73" s="1">
        <v>-0.173154</v>
      </c>
      <c r="N73" s="1">
        <v>1</v>
      </c>
      <c r="O73" s="1">
        <v>1</v>
      </c>
      <c r="P73" s="1" t="s">
        <v>29</v>
      </c>
      <c r="Q73" s="1" t="s">
        <v>38</v>
      </c>
      <c r="R73" s="1" t="s">
        <v>39</v>
      </c>
      <c r="S73" s="1">
        <v>30</v>
      </c>
      <c r="T73" s="2">
        <v>0.84722222222222221</v>
      </c>
      <c r="U73" s="1" t="s">
        <v>32</v>
      </c>
      <c r="V73" s="1" t="s">
        <v>62</v>
      </c>
      <c r="W73" s="1" t="s">
        <v>166</v>
      </c>
    </row>
    <row r="74" spans="1:23" x14ac:dyDescent="0.25">
      <c r="A74" s="1" t="s">
        <v>126</v>
      </c>
      <c r="B74" s="1" t="str">
        <f>TEXT(Table1[[#This Row],[Accident Date]],"YYYY")</f>
        <v>2024</v>
      </c>
      <c r="C74" s="1" t="str">
        <f>TEXT(Table1[[#This Row],[Accident Date]],"MMM")</f>
        <v>Jul</v>
      </c>
      <c r="D74" s="3">
        <v>45475</v>
      </c>
      <c r="E74" s="1" t="s">
        <v>54</v>
      </c>
      <c r="F74" s="1" t="s">
        <v>23</v>
      </c>
      <c r="G74" s="1" t="s">
        <v>127</v>
      </c>
      <c r="H74" s="1" t="s">
        <v>42</v>
      </c>
      <c r="I74" s="1">
        <v>51.517795999999997</v>
      </c>
      <c r="J74" s="1" t="s">
        <v>26</v>
      </c>
      <c r="K74" s="1" t="s">
        <v>27</v>
      </c>
      <c r="L74" s="1" t="s">
        <v>28</v>
      </c>
      <c r="M74" s="1">
        <v>-0.21554499999999999</v>
      </c>
      <c r="N74" s="1">
        <v>3</v>
      </c>
      <c r="O74" s="1">
        <v>2</v>
      </c>
      <c r="P74" s="1" t="s">
        <v>29</v>
      </c>
      <c r="Q74" s="1" t="s">
        <v>30</v>
      </c>
      <c r="R74" s="1" t="s">
        <v>96</v>
      </c>
      <c r="S74" s="1">
        <v>30</v>
      </c>
      <c r="T74" s="2">
        <v>0.61875000000000002</v>
      </c>
      <c r="U74" s="1" t="s">
        <v>32</v>
      </c>
      <c r="V74" s="1" t="s">
        <v>33</v>
      </c>
      <c r="W74" s="1" t="s">
        <v>166</v>
      </c>
    </row>
    <row r="75" spans="1:23" x14ac:dyDescent="0.25">
      <c r="A75" s="1" t="s">
        <v>128</v>
      </c>
      <c r="B75" s="1" t="str">
        <f>TEXT(Table1[[#This Row],[Accident Date]],"YYYY")</f>
        <v>2024</v>
      </c>
      <c r="C75" s="1" t="str">
        <f>TEXT(Table1[[#This Row],[Accident Date]],"MMM")</f>
        <v>Jul</v>
      </c>
      <c r="D75" s="3">
        <v>45482</v>
      </c>
      <c r="E75" s="1" t="s">
        <v>51</v>
      </c>
      <c r="F75" s="1" t="s">
        <v>44</v>
      </c>
      <c r="G75" s="1" t="s">
        <v>37</v>
      </c>
      <c r="H75" s="1" t="s">
        <v>42</v>
      </c>
      <c r="I75" s="1">
        <v>51.497047999999999</v>
      </c>
      <c r="J75" s="1" t="s">
        <v>26</v>
      </c>
      <c r="K75" s="1" t="s">
        <v>27</v>
      </c>
      <c r="L75" s="1" t="s">
        <v>28</v>
      </c>
      <c r="M75" s="1">
        <v>-0.15901499999999999</v>
      </c>
      <c r="N75" s="1">
        <v>1</v>
      </c>
      <c r="O75" s="1">
        <v>2</v>
      </c>
      <c r="P75" s="1" t="s">
        <v>29</v>
      </c>
      <c r="Q75" s="1" t="s">
        <v>30</v>
      </c>
      <c r="R75" s="1" t="s">
        <v>39</v>
      </c>
      <c r="S75" s="1">
        <v>30</v>
      </c>
      <c r="T75" s="2">
        <v>0.27430555555555552</v>
      </c>
      <c r="U75" s="1" t="s">
        <v>32</v>
      </c>
      <c r="V75" s="1" t="s">
        <v>33</v>
      </c>
      <c r="W75" s="1" t="s">
        <v>34</v>
      </c>
    </row>
    <row r="76" spans="1:23" x14ac:dyDescent="0.25">
      <c r="A76" s="1" t="s">
        <v>129</v>
      </c>
      <c r="B76" s="1" t="str">
        <f>TEXT(Table1[[#This Row],[Accident Date]],"YYYY")</f>
        <v>2024</v>
      </c>
      <c r="C76" s="1" t="str">
        <f>TEXT(Table1[[#This Row],[Accident Date]],"MMM")</f>
        <v>Jul</v>
      </c>
      <c r="D76" s="3">
        <v>45490</v>
      </c>
      <c r="E76" s="1" t="s">
        <v>47</v>
      </c>
      <c r="F76" s="1" t="s">
        <v>23</v>
      </c>
      <c r="G76" s="1" t="s">
        <v>24</v>
      </c>
      <c r="H76" s="1" t="s">
        <v>25</v>
      </c>
      <c r="I76" s="1">
        <v>51.497103000000003</v>
      </c>
      <c r="J76" s="1" t="s">
        <v>188</v>
      </c>
      <c r="K76" s="1" t="s">
        <v>27</v>
      </c>
      <c r="L76" s="1" t="s">
        <v>28</v>
      </c>
      <c r="M76" s="1">
        <v>-0.16823399999999999</v>
      </c>
      <c r="N76" s="1">
        <v>1</v>
      </c>
      <c r="O76" s="1">
        <v>1</v>
      </c>
      <c r="P76" s="1" t="s">
        <v>29</v>
      </c>
      <c r="Q76" s="1" t="s">
        <v>30</v>
      </c>
      <c r="R76" s="1" t="s">
        <v>39</v>
      </c>
      <c r="S76" s="1">
        <v>30</v>
      </c>
      <c r="T76" s="2">
        <v>0.7993055555555556</v>
      </c>
      <c r="U76" s="1" t="s">
        <v>32</v>
      </c>
      <c r="V76" s="1" t="s">
        <v>33</v>
      </c>
      <c r="W76" s="1" t="s">
        <v>166</v>
      </c>
    </row>
    <row r="77" spans="1:23" x14ac:dyDescent="0.25">
      <c r="A77" s="1" t="s">
        <v>130</v>
      </c>
      <c r="B77" s="1" t="str">
        <f>TEXT(Table1[[#This Row],[Accident Date]],"YYYY")</f>
        <v>2024</v>
      </c>
      <c r="C77" s="1" t="str">
        <f>TEXT(Table1[[#This Row],[Accident Date]],"MMM")</f>
        <v>Jul</v>
      </c>
      <c r="D77" s="3">
        <v>45499</v>
      </c>
      <c r="E77" s="1" t="s">
        <v>47</v>
      </c>
      <c r="F77" s="1" t="s">
        <v>23</v>
      </c>
      <c r="G77" s="1" t="s">
        <v>24</v>
      </c>
      <c r="H77" s="1" t="s">
        <v>25</v>
      </c>
      <c r="I77" s="1">
        <v>51.512346000000001</v>
      </c>
      <c r="J77" s="1" t="s">
        <v>188</v>
      </c>
      <c r="K77" s="1" t="s">
        <v>27</v>
      </c>
      <c r="L77" s="1" t="s">
        <v>28</v>
      </c>
      <c r="M77" s="1">
        <v>-0.21792</v>
      </c>
      <c r="N77" s="1">
        <v>1</v>
      </c>
      <c r="O77" s="1">
        <v>2</v>
      </c>
      <c r="P77" s="1" t="s">
        <v>29</v>
      </c>
      <c r="Q77" s="1" t="s">
        <v>38</v>
      </c>
      <c r="R77" s="1" t="s">
        <v>39</v>
      </c>
      <c r="S77" s="1">
        <v>30</v>
      </c>
      <c r="T77" s="2">
        <v>0.85138888888888886</v>
      </c>
      <c r="U77" s="1" t="s">
        <v>32</v>
      </c>
      <c r="V77" s="1" t="s">
        <v>62</v>
      </c>
      <c r="W77" s="1" t="s">
        <v>34</v>
      </c>
    </row>
    <row r="78" spans="1:23" x14ac:dyDescent="0.25">
      <c r="A78" s="1" t="s">
        <v>131</v>
      </c>
      <c r="B78" s="1" t="str">
        <f>TEXT(Table1[[#This Row],[Accident Date]],"YYYY")</f>
        <v>2024</v>
      </c>
      <c r="C78" s="1" t="str">
        <f>TEXT(Table1[[#This Row],[Accident Date]],"MMM")</f>
        <v>Aug</v>
      </c>
      <c r="D78" s="3">
        <v>45505</v>
      </c>
      <c r="E78" s="1" t="s">
        <v>51</v>
      </c>
      <c r="F78" s="1" t="s">
        <v>44</v>
      </c>
      <c r="G78" s="1" t="s">
        <v>37</v>
      </c>
      <c r="H78" s="1" t="s">
        <v>42</v>
      </c>
      <c r="I78" s="1">
        <v>51.485757</v>
      </c>
      <c r="J78" s="1" t="s">
        <v>26</v>
      </c>
      <c r="K78" s="1" t="s">
        <v>27</v>
      </c>
      <c r="L78" s="1" t="s">
        <v>28</v>
      </c>
      <c r="M78" s="1">
        <v>-0.15010799999999999</v>
      </c>
      <c r="N78" s="1">
        <v>1</v>
      </c>
      <c r="O78" s="1">
        <v>2</v>
      </c>
      <c r="P78" s="1" t="s">
        <v>29</v>
      </c>
      <c r="Q78" s="1" t="s">
        <v>30</v>
      </c>
      <c r="R78" s="1" t="s">
        <v>39</v>
      </c>
      <c r="S78" s="1">
        <v>30</v>
      </c>
      <c r="T78" s="2">
        <v>0.47916666666666669</v>
      </c>
      <c r="U78" s="1" t="s">
        <v>32</v>
      </c>
      <c r="V78" s="1" t="s">
        <v>33</v>
      </c>
      <c r="W78" s="1" t="s">
        <v>34</v>
      </c>
    </row>
    <row r="79" spans="1:23" x14ac:dyDescent="0.25">
      <c r="A79" s="1" t="s">
        <v>132</v>
      </c>
      <c r="B79" s="1" t="str">
        <f>TEXT(Table1[[#This Row],[Accident Date]],"YYYY")</f>
        <v>2024</v>
      </c>
      <c r="C79" s="1" t="str">
        <f>TEXT(Table1[[#This Row],[Accident Date]],"MMM")</f>
        <v>Aug</v>
      </c>
      <c r="D79" s="3">
        <v>45512</v>
      </c>
      <c r="E79" s="1" t="s">
        <v>54</v>
      </c>
      <c r="F79" s="1" t="s">
        <v>60</v>
      </c>
      <c r="G79" s="1" t="s">
        <v>61</v>
      </c>
      <c r="H79" s="1" t="s">
        <v>42</v>
      </c>
      <c r="I79" s="1">
        <v>51.500855999999999</v>
      </c>
      <c r="J79" s="1" t="s">
        <v>26</v>
      </c>
      <c r="K79" s="1" t="s">
        <v>27</v>
      </c>
      <c r="L79" s="1" t="s">
        <v>28</v>
      </c>
      <c r="M79" s="1">
        <v>-0.18407599999999999</v>
      </c>
      <c r="N79" s="1">
        <v>1</v>
      </c>
      <c r="O79" s="1">
        <v>2</v>
      </c>
      <c r="P79" s="1" t="s">
        <v>29</v>
      </c>
      <c r="Q79" s="1" t="s">
        <v>30</v>
      </c>
      <c r="R79" s="1" t="s">
        <v>39</v>
      </c>
      <c r="S79" s="1">
        <v>30</v>
      </c>
      <c r="T79" s="2">
        <v>0.54166666666666663</v>
      </c>
      <c r="U79" s="1" t="s">
        <v>32</v>
      </c>
      <c r="V79" s="1" t="s">
        <v>33</v>
      </c>
      <c r="W79" s="1" t="s">
        <v>34</v>
      </c>
    </row>
    <row r="80" spans="1:23" x14ac:dyDescent="0.25">
      <c r="A80" s="1" t="s">
        <v>133</v>
      </c>
      <c r="B80" s="1" t="str">
        <f>TEXT(Table1[[#This Row],[Accident Date]],"YYYY")</f>
        <v>2024</v>
      </c>
      <c r="C80" s="1" t="str">
        <f>TEXT(Table1[[#This Row],[Accident Date]],"MMM")</f>
        <v>Aug</v>
      </c>
      <c r="D80" s="3">
        <v>45520</v>
      </c>
      <c r="E80" s="1" t="s">
        <v>36</v>
      </c>
      <c r="F80" s="1" t="s">
        <v>44</v>
      </c>
      <c r="G80" s="1" t="s">
        <v>37</v>
      </c>
      <c r="H80" s="1" t="s">
        <v>42</v>
      </c>
      <c r="I80" s="1">
        <v>51.492471000000002</v>
      </c>
      <c r="J80" s="1" t="s">
        <v>26</v>
      </c>
      <c r="K80" s="1" t="s">
        <v>27</v>
      </c>
      <c r="L80" s="1" t="s">
        <v>28</v>
      </c>
      <c r="M80" s="1">
        <v>-0.20011200000000001</v>
      </c>
      <c r="N80" s="1">
        <v>1</v>
      </c>
      <c r="O80" s="1">
        <v>2</v>
      </c>
      <c r="P80" s="1" t="s">
        <v>29</v>
      </c>
      <c r="Q80" s="1" t="s">
        <v>30</v>
      </c>
      <c r="R80" s="1" t="s">
        <v>39</v>
      </c>
      <c r="S80" s="1">
        <v>30</v>
      </c>
      <c r="T80" s="2">
        <v>0.56041666666666667</v>
      </c>
      <c r="U80" s="1" t="s">
        <v>32</v>
      </c>
      <c r="V80" s="1" t="s">
        <v>33</v>
      </c>
      <c r="W80" s="1" t="s">
        <v>34</v>
      </c>
    </row>
    <row r="81" spans="1:23" x14ac:dyDescent="0.25">
      <c r="A81" s="1" t="s">
        <v>134</v>
      </c>
      <c r="B81" s="1" t="str">
        <f>TEXT(Table1[[#This Row],[Accident Date]],"YYYY")</f>
        <v>2024</v>
      </c>
      <c r="C81" s="1" t="str">
        <f>TEXT(Table1[[#This Row],[Accident Date]],"MMM")</f>
        <v>Aug</v>
      </c>
      <c r="D81" s="3">
        <v>45533</v>
      </c>
      <c r="E81" s="1" t="s">
        <v>36</v>
      </c>
      <c r="F81" s="1" t="s">
        <v>60</v>
      </c>
      <c r="G81" s="1" t="s">
        <v>61</v>
      </c>
      <c r="H81" s="1" t="s">
        <v>42</v>
      </c>
      <c r="I81" s="1">
        <v>51.518130999999997</v>
      </c>
      <c r="J81" s="1" t="s">
        <v>26</v>
      </c>
      <c r="K81" s="1" t="s">
        <v>27</v>
      </c>
      <c r="L81" s="1" t="s">
        <v>28</v>
      </c>
      <c r="M81" s="1">
        <v>-0.213947</v>
      </c>
      <c r="N81" s="1">
        <v>1</v>
      </c>
      <c r="O81" s="1">
        <v>2</v>
      </c>
      <c r="P81" s="1" t="s">
        <v>29</v>
      </c>
      <c r="Q81" s="1" t="s">
        <v>30</v>
      </c>
      <c r="R81" s="1" t="s">
        <v>39</v>
      </c>
      <c r="S81" s="1">
        <v>30</v>
      </c>
      <c r="T81" s="2">
        <v>0.64583333333333337</v>
      </c>
      <c r="U81" s="1" t="s">
        <v>32</v>
      </c>
      <c r="V81" s="1" t="s">
        <v>33</v>
      </c>
      <c r="W81" s="1" t="s">
        <v>34</v>
      </c>
    </row>
    <row r="82" spans="1:23" x14ac:dyDescent="0.25">
      <c r="A82" s="1" t="s">
        <v>135</v>
      </c>
      <c r="B82" s="1" t="str">
        <f>TEXT(Table1[[#This Row],[Accident Date]],"YYYY")</f>
        <v>2024</v>
      </c>
      <c r="C82" s="1" t="str">
        <f>TEXT(Table1[[#This Row],[Accident Date]],"MMM")</f>
        <v>Sep</v>
      </c>
      <c r="D82" s="3">
        <v>45539</v>
      </c>
      <c r="E82" s="1" t="s">
        <v>47</v>
      </c>
      <c r="F82" s="1" t="s">
        <v>23</v>
      </c>
      <c r="G82" s="1" t="s">
        <v>96</v>
      </c>
      <c r="H82" s="1" t="s">
        <v>25</v>
      </c>
      <c r="I82" s="1">
        <v>51.504784000000001</v>
      </c>
      <c r="J82" s="1" t="s">
        <v>26</v>
      </c>
      <c r="K82" s="1" t="s">
        <v>97</v>
      </c>
      <c r="L82" s="1" t="s">
        <v>28</v>
      </c>
      <c r="M82" s="1">
        <v>-0.21734999999999999</v>
      </c>
      <c r="N82" s="1">
        <v>1</v>
      </c>
      <c r="O82" s="1">
        <v>2</v>
      </c>
      <c r="P82" s="1" t="s">
        <v>29</v>
      </c>
      <c r="Q82" s="1" t="s">
        <v>30</v>
      </c>
      <c r="R82" s="1" t="s">
        <v>96</v>
      </c>
      <c r="S82" s="1">
        <v>30</v>
      </c>
      <c r="T82" s="2">
        <v>0.5625</v>
      </c>
      <c r="U82" s="1" t="s">
        <v>32</v>
      </c>
      <c r="V82" s="1" t="s">
        <v>33</v>
      </c>
      <c r="W82" s="1" t="s">
        <v>34</v>
      </c>
    </row>
    <row r="83" spans="1:23" x14ac:dyDescent="0.25">
      <c r="A83" s="1" t="s">
        <v>136</v>
      </c>
      <c r="B83" s="1" t="str">
        <f>TEXT(Table1[[#This Row],[Accident Date]],"YYYY")</f>
        <v>2024</v>
      </c>
      <c r="C83" s="1" t="str">
        <f>TEXT(Table1[[#This Row],[Accident Date]],"MMM")</f>
        <v>Sep</v>
      </c>
      <c r="D83" s="3">
        <v>45548</v>
      </c>
      <c r="E83" s="1" t="s">
        <v>47</v>
      </c>
      <c r="F83" s="1" t="s">
        <v>44</v>
      </c>
      <c r="G83" s="1" t="s">
        <v>37</v>
      </c>
      <c r="H83" s="1" t="s">
        <v>42</v>
      </c>
      <c r="I83" s="1">
        <v>51.483345</v>
      </c>
      <c r="J83" s="1" t="s">
        <v>26</v>
      </c>
      <c r="K83" s="1" t="s">
        <v>27</v>
      </c>
      <c r="L83" s="1" t="s">
        <v>28</v>
      </c>
      <c r="M83" s="1">
        <v>-0.185636</v>
      </c>
      <c r="N83" s="1">
        <v>1</v>
      </c>
      <c r="O83" s="1">
        <v>1</v>
      </c>
      <c r="P83" s="1" t="s">
        <v>29</v>
      </c>
      <c r="Q83" s="1" t="s">
        <v>30</v>
      </c>
      <c r="R83" s="1" t="s">
        <v>31</v>
      </c>
      <c r="S83" s="1">
        <v>30</v>
      </c>
      <c r="T83" s="2">
        <v>0.70138888888888884</v>
      </c>
      <c r="U83" s="1" t="s">
        <v>32</v>
      </c>
      <c r="V83" s="1" t="s">
        <v>33</v>
      </c>
      <c r="W83" s="1" t="s">
        <v>34</v>
      </c>
    </row>
    <row r="84" spans="1:23" x14ac:dyDescent="0.25">
      <c r="A84" s="1" t="s">
        <v>137</v>
      </c>
      <c r="B84" s="1" t="str">
        <f>TEXT(Table1[[#This Row],[Accident Date]],"YYYY")</f>
        <v>2024</v>
      </c>
      <c r="C84" s="1" t="str">
        <f>TEXT(Table1[[#This Row],[Accident Date]],"MMM")</f>
        <v>Sep</v>
      </c>
      <c r="D84" s="3">
        <v>45555</v>
      </c>
      <c r="E84" s="1" t="s">
        <v>36</v>
      </c>
      <c r="F84" s="1" t="s">
        <v>44</v>
      </c>
      <c r="G84" s="1" t="s">
        <v>37</v>
      </c>
      <c r="H84" s="1" t="s">
        <v>42</v>
      </c>
      <c r="I84" s="1">
        <v>51.48115</v>
      </c>
      <c r="J84" s="1" t="s">
        <v>26</v>
      </c>
      <c r="K84" s="1" t="s">
        <v>27</v>
      </c>
      <c r="L84" s="1" t="s">
        <v>28</v>
      </c>
      <c r="M84" s="1">
        <v>-0.18327499999999999</v>
      </c>
      <c r="N84" s="1">
        <v>1</v>
      </c>
      <c r="O84" s="1">
        <v>3</v>
      </c>
      <c r="P84" s="1" t="s">
        <v>29</v>
      </c>
      <c r="Q84" s="1" t="s">
        <v>30</v>
      </c>
      <c r="R84" s="1" t="s">
        <v>39</v>
      </c>
      <c r="S84" s="1">
        <v>30</v>
      </c>
      <c r="T84" s="2">
        <v>0.44444444444444442</v>
      </c>
      <c r="U84" s="1" t="s">
        <v>32</v>
      </c>
      <c r="V84" s="1" t="s">
        <v>33</v>
      </c>
      <c r="W84" s="1" t="s">
        <v>34</v>
      </c>
    </row>
    <row r="85" spans="1:23" x14ac:dyDescent="0.25">
      <c r="A85" s="1" t="s">
        <v>138</v>
      </c>
      <c r="B85" s="1" t="str">
        <f>TEXT(Table1[[#This Row],[Accident Date]],"YYYY")</f>
        <v>2024</v>
      </c>
      <c r="C85" s="1" t="str">
        <f>TEXT(Table1[[#This Row],[Accident Date]],"MMM")</f>
        <v>Sep</v>
      </c>
      <c r="D85" s="3">
        <v>45565</v>
      </c>
      <c r="E85" s="1" t="s">
        <v>36</v>
      </c>
      <c r="F85" s="1" t="s">
        <v>23</v>
      </c>
      <c r="G85" s="1" t="s">
        <v>37</v>
      </c>
      <c r="H85" s="1" t="s">
        <v>42</v>
      </c>
      <c r="I85" s="1">
        <v>51.492660000000001</v>
      </c>
      <c r="J85" s="1" t="s">
        <v>26</v>
      </c>
      <c r="K85" s="1" t="s">
        <v>27</v>
      </c>
      <c r="L85" s="1" t="s">
        <v>28</v>
      </c>
      <c r="M85" s="1">
        <v>-0.16020100000000001</v>
      </c>
      <c r="N85" s="1">
        <v>1</v>
      </c>
      <c r="O85" s="1">
        <v>2</v>
      </c>
      <c r="P85" s="1" t="s">
        <v>29</v>
      </c>
      <c r="Q85" s="1" t="s">
        <v>30</v>
      </c>
      <c r="R85" s="1" t="s">
        <v>39</v>
      </c>
      <c r="S85" s="1">
        <v>30</v>
      </c>
      <c r="T85" s="2">
        <v>0.31944444444444448</v>
      </c>
      <c r="U85" s="1" t="s">
        <v>32</v>
      </c>
      <c r="V85" s="1" t="s">
        <v>33</v>
      </c>
      <c r="W85" s="1" t="s">
        <v>34</v>
      </c>
    </row>
    <row r="86" spans="1:23" x14ac:dyDescent="0.25">
      <c r="A86" s="1" t="s">
        <v>139</v>
      </c>
      <c r="B86" s="1" t="str">
        <f>TEXT(Table1[[#This Row],[Accident Date]],"YYYY")</f>
        <v>2024</v>
      </c>
      <c r="C86" s="1" t="str">
        <f>TEXT(Table1[[#This Row],[Accident Date]],"MMM")</f>
        <v>Oct</v>
      </c>
      <c r="D86" s="3">
        <v>45568</v>
      </c>
      <c r="E86" s="1" t="s">
        <v>54</v>
      </c>
      <c r="F86" s="1" t="s">
        <v>23</v>
      </c>
      <c r="G86" s="1" t="s">
        <v>24</v>
      </c>
      <c r="H86" s="1" t="s">
        <v>162</v>
      </c>
      <c r="I86" s="1">
        <v>51.491934999999998</v>
      </c>
      <c r="J86" s="1" t="s">
        <v>26</v>
      </c>
      <c r="K86" s="1" t="s">
        <v>27</v>
      </c>
      <c r="L86" s="1" t="s">
        <v>28</v>
      </c>
      <c r="M86" s="1">
        <v>-0.19451499999999999</v>
      </c>
      <c r="N86" s="1">
        <v>1</v>
      </c>
      <c r="O86" s="1">
        <v>2</v>
      </c>
      <c r="P86" s="1" t="s">
        <v>29</v>
      </c>
      <c r="Q86" s="1" t="s">
        <v>30</v>
      </c>
      <c r="R86" s="1" t="s">
        <v>31</v>
      </c>
      <c r="S86" s="1">
        <v>30</v>
      </c>
      <c r="T86" s="2">
        <v>0.54027777777777775</v>
      </c>
      <c r="U86" s="1" t="s">
        <v>32</v>
      </c>
      <c r="V86" s="1" t="s">
        <v>33</v>
      </c>
      <c r="W86" s="1" t="s">
        <v>34</v>
      </c>
    </row>
    <row r="87" spans="1:23" x14ac:dyDescent="0.25">
      <c r="A87" s="1" t="s">
        <v>140</v>
      </c>
      <c r="B87" s="1" t="str">
        <f>TEXT(Table1[[#This Row],[Accident Date]],"YYYY")</f>
        <v>2024</v>
      </c>
      <c r="C87" s="1" t="str">
        <f>TEXT(Table1[[#This Row],[Accident Date]],"MMM")</f>
        <v>Oct</v>
      </c>
      <c r="D87" s="3">
        <v>45576</v>
      </c>
      <c r="E87" s="1" t="s">
        <v>51</v>
      </c>
      <c r="F87" s="1" t="s">
        <v>23</v>
      </c>
      <c r="G87" s="1" t="s">
        <v>24</v>
      </c>
      <c r="H87" s="1" t="s">
        <v>42</v>
      </c>
      <c r="I87" s="1">
        <v>51.482328000000003</v>
      </c>
      <c r="J87" s="1" t="s">
        <v>188</v>
      </c>
      <c r="K87" s="1" t="s">
        <v>27</v>
      </c>
      <c r="L87" s="1" t="s">
        <v>28</v>
      </c>
      <c r="M87" s="1">
        <v>-0.17228199999999999</v>
      </c>
      <c r="N87" s="1">
        <v>2</v>
      </c>
      <c r="O87" s="1">
        <v>2</v>
      </c>
      <c r="P87" s="1" t="s">
        <v>29</v>
      </c>
      <c r="Q87" s="1" t="s">
        <v>30</v>
      </c>
      <c r="R87" s="1" t="s">
        <v>39</v>
      </c>
      <c r="S87" s="1">
        <v>30</v>
      </c>
      <c r="T87" s="2">
        <v>0.72916666666666663</v>
      </c>
      <c r="U87" s="1" t="s">
        <v>32</v>
      </c>
      <c r="V87" s="1" t="s">
        <v>33</v>
      </c>
      <c r="W87" s="1" t="s">
        <v>34</v>
      </c>
    </row>
    <row r="88" spans="1:23" x14ac:dyDescent="0.25">
      <c r="A88" s="1" t="s">
        <v>141</v>
      </c>
      <c r="B88" s="1" t="str">
        <f>TEXT(Table1[[#This Row],[Accident Date]],"YYYY")</f>
        <v>2024</v>
      </c>
      <c r="C88" s="1" t="str">
        <f>TEXT(Table1[[#This Row],[Accident Date]],"MMM")</f>
        <v>Oct</v>
      </c>
      <c r="D88" s="3">
        <v>45584</v>
      </c>
      <c r="E88" s="1" t="s">
        <v>56</v>
      </c>
      <c r="F88" s="1" t="s">
        <v>44</v>
      </c>
      <c r="G88" s="1" t="s">
        <v>37</v>
      </c>
      <c r="H88" s="1" t="s">
        <v>42</v>
      </c>
      <c r="I88" s="1">
        <v>51.481572</v>
      </c>
      <c r="J88" s="1" t="s">
        <v>26</v>
      </c>
      <c r="K88" s="1" t="s">
        <v>27</v>
      </c>
      <c r="L88" s="1" t="s">
        <v>28</v>
      </c>
      <c r="M88" s="1">
        <v>-0.18153</v>
      </c>
      <c r="N88" s="1">
        <v>1</v>
      </c>
      <c r="O88" s="1">
        <v>2</v>
      </c>
      <c r="P88" s="1" t="s">
        <v>29</v>
      </c>
      <c r="Q88" s="1" t="s">
        <v>30</v>
      </c>
      <c r="R88" s="1" t="s">
        <v>39</v>
      </c>
      <c r="S88" s="1">
        <v>30</v>
      </c>
      <c r="T88" s="2">
        <v>0.71111111111111114</v>
      </c>
      <c r="U88" s="1" t="s">
        <v>32</v>
      </c>
      <c r="V88" s="1" t="s">
        <v>33</v>
      </c>
      <c r="W88" s="1" t="s">
        <v>34</v>
      </c>
    </row>
    <row r="89" spans="1:23" x14ac:dyDescent="0.25">
      <c r="A89" s="1" t="s">
        <v>142</v>
      </c>
      <c r="B89" s="1" t="str">
        <f>TEXT(Table1[[#This Row],[Accident Date]],"YYYY")</f>
        <v>2024</v>
      </c>
      <c r="C89" s="1" t="str">
        <f>TEXT(Table1[[#This Row],[Accident Date]],"MMM")</f>
        <v>Oct</v>
      </c>
      <c r="D89" s="3">
        <v>45593</v>
      </c>
      <c r="E89" s="1" t="s">
        <v>51</v>
      </c>
      <c r="F89" s="1" t="s">
        <v>23</v>
      </c>
      <c r="G89" s="1" t="s">
        <v>24</v>
      </c>
      <c r="H89" s="1" t="s">
        <v>42</v>
      </c>
      <c r="I89" s="1">
        <v>51.498919999999998</v>
      </c>
      <c r="J89" s="1" t="s">
        <v>188</v>
      </c>
      <c r="K89" s="1" t="s">
        <v>27</v>
      </c>
      <c r="L89" s="1" t="s">
        <v>28</v>
      </c>
      <c r="M89" s="1">
        <v>-0.15793099999999999</v>
      </c>
      <c r="N89" s="1">
        <v>1</v>
      </c>
      <c r="O89" s="1">
        <v>2</v>
      </c>
      <c r="P89" s="1" t="s">
        <v>29</v>
      </c>
      <c r="Q89" s="1" t="s">
        <v>30</v>
      </c>
      <c r="R89" s="1" t="s">
        <v>39</v>
      </c>
      <c r="S89" s="1">
        <v>30</v>
      </c>
      <c r="T89" s="2">
        <v>0.76041666666666663</v>
      </c>
      <c r="U89" s="1" t="s">
        <v>32</v>
      </c>
      <c r="V89" s="1" t="s">
        <v>33</v>
      </c>
      <c r="W89" s="1" t="s">
        <v>167</v>
      </c>
    </row>
    <row r="90" spans="1:23" x14ac:dyDescent="0.25">
      <c r="A90" s="1" t="s">
        <v>143</v>
      </c>
      <c r="B90" s="1" t="str">
        <f>TEXT(Table1[[#This Row],[Accident Date]],"YYYY")</f>
        <v>2024</v>
      </c>
      <c r="C90" s="1" t="str">
        <f>TEXT(Table1[[#This Row],[Accident Date]],"MMM")</f>
        <v>Nov</v>
      </c>
      <c r="D90" s="3">
        <v>45597</v>
      </c>
      <c r="E90" s="1" t="s">
        <v>36</v>
      </c>
      <c r="F90" s="1" t="s">
        <v>23</v>
      </c>
      <c r="G90" s="1" t="s">
        <v>37</v>
      </c>
      <c r="H90" s="1" t="s">
        <v>42</v>
      </c>
      <c r="I90" s="1">
        <v>51.490315000000002</v>
      </c>
      <c r="J90" s="1" t="s">
        <v>26</v>
      </c>
      <c r="K90" s="1" t="s">
        <v>27</v>
      </c>
      <c r="L90" s="1" t="s">
        <v>28</v>
      </c>
      <c r="M90" s="1">
        <v>-0.177005</v>
      </c>
      <c r="N90" s="1">
        <v>1</v>
      </c>
      <c r="O90" s="1">
        <v>1</v>
      </c>
      <c r="P90" s="1" t="s">
        <v>29</v>
      </c>
      <c r="Q90" s="1" t="s">
        <v>30</v>
      </c>
      <c r="R90" s="1" t="s">
        <v>39</v>
      </c>
      <c r="S90" s="1">
        <v>30</v>
      </c>
      <c r="T90" s="2">
        <v>0.66180555555555554</v>
      </c>
      <c r="U90" s="1" t="s">
        <v>32</v>
      </c>
      <c r="V90" s="1" t="s">
        <v>33</v>
      </c>
      <c r="W90" s="1" t="s">
        <v>170</v>
      </c>
    </row>
    <row r="91" spans="1:23" x14ac:dyDescent="0.25">
      <c r="A91" s="1" t="s">
        <v>144</v>
      </c>
      <c r="B91" s="1" t="str">
        <f>TEXT(Table1[[#This Row],[Accident Date]],"YYYY")</f>
        <v>2024</v>
      </c>
      <c r="C91" s="1" t="str">
        <f>TEXT(Table1[[#This Row],[Accident Date]],"MMM")</f>
        <v>Nov</v>
      </c>
      <c r="D91" s="3">
        <v>45604</v>
      </c>
      <c r="E91" s="1" t="s">
        <v>22</v>
      </c>
      <c r="F91" s="1" t="s">
        <v>44</v>
      </c>
      <c r="G91" s="1" t="s">
        <v>37</v>
      </c>
      <c r="H91" s="1" t="s">
        <v>42</v>
      </c>
      <c r="I91" s="1">
        <v>51.484361</v>
      </c>
      <c r="J91" s="1" t="s">
        <v>26</v>
      </c>
      <c r="K91" s="1" t="s">
        <v>27</v>
      </c>
      <c r="L91" s="1" t="s">
        <v>28</v>
      </c>
      <c r="M91" s="1">
        <v>-0.17580200000000001</v>
      </c>
      <c r="N91" s="1">
        <v>1</v>
      </c>
      <c r="O91" s="1">
        <v>2</v>
      </c>
      <c r="P91" s="1" t="s">
        <v>29</v>
      </c>
      <c r="Q91" s="1" t="s">
        <v>30</v>
      </c>
      <c r="R91" s="1" t="s">
        <v>39</v>
      </c>
      <c r="S91" s="1">
        <v>30</v>
      </c>
      <c r="T91" s="2">
        <v>0.57291666666666663</v>
      </c>
      <c r="U91" s="1" t="s">
        <v>32</v>
      </c>
      <c r="V91" s="1" t="s">
        <v>33</v>
      </c>
      <c r="W91" s="1" t="s">
        <v>34</v>
      </c>
    </row>
    <row r="92" spans="1:23" x14ac:dyDescent="0.25">
      <c r="A92" s="1" t="s">
        <v>145</v>
      </c>
      <c r="B92" s="1" t="str">
        <f>TEXT(Table1[[#This Row],[Accident Date]],"YYYY")</f>
        <v>2024</v>
      </c>
      <c r="C92" s="1" t="str">
        <f>TEXT(Table1[[#This Row],[Accident Date]],"MMM")</f>
        <v>Nov</v>
      </c>
      <c r="D92" s="3">
        <v>45611</v>
      </c>
      <c r="E92" s="1" t="s">
        <v>56</v>
      </c>
      <c r="F92" s="1" t="s">
        <v>44</v>
      </c>
      <c r="G92" s="1" t="s">
        <v>37</v>
      </c>
      <c r="H92" s="1" t="s">
        <v>42</v>
      </c>
      <c r="I92" s="1">
        <v>51.489534999999997</v>
      </c>
      <c r="J92" s="1" t="s">
        <v>188</v>
      </c>
      <c r="K92" s="1" t="s">
        <v>27</v>
      </c>
      <c r="L92" s="1" t="s">
        <v>28</v>
      </c>
      <c r="M92" s="1">
        <v>-0.155861</v>
      </c>
      <c r="N92" s="1">
        <v>1</v>
      </c>
      <c r="O92" s="1">
        <v>2</v>
      </c>
      <c r="P92" s="1" t="s">
        <v>29</v>
      </c>
      <c r="Q92" s="1" t="s">
        <v>30</v>
      </c>
      <c r="R92" s="1" t="s">
        <v>39</v>
      </c>
      <c r="S92" s="1">
        <v>30</v>
      </c>
      <c r="T92" s="2">
        <v>0.25833333333333336</v>
      </c>
      <c r="U92" s="1" t="s">
        <v>32</v>
      </c>
      <c r="V92" s="1" t="s">
        <v>33</v>
      </c>
      <c r="W92" s="1" t="s">
        <v>34</v>
      </c>
    </row>
    <row r="93" spans="1:23" x14ac:dyDescent="0.25">
      <c r="A93" s="1" t="s">
        <v>146</v>
      </c>
      <c r="B93" s="1" t="str">
        <f>TEXT(Table1[[#This Row],[Accident Date]],"YYYY")</f>
        <v>2024</v>
      </c>
      <c r="C93" s="1" t="str">
        <f>TEXT(Table1[[#This Row],[Accident Date]],"MMM")</f>
        <v>Nov</v>
      </c>
      <c r="D93" s="3">
        <v>45621</v>
      </c>
      <c r="E93" s="1" t="s">
        <v>36</v>
      </c>
      <c r="F93" s="1" t="s">
        <v>60</v>
      </c>
      <c r="G93" s="1" t="s">
        <v>61</v>
      </c>
      <c r="H93" s="1" t="s">
        <v>42</v>
      </c>
      <c r="I93" s="1">
        <v>51.493428999999999</v>
      </c>
      <c r="J93" s="1" t="s">
        <v>26</v>
      </c>
      <c r="K93" s="1" t="s">
        <v>27</v>
      </c>
      <c r="L93" s="1" t="s">
        <v>28</v>
      </c>
      <c r="M93" s="1">
        <v>-0.17486399999999999</v>
      </c>
      <c r="N93" s="1">
        <v>1</v>
      </c>
      <c r="O93" s="1">
        <v>2</v>
      </c>
      <c r="P93" s="1" t="s">
        <v>29</v>
      </c>
      <c r="Q93" s="1" t="s">
        <v>30</v>
      </c>
      <c r="R93" s="1" t="s">
        <v>39</v>
      </c>
      <c r="S93" s="1">
        <v>30</v>
      </c>
      <c r="T93" s="2">
        <v>0.5229166666666667</v>
      </c>
      <c r="U93" s="1" t="s">
        <v>32</v>
      </c>
      <c r="V93" s="1" t="s">
        <v>33</v>
      </c>
      <c r="W93" s="1" t="s">
        <v>34</v>
      </c>
    </row>
    <row r="94" spans="1:23" x14ac:dyDescent="0.25">
      <c r="A94" s="1" t="s">
        <v>147</v>
      </c>
      <c r="B94" s="1" t="str">
        <f>TEXT(Table1[[#This Row],[Accident Date]],"YYYY")</f>
        <v>2024</v>
      </c>
      <c r="C94" s="1" t="str">
        <f>TEXT(Table1[[#This Row],[Accident Date]],"MMM")</f>
        <v>Dec</v>
      </c>
      <c r="D94" s="3">
        <v>45629</v>
      </c>
      <c r="E94" s="1" t="s">
        <v>54</v>
      </c>
      <c r="F94" s="1" t="s">
        <v>23</v>
      </c>
      <c r="G94" s="1" t="s">
        <v>37</v>
      </c>
      <c r="H94" s="1" t="s">
        <v>25</v>
      </c>
      <c r="I94" s="1">
        <v>51.488481</v>
      </c>
      <c r="J94" s="1" t="s">
        <v>26</v>
      </c>
      <c r="K94" s="1" t="s">
        <v>27</v>
      </c>
      <c r="L94" s="1" t="s">
        <v>28</v>
      </c>
      <c r="M94" s="1">
        <v>-0.15748799999999999</v>
      </c>
      <c r="N94" s="1">
        <v>1</v>
      </c>
      <c r="O94" s="1">
        <v>2</v>
      </c>
      <c r="P94" s="1" t="s">
        <v>29</v>
      </c>
      <c r="Q94" s="1" t="s">
        <v>30</v>
      </c>
      <c r="R94" s="1" t="s">
        <v>39</v>
      </c>
      <c r="S94" s="1">
        <v>30</v>
      </c>
      <c r="T94" s="2">
        <v>0.3611111111111111</v>
      </c>
      <c r="U94" s="1" t="s">
        <v>32</v>
      </c>
      <c r="V94" s="1" t="s">
        <v>33</v>
      </c>
      <c r="W94" s="1" t="s">
        <v>34</v>
      </c>
    </row>
    <row r="95" spans="1:23" x14ac:dyDescent="0.25">
      <c r="A95" s="1" t="s">
        <v>148</v>
      </c>
      <c r="B95" s="1" t="str">
        <f>TEXT(Table1[[#This Row],[Accident Date]],"YYYY")</f>
        <v>2024</v>
      </c>
      <c r="C95" s="1" t="str">
        <f>TEXT(Table1[[#This Row],[Accident Date]],"MMM")</f>
        <v>Dec</v>
      </c>
      <c r="D95" s="3">
        <v>45630</v>
      </c>
      <c r="E95" s="1" t="s">
        <v>41</v>
      </c>
      <c r="F95" s="1" t="s">
        <v>44</v>
      </c>
      <c r="G95" s="1" t="s">
        <v>37</v>
      </c>
      <c r="H95" s="1" t="s">
        <v>42</v>
      </c>
      <c r="I95" s="1">
        <v>51.484361</v>
      </c>
      <c r="J95" s="1" t="s">
        <v>26</v>
      </c>
      <c r="K95" s="1" t="s">
        <v>27</v>
      </c>
      <c r="L95" s="1" t="s">
        <v>28</v>
      </c>
      <c r="M95" s="1">
        <v>-0.17580200000000001</v>
      </c>
      <c r="N95" s="1">
        <v>1</v>
      </c>
      <c r="O95" s="1">
        <v>2</v>
      </c>
      <c r="P95" s="1" t="s">
        <v>29</v>
      </c>
      <c r="Q95" s="1" t="s">
        <v>30</v>
      </c>
      <c r="R95" s="1" t="s">
        <v>39</v>
      </c>
      <c r="S95" s="1">
        <v>30</v>
      </c>
      <c r="T95" s="2">
        <v>0.54513888888888895</v>
      </c>
      <c r="U95" s="1" t="s">
        <v>32</v>
      </c>
      <c r="V95" s="1" t="s">
        <v>33</v>
      </c>
      <c r="W95" s="1" t="s">
        <v>170</v>
      </c>
    </row>
    <row r="96" spans="1:23" x14ac:dyDescent="0.25">
      <c r="A96" s="1" t="s">
        <v>149</v>
      </c>
      <c r="B96" s="1" t="str">
        <f>TEXT(Table1[[#This Row],[Accident Date]],"YYYY")</f>
        <v>2024</v>
      </c>
      <c r="C96" s="1" t="str">
        <f>TEXT(Table1[[#This Row],[Accident Date]],"MMM")</f>
        <v>Dec</v>
      </c>
      <c r="D96" s="3">
        <v>45631</v>
      </c>
      <c r="E96" s="1" t="s">
        <v>51</v>
      </c>
      <c r="F96" s="1" t="s">
        <v>23</v>
      </c>
      <c r="G96" s="1" t="s">
        <v>24</v>
      </c>
      <c r="H96" s="1" t="s">
        <v>42</v>
      </c>
      <c r="I96" s="1">
        <v>51.483603000000002</v>
      </c>
      <c r="J96" s="1" t="s">
        <v>26</v>
      </c>
      <c r="K96" s="1" t="s">
        <v>27</v>
      </c>
      <c r="L96" s="1" t="s">
        <v>28</v>
      </c>
      <c r="M96" s="1">
        <v>-0.18490599999999999</v>
      </c>
      <c r="N96" s="1">
        <v>1</v>
      </c>
      <c r="O96" s="1">
        <v>2</v>
      </c>
      <c r="P96" s="1" t="s">
        <v>29</v>
      </c>
      <c r="Q96" s="1" t="s">
        <v>30</v>
      </c>
      <c r="R96" s="1" t="s">
        <v>39</v>
      </c>
      <c r="S96" s="1">
        <v>30</v>
      </c>
      <c r="T96" s="2">
        <v>0.72916666666666663</v>
      </c>
      <c r="U96" s="1" t="s">
        <v>32</v>
      </c>
      <c r="V96" s="1" t="s">
        <v>33</v>
      </c>
      <c r="W96" s="1" t="s">
        <v>170</v>
      </c>
    </row>
    <row r="97" spans="1:23" x14ac:dyDescent="0.25">
      <c r="A97" s="1" t="s">
        <v>150</v>
      </c>
      <c r="B97" s="1" t="str">
        <f>TEXT(Table1[[#This Row],[Accident Date]],"YYYY")</f>
        <v>2024</v>
      </c>
      <c r="C97" s="1" t="str">
        <f>TEXT(Table1[[#This Row],[Accident Date]],"MMM")</f>
        <v>Dec</v>
      </c>
      <c r="D97" s="3">
        <v>45632</v>
      </c>
      <c r="E97" s="1" t="s">
        <v>54</v>
      </c>
      <c r="F97" s="1" t="s">
        <v>44</v>
      </c>
      <c r="G97" s="1" t="s">
        <v>24</v>
      </c>
      <c r="H97" s="1" t="s">
        <v>42</v>
      </c>
      <c r="I97" s="1">
        <v>51.486621999999997</v>
      </c>
      <c r="J97" s="1" t="s">
        <v>26</v>
      </c>
      <c r="K97" s="1" t="s">
        <v>27</v>
      </c>
      <c r="L97" s="1" t="s">
        <v>28</v>
      </c>
      <c r="M97" s="1">
        <v>-0.17081399999999999</v>
      </c>
      <c r="N97" s="1">
        <v>1</v>
      </c>
      <c r="O97" s="1">
        <v>2</v>
      </c>
      <c r="P97" s="1" t="s">
        <v>29</v>
      </c>
      <c r="Q97" s="1" t="s">
        <v>38</v>
      </c>
      <c r="R97" s="1" t="s">
        <v>39</v>
      </c>
      <c r="S97" s="1">
        <v>30</v>
      </c>
      <c r="T97" s="2">
        <v>0.2951388888888889</v>
      </c>
      <c r="U97" s="1" t="s">
        <v>32</v>
      </c>
      <c r="V97" s="1" t="s">
        <v>33</v>
      </c>
      <c r="W97" s="1" t="s">
        <v>34</v>
      </c>
    </row>
    <row r="98" spans="1:23" x14ac:dyDescent="0.25">
      <c r="A98" s="1" t="s">
        <v>151</v>
      </c>
      <c r="B98" s="1" t="str">
        <f>TEXT(Table1[[#This Row],[Accident Date]],"YYYY")</f>
        <v>2024</v>
      </c>
      <c r="C98" s="1" t="str">
        <f>TEXT(Table1[[#This Row],[Accident Date]],"MMM")</f>
        <v>Dec</v>
      </c>
      <c r="D98" s="3">
        <v>45633</v>
      </c>
      <c r="E98" s="1" t="s">
        <v>56</v>
      </c>
      <c r="F98" s="1" t="s">
        <v>23</v>
      </c>
      <c r="G98" s="1" t="s">
        <v>37</v>
      </c>
      <c r="H98" s="1" t="s">
        <v>42</v>
      </c>
      <c r="I98" s="1">
        <v>51.504966000000003</v>
      </c>
      <c r="J98" s="1" t="s">
        <v>26</v>
      </c>
      <c r="K98" s="1" t="s">
        <v>27</v>
      </c>
      <c r="L98" s="1" t="s">
        <v>28</v>
      </c>
      <c r="M98" s="1">
        <v>-0.19400000000000001</v>
      </c>
      <c r="N98" s="1">
        <v>1</v>
      </c>
      <c r="O98" s="1">
        <v>1</v>
      </c>
      <c r="P98" s="1" t="s">
        <v>29</v>
      </c>
      <c r="Q98" s="1" t="s">
        <v>30</v>
      </c>
      <c r="R98" s="1" t="s">
        <v>39</v>
      </c>
      <c r="S98" s="1">
        <v>30</v>
      </c>
      <c r="T98" s="2">
        <v>0.55208333333333337</v>
      </c>
      <c r="U98" s="1" t="s">
        <v>32</v>
      </c>
      <c r="V98" s="1" t="s">
        <v>45</v>
      </c>
      <c r="W98" s="1" t="s">
        <v>34</v>
      </c>
    </row>
    <row r="99" spans="1:23" x14ac:dyDescent="0.25">
      <c r="A99" s="1" t="s">
        <v>152</v>
      </c>
      <c r="B99" s="1" t="str">
        <f>TEXT(Table1[[#This Row],[Accident Date]],"YYYY")</f>
        <v>2024</v>
      </c>
      <c r="C99" s="1" t="str">
        <f>TEXT(Table1[[#This Row],[Accident Date]],"MMM")</f>
        <v>Dec</v>
      </c>
      <c r="D99" s="3">
        <v>45634</v>
      </c>
      <c r="E99" s="1" t="s">
        <v>47</v>
      </c>
      <c r="F99" s="1" t="s">
        <v>44</v>
      </c>
      <c r="G99" s="1" t="s">
        <v>37</v>
      </c>
      <c r="H99" s="1" t="s">
        <v>42</v>
      </c>
      <c r="I99" s="1">
        <v>51.495660000000001</v>
      </c>
      <c r="J99" s="1" t="s">
        <v>188</v>
      </c>
      <c r="K99" s="1" t="s">
        <v>27</v>
      </c>
      <c r="L99" s="1" t="s">
        <v>28</v>
      </c>
      <c r="M99" s="1">
        <v>-0.173766</v>
      </c>
      <c r="N99" s="1">
        <v>1</v>
      </c>
      <c r="O99" s="1">
        <v>1</v>
      </c>
      <c r="P99" s="1" t="s">
        <v>29</v>
      </c>
      <c r="Q99" s="1" t="s">
        <v>30</v>
      </c>
      <c r="R99" s="1" t="s">
        <v>39</v>
      </c>
      <c r="S99" s="1">
        <v>30</v>
      </c>
      <c r="T99" s="2">
        <v>0.95833333333333337</v>
      </c>
      <c r="U99" s="1" t="s">
        <v>32</v>
      </c>
      <c r="V99" s="1" t="s">
        <v>33</v>
      </c>
      <c r="W99" s="1" t="s">
        <v>34</v>
      </c>
    </row>
    <row r="100" spans="1:23" x14ac:dyDescent="0.25">
      <c r="A100" s="1" t="s">
        <v>153</v>
      </c>
      <c r="B100" s="1" t="str">
        <f>TEXT(Table1[[#This Row],[Accident Date]],"YYYY")</f>
        <v>2024</v>
      </c>
      <c r="C100" s="1" t="str">
        <f>TEXT(Table1[[#This Row],[Accident Date]],"MMM")</f>
        <v>Dec</v>
      </c>
      <c r="D100" s="3">
        <v>45635</v>
      </c>
      <c r="E100" s="1" t="s">
        <v>47</v>
      </c>
      <c r="F100" s="1" t="s">
        <v>23</v>
      </c>
      <c r="G100" s="1" t="s">
        <v>24</v>
      </c>
      <c r="H100" s="1" t="s">
        <v>25</v>
      </c>
      <c r="I100" s="1">
        <v>51.490535000000001</v>
      </c>
      <c r="J100" s="1" t="s">
        <v>26</v>
      </c>
      <c r="K100" s="1" t="s">
        <v>27</v>
      </c>
      <c r="L100" s="1" t="s">
        <v>28</v>
      </c>
      <c r="M100" s="1">
        <v>-0.17382700000000001</v>
      </c>
      <c r="N100" s="1">
        <v>1</v>
      </c>
      <c r="O100" s="1">
        <v>2</v>
      </c>
      <c r="P100" s="1" t="s">
        <v>29</v>
      </c>
      <c r="Q100" s="1" t="s">
        <v>30</v>
      </c>
      <c r="R100" s="1" t="s">
        <v>39</v>
      </c>
      <c r="S100" s="1">
        <v>30</v>
      </c>
      <c r="T100" s="2">
        <v>0.33333333333333331</v>
      </c>
      <c r="U100" s="1" t="s">
        <v>32</v>
      </c>
      <c r="V100" s="1" t="s">
        <v>33</v>
      </c>
      <c r="W100" s="1" t="s">
        <v>167</v>
      </c>
    </row>
    <row r="101" spans="1:23" x14ac:dyDescent="0.25">
      <c r="A101" s="1" t="s">
        <v>154</v>
      </c>
      <c r="B101" s="1" t="str">
        <f>TEXT(Table1[[#This Row],[Accident Date]],"YYYY")</f>
        <v>2024</v>
      </c>
      <c r="C101" s="1" t="str">
        <f>TEXT(Table1[[#This Row],[Accident Date]],"MMM")</f>
        <v>Dec</v>
      </c>
      <c r="D101" s="3">
        <v>45636</v>
      </c>
      <c r="E101" s="1" t="s">
        <v>51</v>
      </c>
      <c r="F101" s="1" t="s">
        <v>23</v>
      </c>
      <c r="G101" s="1" t="s">
        <v>24</v>
      </c>
      <c r="H101" s="1" t="s">
        <v>42</v>
      </c>
      <c r="I101" s="1">
        <v>51.486212999999999</v>
      </c>
      <c r="J101" s="1" t="s">
        <v>26</v>
      </c>
      <c r="K101" s="1" t="s">
        <v>27</v>
      </c>
      <c r="L101" s="1" t="s">
        <v>28</v>
      </c>
      <c r="M101" s="1">
        <v>-0.17342299999999999</v>
      </c>
      <c r="N101" s="1">
        <v>1</v>
      </c>
      <c r="O101" s="1">
        <v>2</v>
      </c>
      <c r="P101" s="1" t="s">
        <v>29</v>
      </c>
      <c r="Q101" s="1" t="s">
        <v>30</v>
      </c>
      <c r="R101" s="1" t="s">
        <v>39</v>
      </c>
      <c r="S101" s="1">
        <v>30</v>
      </c>
      <c r="T101" s="2">
        <v>0.3743055555555555</v>
      </c>
      <c r="U101" s="1" t="s">
        <v>32</v>
      </c>
      <c r="V101" s="1" t="s">
        <v>33</v>
      </c>
      <c r="W101" s="1" t="s">
        <v>170</v>
      </c>
    </row>
    <row r="102" spans="1:23" x14ac:dyDescent="0.25">
      <c r="D102" s="3"/>
    </row>
    <row r="104" spans="1:23" x14ac:dyDescent="0.25">
      <c r="N104" s="1">
        <f>SUM(N1:N101)</f>
        <v>124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81CB-5C3A-4282-BD1E-2EEDFF6F0B7C}">
  <dimension ref="A1"/>
  <sheetViews>
    <sheetView tabSelected="1" topLeftCell="C13" zoomScaleNormal="100" workbookViewId="0">
      <selection activeCell="S18" sqref="S18"/>
    </sheetView>
  </sheetViews>
  <sheetFormatPr defaultRowHeight="15.75" x14ac:dyDescent="0.25"/>
  <cols>
    <col min="1" max="1" width="9" style="10"/>
    <col min="2" max="2" width="7.25" style="10" customWidth="1"/>
    <col min="3" max="16384" width="9"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Road Accident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Mansi Kala</cp:lastModifiedBy>
  <dcterms:created xsi:type="dcterms:W3CDTF">2023-03-17T05:12:54Z</dcterms:created>
  <dcterms:modified xsi:type="dcterms:W3CDTF">2025-07-28T23:20:47Z</dcterms:modified>
</cp:coreProperties>
</file>