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Users\SGG91286\Desktop\bai\甘特图\"/>
    </mc:Choice>
  </mc:AlternateContent>
  <bookViews>
    <workbookView xWindow="0" yWindow="0" windowWidth="28800" windowHeight="12435"/>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GanttChart!$A$1:$BN$73</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9" l="1"/>
  <c r="A46" i="9" l="1"/>
  <c r="A34" i="9"/>
  <c r="F9" i="9" l="1"/>
  <c r="K6" i="9"/>
  <c r="E10" i="9" l="1"/>
  <c r="F10" i="9" s="1"/>
  <c r="E19" i="9" s="1"/>
  <c r="I9" i="9"/>
  <c r="K7" i="9"/>
  <c r="K4" i="9"/>
  <c r="A8" i="9"/>
  <c r="I10" i="9" l="1"/>
  <c r="L6" i="9"/>
  <c r="M6" i="9" l="1"/>
  <c r="I12" i="9" l="1"/>
  <c r="F13" i="9"/>
  <c r="N6" i="9"/>
  <c r="E14" i="9" l="1"/>
  <c r="F14" i="9" s="1"/>
  <c r="E15" i="9" s="1"/>
  <c r="I13" i="9"/>
  <c r="O6" i="9"/>
  <c r="K5" i="9"/>
  <c r="I14" i="9" l="1"/>
  <c r="F15" i="9"/>
  <c r="P6" i="9"/>
  <c r="L7" i="9"/>
  <c r="I15" i="9" l="1"/>
  <c r="E16" i="9"/>
  <c r="F16" i="9" s="1"/>
  <c r="E34" i="9" s="1"/>
  <c r="Q6" i="9"/>
  <c r="M7" i="9"/>
  <c r="I16" i="9" l="1"/>
  <c r="R6" i="9"/>
  <c r="N7" i="9"/>
  <c r="F19" i="9" l="1"/>
  <c r="S6" i="9"/>
  <c r="O7" i="9"/>
  <c r="I19" i="9" l="1"/>
  <c r="E20" i="9"/>
  <c r="F20" i="9" s="1"/>
  <c r="T6" i="9"/>
  <c r="P7" i="9"/>
  <c r="I20" i="9" l="1"/>
  <c r="E22" i="9"/>
  <c r="U6" i="9"/>
  <c r="Q7" i="9"/>
  <c r="F22" i="9" l="1"/>
  <c r="E23" i="9" s="1"/>
  <c r="V6" i="9"/>
  <c r="R7" i="9"/>
  <c r="R5" i="9"/>
  <c r="R4" i="9"/>
  <c r="F23" i="9" l="1"/>
  <c r="E25" i="9" s="1"/>
  <c r="I22" i="9"/>
  <c r="W6" i="9"/>
  <c r="S7" i="9"/>
  <c r="I23" i="9" l="1"/>
  <c r="F25" i="9"/>
  <c r="E26" i="9" s="1"/>
  <c r="X6" i="9"/>
  <c r="T7" i="9"/>
  <c r="I25" i="9" l="1"/>
  <c r="F26" i="9"/>
  <c r="E28" i="9" s="1"/>
  <c r="Y6" i="9"/>
  <c r="U7" i="9"/>
  <c r="I26" i="9" l="1"/>
  <c r="Z6" i="9"/>
  <c r="V7" i="9"/>
  <c r="F28" i="9" l="1"/>
  <c r="E29" i="9" s="1"/>
  <c r="AA6" i="9"/>
  <c r="X7" i="9"/>
  <c r="W7" i="9"/>
  <c r="I28" i="9" l="1"/>
  <c r="F29" i="9"/>
  <c r="E31" i="9" s="1"/>
  <c r="AB6" i="9"/>
  <c r="Y5" i="9"/>
  <c r="Y4" i="9"/>
  <c r="Y7" i="9"/>
  <c r="I29" i="9" l="1"/>
  <c r="AC6" i="9"/>
  <c r="Z7" i="9"/>
  <c r="F31" i="9" l="1"/>
  <c r="E32" i="9" s="1"/>
  <c r="AD6" i="9"/>
  <c r="AA7" i="9"/>
  <c r="F32" i="9" l="1"/>
  <c r="E37" i="9" s="1"/>
  <c r="I31" i="9"/>
  <c r="AE6" i="9"/>
  <c r="AB7" i="9"/>
  <c r="I32" i="9" l="1"/>
  <c r="F34" i="9"/>
  <c r="E39" i="9" s="1"/>
  <c r="AF6" i="9"/>
  <c r="AC7" i="9"/>
  <c r="F37" i="9" l="1"/>
  <c r="E38" i="9" s="1"/>
  <c r="F38" i="9" s="1"/>
  <c r="F39" i="9"/>
  <c r="E40" i="9" s="1"/>
  <c r="I34" i="9"/>
  <c r="AG6" i="9"/>
  <c r="AD7" i="9"/>
  <c r="E42" i="9" l="1"/>
  <c r="F42" i="9" s="1"/>
  <c r="I38" i="9"/>
  <c r="F40" i="9"/>
  <c r="E41" i="9" s="1"/>
  <c r="F41" i="9" s="1"/>
  <c r="I41" i="9" s="1"/>
  <c r="I39" i="9"/>
  <c r="I37" i="9"/>
  <c r="AH6" i="9"/>
  <c r="AE7" i="9"/>
  <c r="I42" i="9" l="1"/>
  <c r="E43" i="9"/>
  <c r="F43" i="9" s="1"/>
  <c r="I40" i="9"/>
  <c r="AI6" i="9"/>
  <c r="AF4" i="9"/>
  <c r="AF7" i="9"/>
  <c r="AF5" i="9"/>
  <c r="I43" i="9" l="1"/>
  <c r="E44" i="9"/>
  <c r="F44" i="9" s="1"/>
  <c r="AJ6" i="9"/>
  <c r="AG7" i="9"/>
  <c r="E45" i="9" l="1"/>
  <c r="F45" i="9" s="1"/>
  <c r="I44" i="9"/>
  <c r="AK6" i="9"/>
  <c r="AH7" i="9"/>
  <c r="E49" i="9" l="1"/>
  <c r="E47" i="9"/>
  <c r="F47" i="9" s="1"/>
  <c r="E48" i="9" s="1"/>
  <c r="F48" i="9" s="1"/>
  <c r="I45" i="9"/>
  <c r="AL6" i="9"/>
  <c r="AI7" i="9"/>
  <c r="I47" i="9" l="1"/>
  <c r="F49" i="9"/>
  <c r="E50" i="9" s="1"/>
  <c r="F50" i="9" s="1"/>
  <c r="I48" i="9"/>
  <c r="AM6" i="9"/>
  <c r="AJ7" i="9"/>
  <c r="I50" i="9" l="1"/>
  <c r="E51" i="9"/>
  <c r="F51" i="9" s="1"/>
  <c r="I49" i="9"/>
  <c r="AN6" i="9"/>
  <c r="AK7" i="9"/>
  <c r="I51" i="9" l="1"/>
  <c r="E52" i="9"/>
  <c r="F52" i="9" s="1"/>
  <c r="AO6" i="9"/>
  <c r="AL7" i="9"/>
  <c r="E53" i="9" l="1"/>
  <c r="F53" i="9" s="1"/>
  <c r="I52" i="9"/>
  <c r="AP6" i="9"/>
  <c r="AM7" i="9"/>
  <c r="AM5" i="9"/>
  <c r="AM4" i="9"/>
  <c r="I53" i="9" l="1"/>
  <c r="E54" i="9"/>
  <c r="F54" i="9" s="1"/>
  <c r="AQ6" i="9"/>
  <c r="AN7" i="9"/>
  <c r="I54" i="9" l="1"/>
  <c r="E55" i="9"/>
  <c r="F55" i="9" s="1"/>
  <c r="AR6" i="9"/>
  <c r="AO7" i="9"/>
  <c r="I55" i="9" l="1"/>
  <c r="E59" i="9"/>
  <c r="F59" i="9" s="1"/>
  <c r="E57" i="9"/>
  <c r="F57" i="9" s="1"/>
  <c r="AS6" i="9"/>
  <c r="AP7" i="9"/>
  <c r="E60" i="9" l="1"/>
  <c r="F60" i="9" s="1"/>
  <c r="I59" i="9"/>
  <c r="E58" i="9"/>
  <c r="F58" i="9" s="1"/>
  <c r="I58" i="9" s="1"/>
  <c r="I57" i="9"/>
  <c r="AT6" i="9"/>
  <c r="AQ7" i="9"/>
  <c r="E61" i="9" l="1"/>
  <c r="F61" i="9" s="1"/>
  <c r="I60" i="9"/>
  <c r="AU6" i="9"/>
  <c r="AR7" i="9"/>
  <c r="I61" i="9" l="1"/>
  <c r="E62" i="9"/>
  <c r="F62" i="9" s="1"/>
  <c r="AV6" i="9"/>
  <c r="AS7" i="9"/>
  <c r="E63" i="9" l="1"/>
  <c r="F63" i="9" s="1"/>
  <c r="I62" i="9"/>
  <c r="AW6" i="9"/>
  <c r="AT7" i="9"/>
  <c r="AT5" i="9"/>
  <c r="AT4" i="9"/>
  <c r="E64" i="9" l="1"/>
  <c r="F64" i="9" s="1"/>
  <c r="I63" i="9"/>
  <c r="AX6" i="9"/>
  <c r="AU7" i="9"/>
  <c r="E65" i="9" l="1"/>
  <c r="F65" i="9" s="1"/>
  <c r="I64" i="9"/>
  <c r="AY6" i="9"/>
  <c r="AV7" i="9"/>
  <c r="E69" i="9" l="1"/>
  <c r="F69" i="9" s="1"/>
  <c r="E68" i="9"/>
  <c r="F68" i="9" s="1"/>
  <c r="E67" i="9"/>
  <c r="F67" i="9" s="1"/>
  <c r="I67" i="9" s="1"/>
  <c r="I65" i="9"/>
  <c r="AZ6" i="9"/>
  <c r="AW7" i="9"/>
  <c r="E71" i="9" l="1"/>
  <c r="E70" i="9"/>
  <c r="F70" i="9" s="1"/>
  <c r="I70" i="9" s="1"/>
  <c r="I69" i="9"/>
  <c r="I68" i="9"/>
  <c r="BA6" i="9"/>
  <c r="AX7" i="9"/>
  <c r="F71" i="9" l="1"/>
  <c r="E72" i="9" s="1"/>
  <c r="F72" i="9" s="1"/>
  <c r="BB6" i="9"/>
  <c r="AY7" i="9"/>
  <c r="E74" i="9" l="1"/>
  <c r="F74" i="9" s="1"/>
  <c r="E75" i="9"/>
  <c r="I72" i="9"/>
  <c r="E73" i="9"/>
  <c r="F73" i="9" s="1"/>
  <c r="I73" i="9" s="1"/>
  <c r="I71" i="9"/>
  <c r="BC6" i="9"/>
  <c r="AZ7" i="9"/>
  <c r="I74" i="9" l="1"/>
  <c r="F75" i="9"/>
  <c r="I75" i="9" s="1"/>
  <c r="BD6" i="9"/>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s="1"/>
  <c r="A15" i="9" s="1"/>
  <c r="A16" i="9" l="1"/>
  <c r="A17" i="9" s="1"/>
  <c r="A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<sst xmlns="http://schemas.openxmlformats.org/spreadsheetml/2006/main" count="174" uniqueCount="92">
  <si>
    <t>WBS</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</si>
  <si>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</si>
  <si>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</si>
  <si>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</si>
  <si>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</si>
  <si>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</si>
  <si>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</si>
  <si>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</si>
  <si>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</si>
  <si>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</si>
  <si>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</si>
  <si>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</si>
  <si>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Review the current system ui</t>
  </si>
  <si>
    <t xml:space="preserve">Try to understand how the current system ui to be drawn </t>
  </si>
  <si>
    <t>Learn the Ajax and jQuery knowledge</t>
  </si>
  <si>
    <t>Understand basic logic</t>
  </si>
  <si>
    <t>develop SQL query to generate raw data</t>
  </si>
  <si>
    <t>understand how to calculate WPH</t>
  </si>
  <si>
    <t>develop SQL Query for 28 logics</t>
  </si>
  <si>
    <t>check query result</t>
  </si>
  <si>
    <t>check and record query efficiency</t>
  </si>
  <si>
    <t>Set up environment</t>
  </si>
  <si>
    <t>set up environment for connection between database and ASP.NET</t>
  </si>
  <si>
    <t>(A) Flexible Report</t>
  </si>
  <si>
    <t>UAT</t>
  </si>
  <si>
    <t>Student:Tao-Yung Yu,Zhongbo Ge,Hongtao Wang</t>
  </si>
  <si>
    <t>Dashboard, SSMC</t>
  </si>
  <si>
    <t>Design</t>
  </si>
  <si>
    <t>Complete front-end prototype design.</t>
  </si>
  <si>
    <t>3.1.2</t>
  </si>
  <si>
    <t>3.1.3</t>
  </si>
  <si>
    <t>3.2.3</t>
  </si>
  <si>
    <t>3.2.2</t>
  </si>
  <si>
    <t>3.3.2</t>
  </si>
  <si>
    <t>3.3.3</t>
  </si>
  <si>
    <t>3.4.2</t>
  </si>
  <si>
    <t>3.4.3</t>
  </si>
  <si>
    <t>3.5.2</t>
  </si>
  <si>
    <t>3.5.3</t>
  </si>
  <si>
    <t>Coding</t>
  </si>
  <si>
    <t>Complete front-end Coding.</t>
  </si>
  <si>
    <t>Complete back-end Coding.</t>
  </si>
  <si>
    <t>6.1.1</t>
  </si>
  <si>
    <t>6.1.2</t>
  </si>
  <si>
    <t>6.1.3</t>
  </si>
  <si>
    <t>6.2.1</t>
  </si>
  <si>
    <t>6.2.2</t>
  </si>
  <si>
    <t>6.2.3</t>
  </si>
  <si>
    <t>6.3.1</t>
  </si>
  <si>
    <t>6.3.2</t>
  </si>
  <si>
    <t>6.3.3</t>
  </si>
  <si>
    <t>6.4.1</t>
  </si>
  <si>
    <t>6.4.2</t>
  </si>
  <si>
    <t>6.4.3</t>
  </si>
  <si>
    <t>(B) Simple report(11)</t>
  </si>
  <si>
    <t>(c) Report(3)</t>
  </si>
  <si>
    <t>(D) report contain diagram(2)</t>
  </si>
  <si>
    <t>(E) report contain diagram(3)</t>
  </si>
  <si>
    <t>Deadlines</t>
  </si>
  <si>
    <t>Review back-end Coding by supervisor.</t>
  </si>
  <si>
    <t>Review front-end prototype design by supervisor.</t>
  </si>
  <si>
    <t>Complete front-end unit test.</t>
  </si>
  <si>
    <t>Complete the integration of the front and back end.</t>
  </si>
  <si>
    <t>Complete integration test.</t>
  </si>
  <si>
    <t>Complete back-end unit test.</t>
  </si>
  <si>
    <t>Complete the integration with Engineering Dashboard System.</t>
  </si>
  <si>
    <t>6.1.4</t>
  </si>
  <si>
    <t>6.1.5</t>
  </si>
  <si>
    <t>6.1.6</t>
  </si>
  <si>
    <t>6.1.7</t>
  </si>
  <si>
    <t>6.1.8</t>
  </si>
  <si>
    <t>6.2.4</t>
  </si>
  <si>
    <t>6.2.5</t>
  </si>
  <si>
    <t>6.2.6</t>
  </si>
  <si>
    <t>6.2.7</t>
  </si>
  <si>
    <t>6.2.8</t>
  </si>
  <si>
    <t>6.1.9</t>
  </si>
  <si>
    <t>6.2.9</t>
  </si>
  <si>
    <t>6.3.4</t>
  </si>
  <si>
    <t>6.3.5</t>
  </si>
  <si>
    <t>6.3.6</t>
  </si>
  <si>
    <t>6.3.7</t>
  </si>
  <si>
    <t>6.3.8</t>
  </si>
  <si>
    <t>6.3.9</t>
  </si>
  <si>
    <t>(D) report contain diagram(5)</t>
  </si>
  <si>
    <t>6.4.4</t>
  </si>
  <si>
    <t>6.4.5</t>
  </si>
  <si>
    <t>6.4.6</t>
  </si>
  <si>
    <t>6.4.7</t>
  </si>
  <si>
    <t>6.4.8</t>
  </si>
  <si>
    <t>6.4.9</t>
  </si>
  <si>
    <t xml:space="preserve">
Milestone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</si>
</sst>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8"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2"/>
      <name val="Arial"/>
      <family val="2"/>
    </font>
    <font>
      <sz val="12"/>
      <name val="Arial"/>
      <family val="2"/>
      <scheme val="minor"/>
    </font>
    <font>
      <sz val="12"/>
      <color rgb="FF000000"/>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6F4D9"/>
      </patternFill>
    </fill>
    <fill>
      <patternFill patternType="solid">
        <fgColor rgb="FFFFFF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9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30"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66" fontId="3" fillId="0" borderId="14"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0" fontId="40" fillId="0" borderId="16" xfId="0" applyNumberFormat="1" applyFont="1" applyFill="1" applyBorder="1" applyAlignment="1" applyProtection="1">
      <alignment horizontal="left" vertical="center"/>
    </xf>
    <xf numFmtId="0" fontId="40" fillId="0" borderId="16" xfId="0" applyFont="1" applyFill="1" applyBorder="1" applyAlignment="1" applyProtection="1">
      <alignment horizontal="left" vertical="center"/>
    </xf>
    <xf numFmtId="0" fontId="40" fillId="0" borderId="16" xfId="0" applyFont="1" applyFill="1" applyBorder="1" applyAlignment="1" applyProtection="1">
      <alignment horizontal="center" vertical="center" wrapText="1"/>
    </xf>
    <xf numFmtId="0" fontId="41" fillId="0" borderId="16" xfId="0" applyNumberFormat="1" applyFont="1" applyFill="1" applyBorder="1" applyAlignment="1" applyProtection="1">
      <alignment horizontal="center" vertical="center" wrapText="1"/>
    </xf>
    <xf numFmtId="0" fontId="40" fillId="0" borderId="16" xfId="0" applyFont="1" applyFill="1" applyBorder="1" applyAlignment="1" applyProtection="1">
      <alignment horizontal="center" vertical="center"/>
    </xf>
    <xf numFmtId="0" fontId="30" fillId="0" borderId="17" xfId="0" applyNumberFormat="1" applyFont="1" applyFill="1" applyBorder="1" applyAlignment="1" applyProtection="1">
      <alignment horizontal="center" vertical="center" shrinkToFit="1"/>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0"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0" fillId="24" borderId="10" xfId="0" applyNumberFormat="1" applyFont="1" applyFill="1" applyBorder="1" applyAlignment="1" applyProtection="1">
      <alignment horizontal="left" vertical="center"/>
    </xf>
    <xf numFmtId="0" fontId="30" fillId="24" borderId="10" xfId="0" applyFont="1" applyFill="1" applyBorder="1" applyAlignment="1" applyProtection="1">
      <alignment vertical="center" wrapText="1"/>
    </xf>
    <xf numFmtId="0" fontId="30" fillId="24" borderId="10" xfId="0" applyFont="1" applyFill="1" applyBorder="1" applyAlignment="1" applyProtection="1">
      <alignment vertical="center"/>
    </xf>
    <xf numFmtId="0" fontId="35" fillId="24" borderId="11" xfId="0" applyFont="1" applyFill="1" applyBorder="1" applyAlignment="1" applyProtection="1">
      <alignment horizontal="center" vertical="center"/>
    </xf>
    <xf numFmtId="165" fontId="35" fillId="24" borderId="11" xfId="0" applyNumberFormat="1" applyFont="1" applyFill="1" applyBorder="1" applyAlignment="1" applyProtection="1">
      <alignment horizontal="center" vertical="center"/>
    </xf>
    <xf numFmtId="1" fontId="35" fillId="24" borderId="11" xfId="0" applyNumberFormat="1" applyFont="1" applyFill="1" applyBorder="1" applyAlignment="1" applyProtection="1">
      <alignment horizontal="center" vertical="center"/>
    </xf>
    <xf numFmtId="0" fontId="30" fillId="21" borderId="10" xfId="0" applyNumberFormat="1" applyFont="1" applyFill="1" applyBorder="1" applyAlignment="1" applyProtection="1">
      <alignment horizontal="left" vertical="center"/>
    </xf>
    <xf numFmtId="0" fontId="30" fillId="21" borderId="10" xfId="0" applyFont="1" applyFill="1" applyBorder="1" applyAlignment="1" applyProtection="1">
      <alignment vertical="center" wrapText="1"/>
    </xf>
    <xf numFmtId="0" fontId="35" fillId="21" borderId="11" xfId="0" applyFont="1" applyFill="1" applyBorder="1" applyAlignment="1" applyProtection="1">
      <alignment horizontal="center" vertical="center"/>
    </xf>
    <xf numFmtId="165" fontId="35" fillId="25" borderId="11" xfId="0" applyNumberFormat="1" applyFont="1" applyFill="1" applyBorder="1" applyAlignment="1" applyProtection="1">
      <alignment horizontal="center" vertical="center"/>
    </xf>
    <xf numFmtId="165" fontId="35" fillId="21" borderId="11" xfId="0" applyNumberFormat="1" applyFont="1" applyFill="1" applyBorder="1" applyAlignment="1" applyProtection="1">
      <alignment horizontal="center" vertical="center"/>
    </xf>
    <xf numFmtId="1" fontId="35" fillId="21" borderId="11" xfId="0" applyNumberFormat="1" applyFont="1" applyFill="1" applyBorder="1" applyAlignment="1" applyProtection="1">
      <alignment horizontal="center" vertical="center"/>
    </xf>
    <xf numFmtId="9" fontId="35" fillId="21" borderId="11" xfId="40" applyFont="1" applyFill="1" applyBorder="1" applyAlignment="1" applyProtection="1">
      <alignment horizontal="center" vertical="center"/>
    </xf>
    <xf numFmtId="1" fontId="38" fillId="21" borderId="11" xfId="0" applyNumberFormat="1" applyFont="1" applyFill="1" applyBorder="1" applyAlignment="1" applyProtection="1">
      <alignment horizontal="center" vertical="center"/>
    </xf>
    <xf numFmtId="0" fontId="0" fillId="0" borderId="0" xfId="0" applyAlignment="1">
      <alignment horizontal="center"/>
    </xf>
    <xf numFmtId="0" fontId="45" fillId="0" borderId="0" xfId="0" applyFont="1" applyAlignment="1">
      <alignment horizontal="center" wrapText="1"/>
    </xf>
    <xf numFmtId="0" fontId="45" fillId="0" borderId="0" xfId="0" applyFont="1" applyAlignment="1">
      <alignment horizontal="center"/>
    </xf>
    <xf numFmtId="0" fontId="46" fillId="21" borderId="10" xfId="0" applyFont="1" applyFill="1" applyBorder="1" applyAlignment="1" applyProtection="1">
      <alignment horizontal="center" vertical="center" wrapText="1"/>
    </xf>
    <xf numFmtId="165" fontId="47" fillId="21" borderId="11"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wrapText="1"/>
    </xf>
    <xf numFmtId="165" fontId="45" fillId="0" borderId="0" xfId="0" applyNumberFormat="1" applyFont="1" applyAlignment="1">
      <alignment horizontal="center"/>
    </xf>
    <xf numFmtId="165" fontId="46" fillId="0" borderId="10" xfId="0" applyNumberFormat="1" applyFont="1" applyFill="1" applyBorder="1" applyAlignment="1" applyProtection="1">
      <alignment horizontal="center" vertical="center"/>
    </xf>
    <xf numFmtId="0" fontId="46" fillId="26" borderId="10" xfId="0" applyFont="1" applyFill="1" applyBorder="1" applyAlignment="1" applyProtection="1">
      <alignment horizontal="center" vertical="center" wrapText="1"/>
    </xf>
    <xf numFmtId="165" fontId="46" fillId="26" borderId="10" xfId="0" applyNumberFormat="1" applyFont="1" applyFill="1" applyBorder="1" applyAlignment="1" applyProtection="1">
      <alignment horizontal="center" vertical="center"/>
    </xf>
    <xf numFmtId="0" fontId="36" fillId="0" borderId="14"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167" fontId="33" fillId="0" borderId="14"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20"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295275</xdr:colOff>
      <xdr:row>5</xdr:row>
      <xdr:rowOff>142875</xdr:rowOff>
    </xdr:from>
    <xdr:to>
      <xdr:col>19</xdr:col>
      <xdr:colOff>57150</xdr:colOff>
      <xdr:row>10</xdr:row>
      <xdr:rowOff>4233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S75"/>
  <sheetViews>
    <sheetView showGridLines="0" tabSelected="1" zoomScale="115" zoomScaleNormal="115" workbookViewId="0">
      <pane ySplit="7" topLeftCell="A8" activePane="bottomLeft" state="frozen"/>
      <selection pane="bottomLeft" activeCell="L10" sqref="L10"/>
    </sheetView>
  </sheetViews>
  <sheetFormatPr defaultColWidth="9.140625" defaultRowHeight="12.75" x14ac:dyDescent="0.2"/>
  <cols>
    <col min="1" max="1" width="6.85546875" style="5" customWidth="1"/>
    <col min="2" max="2" width="43.285156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61" t="s">
        <v>26</v>
      </c>
      <c r="B1" s="10"/>
      <c r="C1" s="10"/>
      <c r="D1" s="10"/>
      <c r="E1" s="10"/>
      <c r="F1" s="10"/>
      <c r="I1" s="65"/>
      <c r="K1" s="97" t="s">
        <v>11</v>
      </c>
      <c r="L1" s="97"/>
      <c r="M1" s="97"/>
      <c r="N1" s="97"/>
      <c r="O1" s="97"/>
      <c r="P1" s="97"/>
      <c r="Q1" s="97"/>
      <c r="R1" s="97"/>
      <c r="S1" s="97"/>
      <c r="T1" s="97"/>
      <c r="U1" s="97"/>
      <c r="V1" s="97"/>
      <c r="W1" s="97"/>
      <c r="X1" s="97"/>
      <c r="Y1" s="97"/>
      <c r="Z1" s="97"/>
      <c r="AA1" s="97"/>
      <c r="AB1" s="97"/>
      <c r="AC1" s="97"/>
      <c r="AD1" s="97"/>
      <c r="AE1" s="97"/>
    </row>
    <row r="2" spans="1:66" ht="18" customHeight="1" x14ac:dyDescent="0.2">
      <c r="A2" s="15" t="s">
        <v>25</v>
      </c>
      <c r="B2" s="7"/>
      <c r="C2" s="7"/>
      <c r="D2" s="9"/>
      <c r="E2" s="66"/>
      <c r="F2" s="66"/>
      <c r="H2" s="2"/>
    </row>
    <row r="3" spans="1:66" ht="14.25" x14ac:dyDescent="0.2">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
      <c r="A4" s="47"/>
      <c r="B4" s="51" t="s">
        <v>10</v>
      </c>
      <c r="C4" s="98">
        <v>43719</v>
      </c>
      <c r="D4" s="98"/>
      <c r="E4" s="98"/>
      <c r="F4" s="48"/>
      <c r="G4" s="51" t="s">
        <v>9</v>
      </c>
      <c r="H4" s="64">
        <v>1</v>
      </c>
      <c r="I4" s="49"/>
      <c r="J4" s="13"/>
      <c r="K4" s="91" t="str">
        <f>"Week "&amp;(K6-($C$4-WEEKDAY($C$4,1)+2))/7+1</f>
        <v>Week 1</v>
      </c>
      <c r="L4" s="92"/>
      <c r="M4" s="92"/>
      <c r="N4" s="92"/>
      <c r="O4" s="92"/>
      <c r="P4" s="92"/>
      <c r="Q4" s="93"/>
      <c r="R4" s="91" t="str">
        <f>"Week "&amp;(R6-($C$4-WEEKDAY($C$4,1)+2))/7+1</f>
        <v>Week 2</v>
      </c>
      <c r="S4" s="92"/>
      <c r="T4" s="92"/>
      <c r="U4" s="92"/>
      <c r="V4" s="92"/>
      <c r="W4" s="92"/>
      <c r="X4" s="93"/>
      <c r="Y4" s="91" t="str">
        <f>"Week "&amp;(Y6-($C$4-WEEKDAY($C$4,1)+2))/7+1</f>
        <v>Week 3</v>
      </c>
      <c r="Z4" s="92"/>
      <c r="AA4" s="92"/>
      <c r="AB4" s="92"/>
      <c r="AC4" s="92"/>
      <c r="AD4" s="92"/>
      <c r="AE4" s="93"/>
      <c r="AF4" s="91" t="str">
        <f>"Week "&amp;(AF6-($C$4-WEEKDAY($C$4,1)+2))/7+1</f>
        <v>Week 4</v>
      </c>
      <c r="AG4" s="92"/>
      <c r="AH4" s="92"/>
      <c r="AI4" s="92"/>
      <c r="AJ4" s="92"/>
      <c r="AK4" s="92"/>
      <c r="AL4" s="93"/>
      <c r="AM4" s="91" t="str">
        <f>"Week "&amp;(AM6-($C$4-WEEKDAY($C$4,1)+2))/7+1</f>
        <v>Week 5</v>
      </c>
      <c r="AN4" s="92"/>
      <c r="AO4" s="92"/>
      <c r="AP4" s="92"/>
      <c r="AQ4" s="92"/>
      <c r="AR4" s="92"/>
      <c r="AS4" s="93"/>
      <c r="AT4" s="91" t="str">
        <f>"Week "&amp;(AT6-($C$4-WEEKDAY($C$4,1)+2))/7+1</f>
        <v>Week 6</v>
      </c>
      <c r="AU4" s="92"/>
      <c r="AV4" s="92"/>
      <c r="AW4" s="92"/>
      <c r="AX4" s="92"/>
      <c r="AY4" s="92"/>
      <c r="AZ4" s="93"/>
      <c r="BA4" s="91" t="str">
        <f>"Week "&amp;(BA6-($C$4-WEEKDAY($C$4,1)+2))/7+1</f>
        <v>Week 7</v>
      </c>
      <c r="BB4" s="92"/>
      <c r="BC4" s="92"/>
      <c r="BD4" s="92"/>
      <c r="BE4" s="92"/>
      <c r="BF4" s="92"/>
      <c r="BG4" s="93"/>
      <c r="BH4" s="91" t="str">
        <f>"Week "&amp;(BH6-($C$4-WEEKDAY($C$4,1)+2))/7+1</f>
        <v>Week 8</v>
      </c>
      <c r="BI4" s="92"/>
      <c r="BJ4" s="92"/>
      <c r="BK4" s="92"/>
      <c r="BL4" s="92"/>
      <c r="BM4" s="92"/>
      <c r="BN4" s="93"/>
    </row>
    <row r="5" spans="1:66" ht="17.25" customHeight="1" x14ac:dyDescent="0.2">
      <c r="A5" s="47"/>
      <c r="B5" s="51"/>
      <c r="C5" s="51"/>
      <c r="D5" s="51"/>
      <c r="E5" s="51"/>
      <c r="F5" s="50"/>
      <c r="G5" s="50"/>
      <c r="H5" s="50"/>
      <c r="I5" s="50"/>
      <c r="J5" s="13"/>
      <c r="K5" s="94">
        <f>K6</f>
        <v>43717</v>
      </c>
      <c r="L5" s="95"/>
      <c r="M5" s="95"/>
      <c r="N5" s="95"/>
      <c r="O5" s="95"/>
      <c r="P5" s="95"/>
      <c r="Q5" s="96"/>
      <c r="R5" s="94">
        <f>R6</f>
        <v>43724</v>
      </c>
      <c r="S5" s="95"/>
      <c r="T5" s="95"/>
      <c r="U5" s="95"/>
      <c r="V5" s="95"/>
      <c r="W5" s="95"/>
      <c r="X5" s="96"/>
      <c r="Y5" s="94">
        <f>Y6</f>
        <v>43731</v>
      </c>
      <c r="Z5" s="95"/>
      <c r="AA5" s="95"/>
      <c r="AB5" s="95"/>
      <c r="AC5" s="95"/>
      <c r="AD5" s="95"/>
      <c r="AE5" s="96"/>
      <c r="AF5" s="94">
        <f>AF6</f>
        <v>43738</v>
      </c>
      <c r="AG5" s="95"/>
      <c r="AH5" s="95"/>
      <c r="AI5" s="95"/>
      <c r="AJ5" s="95"/>
      <c r="AK5" s="95"/>
      <c r="AL5" s="96"/>
      <c r="AM5" s="94">
        <f>AM6</f>
        <v>43745</v>
      </c>
      <c r="AN5" s="95"/>
      <c r="AO5" s="95"/>
      <c r="AP5" s="95"/>
      <c r="AQ5" s="95"/>
      <c r="AR5" s="95"/>
      <c r="AS5" s="96"/>
      <c r="AT5" s="94">
        <f>AT6</f>
        <v>43752</v>
      </c>
      <c r="AU5" s="95"/>
      <c r="AV5" s="95"/>
      <c r="AW5" s="95"/>
      <c r="AX5" s="95"/>
      <c r="AY5" s="95"/>
      <c r="AZ5" s="96"/>
      <c r="BA5" s="94">
        <f>BA6</f>
        <v>43759</v>
      </c>
      <c r="BB5" s="95"/>
      <c r="BC5" s="95"/>
      <c r="BD5" s="95"/>
      <c r="BE5" s="95"/>
      <c r="BF5" s="95"/>
      <c r="BG5" s="96"/>
      <c r="BH5" s="94">
        <f>BH6</f>
        <v>43766</v>
      </c>
      <c r="BI5" s="95"/>
      <c r="BJ5" s="95"/>
      <c r="BK5" s="95"/>
      <c r="BL5" s="95"/>
      <c r="BM5" s="95"/>
      <c r="BN5" s="96"/>
    </row>
    <row r="6" spans="1:66" x14ac:dyDescent="0.2">
      <c r="A6" s="12"/>
      <c r="B6" s="13"/>
      <c r="C6" s="13"/>
      <c r="D6" s="14"/>
      <c r="E6" s="13"/>
      <c r="F6" s="13"/>
      <c r="G6" s="13"/>
      <c r="H6" s="13"/>
      <c r="I6" s="13"/>
      <c r="J6" s="13"/>
      <c r="K6" s="36">
        <f>C4-WEEKDAY(C4,1)+2+7*(H4-1)</f>
        <v>43717</v>
      </c>
      <c r="L6" s="28">
        <f t="shared" ref="L6:AQ6" si="0">K6+1</f>
        <v>43718</v>
      </c>
      <c r="M6" s="28">
        <f t="shared" si="0"/>
        <v>43719</v>
      </c>
      <c r="N6" s="28">
        <f t="shared" si="0"/>
        <v>43720</v>
      </c>
      <c r="O6" s="28">
        <f t="shared" si="0"/>
        <v>43721</v>
      </c>
      <c r="P6" s="28">
        <f t="shared" si="0"/>
        <v>43722</v>
      </c>
      <c r="Q6" s="37">
        <f t="shared" si="0"/>
        <v>43723</v>
      </c>
      <c r="R6" s="36">
        <f t="shared" si="0"/>
        <v>43724</v>
      </c>
      <c r="S6" s="28">
        <f t="shared" si="0"/>
        <v>43725</v>
      </c>
      <c r="T6" s="28">
        <f t="shared" si="0"/>
        <v>43726</v>
      </c>
      <c r="U6" s="28">
        <f t="shared" si="0"/>
        <v>43727</v>
      </c>
      <c r="V6" s="28">
        <f t="shared" si="0"/>
        <v>43728</v>
      </c>
      <c r="W6" s="28">
        <f t="shared" si="0"/>
        <v>43729</v>
      </c>
      <c r="X6" s="37">
        <f t="shared" si="0"/>
        <v>43730</v>
      </c>
      <c r="Y6" s="36">
        <f t="shared" si="0"/>
        <v>43731</v>
      </c>
      <c r="Z6" s="28">
        <f t="shared" si="0"/>
        <v>43732</v>
      </c>
      <c r="AA6" s="28">
        <f t="shared" si="0"/>
        <v>43733</v>
      </c>
      <c r="AB6" s="28">
        <f t="shared" si="0"/>
        <v>43734</v>
      </c>
      <c r="AC6" s="28">
        <f t="shared" si="0"/>
        <v>43735</v>
      </c>
      <c r="AD6" s="28">
        <f t="shared" si="0"/>
        <v>43736</v>
      </c>
      <c r="AE6" s="37">
        <f t="shared" si="0"/>
        <v>43737</v>
      </c>
      <c r="AF6" s="36">
        <f t="shared" si="0"/>
        <v>43738</v>
      </c>
      <c r="AG6" s="28">
        <f t="shared" si="0"/>
        <v>43739</v>
      </c>
      <c r="AH6" s="28">
        <f t="shared" si="0"/>
        <v>43740</v>
      </c>
      <c r="AI6" s="28">
        <f t="shared" si="0"/>
        <v>43741</v>
      </c>
      <c r="AJ6" s="28">
        <f t="shared" si="0"/>
        <v>43742</v>
      </c>
      <c r="AK6" s="28">
        <f t="shared" si="0"/>
        <v>43743</v>
      </c>
      <c r="AL6" s="37">
        <f t="shared" si="0"/>
        <v>43744</v>
      </c>
      <c r="AM6" s="36">
        <f t="shared" si="0"/>
        <v>43745</v>
      </c>
      <c r="AN6" s="28">
        <f t="shared" si="0"/>
        <v>43746</v>
      </c>
      <c r="AO6" s="28">
        <f t="shared" si="0"/>
        <v>43747</v>
      </c>
      <c r="AP6" s="28">
        <f t="shared" si="0"/>
        <v>43748</v>
      </c>
      <c r="AQ6" s="28">
        <f t="shared" si="0"/>
        <v>43749</v>
      </c>
      <c r="AR6" s="28">
        <f t="shared" ref="AR6:BN6" si="1">AQ6+1</f>
        <v>43750</v>
      </c>
      <c r="AS6" s="37">
        <f t="shared" si="1"/>
        <v>43751</v>
      </c>
      <c r="AT6" s="36">
        <f t="shared" si="1"/>
        <v>43752</v>
      </c>
      <c r="AU6" s="28">
        <f t="shared" si="1"/>
        <v>43753</v>
      </c>
      <c r="AV6" s="28">
        <f t="shared" si="1"/>
        <v>43754</v>
      </c>
      <c r="AW6" s="28">
        <f t="shared" si="1"/>
        <v>43755</v>
      </c>
      <c r="AX6" s="28">
        <f t="shared" si="1"/>
        <v>43756</v>
      </c>
      <c r="AY6" s="28">
        <f t="shared" si="1"/>
        <v>43757</v>
      </c>
      <c r="AZ6" s="37">
        <f t="shared" si="1"/>
        <v>43758</v>
      </c>
      <c r="BA6" s="36">
        <f t="shared" si="1"/>
        <v>43759</v>
      </c>
      <c r="BB6" s="28">
        <f t="shared" si="1"/>
        <v>43760</v>
      </c>
      <c r="BC6" s="28">
        <f t="shared" si="1"/>
        <v>43761</v>
      </c>
      <c r="BD6" s="28">
        <f t="shared" si="1"/>
        <v>43762</v>
      </c>
      <c r="BE6" s="28">
        <f t="shared" si="1"/>
        <v>43763</v>
      </c>
      <c r="BF6" s="28">
        <f t="shared" si="1"/>
        <v>43764</v>
      </c>
      <c r="BG6" s="37">
        <f t="shared" si="1"/>
        <v>43765</v>
      </c>
      <c r="BH6" s="36">
        <f t="shared" si="1"/>
        <v>43766</v>
      </c>
      <c r="BI6" s="28">
        <f t="shared" si="1"/>
        <v>43767</v>
      </c>
      <c r="BJ6" s="28">
        <f t="shared" si="1"/>
        <v>43768</v>
      </c>
      <c r="BK6" s="28">
        <f t="shared" si="1"/>
        <v>43769</v>
      </c>
      <c r="BL6" s="28">
        <f t="shared" si="1"/>
        <v>43770</v>
      </c>
      <c r="BM6" s="28">
        <f t="shared" si="1"/>
        <v>43771</v>
      </c>
      <c r="BN6" s="37">
        <f t="shared" si="1"/>
        <v>43772</v>
      </c>
    </row>
    <row r="7" spans="1:66" s="60" customFormat="1" ht="24.75" thickBot="1" x14ac:dyDescent="0.25">
      <c r="A7" s="52" t="s">
        <v>0</v>
      </c>
      <c r="B7" s="53" t="s">
        <v>1</v>
      </c>
      <c r="C7" s="54" t="s">
        <v>2</v>
      </c>
      <c r="D7" s="55" t="s">
        <v>8</v>
      </c>
      <c r="E7" s="56" t="s">
        <v>3</v>
      </c>
      <c r="F7" s="56" t="s">
        <v>4</v>
      </c>
      <c r="G7" s="54" t="s">
        <v>5</v>
      </c>
      <c r="H7" s="54" t="s">
        <v>6</v>
      </c>
      <c r="I7" s="54" t="s">
        <v>7</v>
      </c>
      <c r="J7" s="54"/>
      <c r="K7" s="57" t="str">
        <f t="shared" ref="K7:AP7" si="2">CHOOSE(WEEKDAY(K6,1),"S","M","T","W","T","F","S")</f>
        <v>M</v>
      </c>
      <c r="L7" s="58" t="str">
        <f t="shared" si="2"/>
        <v>T</v>
      </c>
      <c r="M7" s="58" t="str">
        <f t="shared" si="2"/>
        <v>W</v>
      </c>
      <c r="N7" s="58" t="str">
        <f t="shared" si="2"/>
        <v>T</v>
      </c>
      <c r="O7" s="58" t="str">
        <f t="shared" si="2"/>
        <v>F</v>
      </c>
      <c r="P7" s="58" t="str">
        <f t="shared" si="2"/>
        <v>S</v>
      </c>
      <c r="Q7" s="59" t="str">
        <f t="shared" si="2"/>
        <v>S</v>
      </c>
      <c r="R7" s="57" t="str">
        <f t="shared" si="2"/>
        <v>M</v>
      </c>
      <c r="S7" s="58" t="str">
        <f t="shared" si="2"/>
        <v>T</v>
      </c>
      <c r="T7" s="58" t="str">
        <f t="shared" si="2"/>
        <v>W</v>
      </c>
      <c r="U7" s="58" t="str">
        <f t="shared" si="2"/>
        <v>T</v>
      </c>
      <c r="V7" s="58" t="str">
        <f t="shared" si="2"/>
        <v>F</v>
      </c>
      <c r="W7" s="58" t="str">
        <f t="shared" si="2"/>
        <v>S</v>
      </c>
      <c r="X7" s="59" t="str">
        <f t="shared" si="2"/>
        <v>S</v>
      </c>
      <c r="Y7" s="57" t="str">
        <f t="shared" si="2"/>
        <v>M</v>
      </c>
      <c r="Z7" s="58" t="str">
        <f t="shared" si="2"/>
        <v>T</v>
      </c>
      <c r="AA7" s="58" t="str">
        <f t="shared" si="2"/>
        <v>W</v>
      </c>
      <c r="AB7" s="58" t="str">
        <f t="shared" si="2"/>
        <v>T</v>
      </c>
      <c r="AC7" s="58" t="str">
        <f t="shared" si="2"/>
        <v>F</v>
      </c>
      <c r="AD7" s="58" t="str">
        <f t="shared" si="2"/>
        <v>S</v>
      </c>
      <c r="AE7" s="59" t="str">
        <f t="shared" si="2"/>
        <v>S</v>
      </c>
      <c r="AF7" s="57" t="str">
        <f t="shared" si="2"/>
        <v>M</v>
      </c>
      <c r="AG7" s="58" t="str">
        <f t="shared" si="2"/>
        <v>T</v>
      </c>
      <c r="AH7" s="58" t="str">
        <f t="shared" si="2"/>
        <v>W</v>
      </c>
      <c r="AI7" s="58" t="str">
        <f t="shared" si="2"/>
        <v>T</v>
      </c>
      <c r="AJ7" s="58" t="str">
        <f t="shared" si="2"/>
        <v>F</v>
      </c>
      <c r="AK7" s="58" t="str">
        <f t="shared" si="2"/>
        <v>S</v>
      </c>
      <c r="AL7" s="59" t="str">
        <f t="shared" si="2"/>
        <v>S</v>
      </c>
      <c r="AM7" s="57" t="str">
        <f t="shared" si="2"/>
        <v>M</v>
      </c>
      <c r="AN7" s="58" t="str">
        <f t="shared" si="2"/>
        <v>T</v>
      </c>
      <c r="AO7" s="58" t="str">
        <f t="shared" si="2"/>
        <v>W</v>
      </c>
      <c r="AP7" s="58" t="str">
        <f t="shared" si="2"/>
        <v>T</v>
      </c>
      <c r="AQ7" s="58" t="str">
        <f t="shared" ref="AQ7:BN7" si="3">CHOOSE(WEEKDAY(AQ6,1),"S","M","T","W","T","F","S")</f>
        <v>F</v>
      </c>
      <c r="AR7" s="58" t="str">
        <f t="shared" si="3"/>
        <v>S</v>
      </c>
      <c r="AS7" s="59" t="str">
        <f t="shared" si="3"/>
        <v>S</v>
      </c>
      <c r="AT7" s="57" t="str">
        <f t="shared" si="3"/>
        <v>M</v>
      </c>
      <c r="AU7" s="58" t="str">
        <f t="shared" si="3"/>
        <v>T</v>
      </c>
      <c r="AV7" s="58" t="str">
        <f t="shared" si="3"/>
        <v>W</v>
      </c>
      <c r="AW7" s="58" t="str">
        <f t="shared" si="3"/>
        <v>T</v>
      </c>
      <c r="AX7" s="58" t="str">
        <f t="shared" si="3"/>
        <v>F</v>
      </c>
      <c r="AY7" s="58" t="str">
        <f t="shared" si="3"/>
        <v>S</v>
      </c>
      <c r="AZ7" s="59" t="str">
        <f t="shared" si="3"/>
        <v>S</v>
      </c>
      <c r="BA7" s="57" t="str">
        <f t="shared" si="3"/>
        <v>M</v>
      </c>
      <c r="BB7" s="58" t="str">
        <f t="shared" si="3"/>
        <v>T</v>
      </c>
      <c r="BC7" s="58" t="str">
        <f t="shared" si="3"/>
        <v>W</v>
      </c>
      <c r="BD7" s="58" t="str">
        <f t="shared" si="3"/>
        <v>T</v>
      </c>
      <c r="BE7" s="58" t="str">
        <f t="shared" si="3"/>
        <v>F</v>
      </c>
      <c r="BF7" s="58" t="str">
        <f t="shared" si="3"/>
        <v>S</v>
      </c>
      <c r="BG7" s="59" t="str">
        <f t="shared" si="3"/>
        <v>S</v>
      </c>
      <c r="BH7" s="57" t="str">
        <f t="shared" si="3"/>
        <v>M</v>
      </c>
      <c r="BI7" s="58" t="str">
        <f t="shared" si="3"/>
        <v>T</v>
      </c>
      <c r="BJ7" s="58" t="str">
        <f t="shared" si="3"/>
        <v>W</v>
      </c>
      <c r="BK7" s="58" t="str">
        <f t="shared" si="3"/>
        <v>T</v>
      </c>
      <c r="BL7" s="58" t="str">
        <f t="shared" si="3"/>
        <v>F</v>
      </c>
      <c r="BM7" s="58" t="str">
        <f t="shared" si="3"/>
        <v>S</v>
      </c>
      <c r="BN7" s="59" t="str">
        <f t="shared" si="3"/>
        <v>S</v>
      </c>
    </row>
    <row r="8" spans="1:66" s="18" customFormat="1" ht="18" x14ac:dyDescent="0.2">
      <c r="A8" s="29" t="str">
        <f>IF(ISERROR(VALUE(SUBSTITUTE(prevWBS,".",""))),"1",IF(ISERROR(FIND("`",SUBSTITUTE(prevWBS,".","`",1))),TEXT(VALUE(prevWBS)+1,"#"),TEXT(VALUE(LEFT(prevWBS,FIND("`",SUBSTITUTE(prevWBS,".","`",1))-1))+1,"#")))</f>
        <v>1</v>
      </c>
      <c r="B8" s="30" t="s">
        <v>12</v>
      </c>
      <c r="C8" s="31"/>
      <c r="D8" s="32"/>
      <c r="E8" s="33"/>
      <c r="F8" s="43"/>
      <c r="G8" s="34"/>
      <c r="H8" s="35"/>
      <c r="I8" s="43"/>
      <c r="J8" s="38"/>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row>
    <row r="9" spans="1:66" s="23" customFormat="1" ht="24" x14ac:dyDescent="0.2">
      <c r="A9" s="22" t="str">
        <f t="shared" ref="A9:A1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2" t="s">
        <v>13</v>
      </c>
      <c r="D9" s="63"/>
      <c r="E9" s="41">
        <v>43719</v>
      </c>
      <c r="F9" s="42">
        <f>IF(ISBLANK(E9)," - ",IF(G9=0,E9,E9+G9-1))</f>
        <v>43725</v>
      </c>
      <c r="G9" s="24">
        <v>7</v>
      </c>
      <c r="H9" s="25">
        <v>0.8</v>
      </c>
      <c r="I9" s="26">
        <f t="shared" ref="I9:I16" si="5">IF(OR(F9=0,E9=0)," - ",NETWORKDAYS(E9,F9))</f>
        <v>5</v>
      </c>
      <c r="J9" s="39"/>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23" customFormat="1" ht="18" x14ac:dyDescent="0.2">
      <c r="A10" s="22" t="str">
        <f t="shared" si="4"/>
        <v>1.2</v>
      </c>
      <c r="B10" s="62" t="s">
        <v>14</v>
      </c>
      <c r="D10" s="63"/>
      <c r="E10" s="41">
        <f>F9+1</f>
        <v>43726</v>
      </c>
      <c r="F10" s="42">
        <f t="shared" ref="F10:F16" si="6">IF(ISBLANK(E10)," - ",IF(G10=0,E10,E10+G10-1))</f>
        <v>43732</v>
      </c>
      <c r="G10" s="24">
        <v>7</v>
      </c>
      <c r="H10" s="25">
        <v>0</v>
      </c>
      <c r="I10" s="26">
        <f t="shared" si="5"/>
        <v>5</v>
      </c>
      <c r="J10" s="39"/>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8" customFormat="1" ht="18" x14ac:dyDescent="0.2">
      <c r="A11" s="16" t="str">
        <f>IF(ISERROR(VALUE(SUBSTITUTE(prevWBS,".",""))),"1",IF(ISERROR(FIND("`",SUBSTITUTE(prevWBS,".","`",1))),TEXT(VALUE(prevWBS)+1,"#"),TEXT(VALUE(LEFT(prevWBS,FIND("`",SUBSTITUTE(prevWBS,".","`",1))-1))+1,"#")))</f>
        <v>2</v>
      </c>
      <c r="B11" s="17" t="s">
        <v>15</v>
      </c>
      <c r="D11" s="19"/>
      <c r="E11" s="43"/>
      <c r="F11" s="43"/>
      <c r="G11" s="20"/>
      <c r="H11" s="21"/>
      <c r="I11" s="43"/>
      <c r="J11" s="40"/>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23" customFormat="1" ht="18" x14ac:dyDescent="0.2">
      <c r="A1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62" t="s">
        <v>16</v>
      </c>
      <c r="D12" s="63"/>
      <c r="E12" s="41">
        <v>43719</v>
      </c>
      <c r="F12" s="42">
        <f t="shared" si="6"/>
        <v>43719</v>
      </c>
      <c r="G12" s="24">
        <v>1</v>
      </c>
      <c r="H12" s="25">
        <v>0</v>
      </c>
      <c r="I12" s="26">
        <f t="shared" si="5"/>
        <v>1</v>
      </c>
      <c r="J12" s="39"/>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23" customFormat="1" ht="18" x14ac:dyDescent="0.2">
      <c r="A13"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68" t="s">
        <v>17</v>
      </c>
      <c r="C13" s="69"/>
      <c r="D13" s="70"/>
      <c r="E13" s="41">
        <v>43720</v>
      </c>
      <c r="F13" s="71">
        <f t="shared" si="6"/>
        <v>43725</v>
      </c>
      <c r="G13" s="24">
        <v>6</v>
      </c>
      <c r="H13" s="25">
        <v>0.5</v>
      </c>
      <c r="I13" s="72">
        <f>IF(OR(F13=0,E13=0)," - ",NETWORKDAYS(E13,F13))</f>
        <v>4</v>
      </c>
      <c r="J13" s="39"/>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23" customFormat="1" ht="18" x14ac:dyDescent="0.2">
      <c r="A1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62" t="s">
        <v>18</v>
      </c>
      <c r="D14" s="63"/>
      <c r="E14" s="41">
        <f>F13+1</f>
        <v>43726</v>
      </c>
      <c r="F14" s="42">
        <f t="shared" si="6"/>
        <v>43734</v>
      </c>
      <c r="G14" s="24">
        <v>9</v>
      </c>
      <c r="H14" s="25">
        <v>0</v>
      </c>
      <c r="I14" s="26">
        <f t="shared" si="5"/>
        <v>7</v>
      </c>
      <c r="J14" s="39"/>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23" customFormat="1" ht="18" x14ac:dyDescent="0.2">
      <c r="A1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5" s="62" t="s">
        <v>19</v>
      </c>
      <c r="D15" s="63"/>
      <c r="E15" s="41">
        <f>F14+1</f>
        <v>43735</v>
      </c>
      <c r="F15" s="42">
        <f t="shared" si="6"/>
        <v>43739</v>
      </c>
      <c r="G15" s="24">
        <v>5</v>
      </c>
      <c r="H15" s="25">
        <v>0</v>
      </c>
      <c r="I15" s="26">
        <f t="shared" si="5"/>
        <v>3</v>
      </c>
      <c r="J15" s="39"/>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23" customFormat="1" ht="18" x14ac:dyDescent="0.2">
      <c r="A1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6" s="62" t="s">
        <v>20</v>
      </c>
      <c r="D16" s="63"/>
      <c r="E16" s="41">
        <f>F15+1</f>
        <v>43740</v>
      </c>
      <c r="F16" s="42">
        <f t="shared" si="6"/>
        <v>43746</v>
      </c>
      <c r="G16" s="24">
        <v>7</v>
      </c>
      <c r="H16" s="25">
        <v>0</v>
      </c>
      <c r="I16" s="26">
        <f t="shared" si="5"/>
        <v>5</v>
      </c>
      <c r="J16" s="39"/>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7" s="18" customFormat="1" ht="18" x14ac:dyDescent="0.2">
      <c r="A17" s="16" t="str">
        <f>IF(ISERROR(VALUE(SUBSTITUTE(prevWBS,".",""))),"1",IF(ISERROR(FIND("`",SUBSTITUTE(prevWBS,".","`",1))),TEXT(VALUE(prevWBS)+1,"#"),TEXT(VALUE(LEFT(prevWBS,FIND("`",SUBSTITUTE(prevWBS,".","`",1))-1))+1,"#")))</f>
        <v>3</v>
      </c>
      <c r="B17" s="17" t="s">
        <v>27</v>
      </c>
      <c r="D17" s="19"/>
      <c r="E17" s="43"/>
      <c r="F17" s="43"/>
      <c r="G17" s="20"/>
      <c r="H17" s="21"/>
      <c r="I17" s="43"/>
      <c r="J17" s="40"/>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7" s="23" customFormat="1" ht="18" x14ac:dyDescent="0.2">
      <c r="A18" s="73">
        <v>3.1</v>
      </c>
      <c r="B18" s="74" t="s">
        <v>23</v>
      </c>
      <c r="C18" s="18"/>
      <c r="D18" s="75"/>
      <c r="E18" s="76"/>
      <c r="F18" s="77"/>
      <c r="G18" s="78"/>
      <c r="H18" s="79"/>
      <c r="I18" s="78"/>
      <c r="J18" s="80"/>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18"/>
    </row>
    <row r="19" spans="1:67" s="23" customFormat="1" ht="18" x14ac:dyDescent="0.2">
      <c r="A19" s="67" t="s">
        <v>29</v>
      </c>
      <c r="B19" s="62" t="s">
        <v>28</v>
      </c>
      <c r="D19" s="63"/>
      <c r="E19" s="41">
        <f>F10+1</f>
        <v>43733</v>
      </c>
      <c r="F19" s="42">
        <f t="shared" ref="F19:F31" si="7">IF(ISBLANK(E19)," - ",IF(G19=0,E19,E19+G19-1))</f>
        <v>43737</v>
      </c>
      <c r="G19" s="24">
        <v>5</v>
      </c>
      <c r="H19" s="25">
        <v>0</v>
      </c>
      <c r="I19" s="26">
        <f t="shared" ref="I19:I31" si="8">IF(OR(F19=0,E19=0)," - ",NETWORKDAYS(E19,F19))</f>
        <v>3</v>
      </c>
      <c r="J19" s="39"/>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7" s="23" customFormat="1" ht="18" x14ac:dyDescent="0.2">
      <c r="A20" s="67" t="s">
        <v>30</v>
      </c>
      <c r="B20" s="62" t="s">
        <v>60</v>
      </c>
      <c r="D20" s="63"/>
      <c r="E20" s="41">
        <f>F19+1</f>
        <v>43738</v>
      </c>
      <c r="F20" s="42">
        <f t="shared" si="7"/>
        <v>43739</v>
      </c>
      <c r="G20" s="24">
        <v>2</v>
      </c>
      <c r="H20" s="25">
        <v>0</v>
      </c>
      <c r="I20" s="26">
        <f t="shared" si="8"/>
        <v>2</v>
      </c>
      <c r="J20" s="39"/>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7" s="23" customFormat="1" ht="18" x14ac:dyDescent="0.2">
      <c r="A21" s="7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74" t="s">
        <v>54</v>
      </c>
      <c r="C21" s="18"/>
      <c r="D21" s="75"/>
      <c r="E21" s="76"/>
      <c r="F21" s="77"/>
      <c r="G21" s="78"/>
      <c r="H21" s="79"/>
      <c r="I21" s="78"/>
      <c r="J21" s="80"/>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18"/>
    </row>
    <row r="22" spans="1:67" s="23" customFormat="1" ht="18" x14ac:dyDescent="0.2">
      <c r="A22" s="67" t="s">
        <v>32</v>
      </c>
      <c r="B22" s="62" t="s">
        <v>28</v>
      </c>
      <c r="D22" s="63"/>
      <c r="E22" s="41">
        <f>F20+1</f>
        <v>43740</v>
      </c>
      <c r="F22" s="42">
        <f t="shared" si="7"/>
        <v>43743</v>
      </c>
      <c r="G22" s="24">
        <v>4</v>
      </c>
      <c r="H22" s="25">
        <v>0</v>
      </c>
      <c r="I22" s="26">
        <f t="shared" si="8"/>
        <v>3</v>
      </c>
      <c r="J22" s="39"/>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7" s="23" customFormat="1" ht="18" x14ac:dyDescent="0.2">
      <c r="A23" s="67" t="s">
        <v>31</v>
      </c>
      <c r="B23" s="62" t="s">
        <v>60</v>
      </c>
      <c r="D23" s="63"/>
      <c r="E23" s="41">
        <f>F22+1</f>
        <v>43744</v>
      </c>
      <c r="F23" s="42">
        <f t="shared" si="7"/>
        <v>43745</v>
      </c>
      <c r="G23" s="24">
        <v>2</v>
      </c>
      <c r="H23" s="25">
        <v>0</v>
      </c>
      <c r="I23" s="26">
        <f t="shared" si="8"/>
        <v>1</v>
      </c>
      <c r="J23" s="39"/>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7" s="18" customFormat="1" ht="18" x14ac:dyDescent="0.2">
      <c r="A24" s="73">
        <v>3.3</v>
      </c>
      <c r="B24" s="74" t="s">
        <v>55</v>
      </c>
      <c r="D24" s="75"/>
      <c r="E24" s="76"/>
      <c r="F24" s="77"/>
      <c r="G24" s="78"/>
      <c r="H24" s="79"/>
      <c r="I24" s="78"/>
      <c r="J24" s="80"/>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7" s="23" customFormat="1" ht="18" x14ac:dyDescent="0.2">
      <c r="A25" s="67" t="s">
        <v>33</v>
      </c>
      <c r="B25" s="62" t="s">
        <v>28</v>
      </c>
      <c r="D25" s="63"/>
      <c r="E25" s="41">
        <f>F23+1</f>
        <v>43746</v>
      </c>
      <c r="F25" s="42">
        <f t="shared" si="7"/>
        <v>43747</v>
      </c>
      <c r="G25" s="24">
        <v>2</v>
      </c>
      <c r="H25" s="25">
        <v>0</v>
      </c>
      <c r="I25" s="26">
        <f t="shared" si="8"/>
        <v>2</v>
      </c>
      <c r="J25" s="39"/>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7" s="23" customFormat="1" ht="18" x14ac:dyDescent="0.2">
      <c r="A26" s="67" t="s">
        <v>34</v>
      </c>
      <c r="B26" s="62" t="s">
        <v>60</v>
      </c>
      <c r="D26" s="63"/>
      <c r="E26" s="41">
        <f>F25+1</f>
        <v>43748</v>
      </c>
      <c r="F26" s="42">
        <f t="shared" si="7"/>
        <v>43748</v>
      </c>
      <c r="G26" s="24">
        <v>1</v>
      </c>
      <c r="H26" s="25">
        <v>0</v>
      </c>
      <c r="I26" s="26">
        <f t="shared" si="8"/>
        <v>1</v>
      </c>
      <c r="J26" s="39"/>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7" s="18" customFormat="1" ht="18" x14ac:dyDescent="0.2">
      <c r="A27" s="73">
        <v>3.4</v>
      </c>
      <c r="B27" s="74" t="s">
        <v>56</v>
      </c>
      <c r="D27" s="75"/>
      <c r="E27" s="76"/>
      <c r="F27" s="77"/>
      <c r="G27" s="78"/>
      <c r="H27" s="79"/>
      <c r="I27" s="78"/>
      <c r="J27" s="80"/>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7" s="23" customFormat="1" ht="18" x14ac:dyDescent="0.2">
      <c r="A28" s="67" t="s">
        <v>35</v>
      </c>
      <c r="B28" s="62" t="s">
        <v>28</v>
      </c>
      <c r="D28" s="63"/>
      <c r="E28" s="41">
        <f>F26+1</f>
        <v>43749</v>
      </c>
      <c r="F28" s="42">
        <f t="shared" si="7"/>
        <v>43752</v>
      </c>
      <c r="G28" s="24">
        <v>4</v>
      </c>
      <c r="H28" s="25">
        <v>0</v>
      </c>
      <c r="I28" s="26">
        <f t="shared" si="8"/>
        <v>2</v>
      </c>
      <c r="J28" s="39"/>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7" s="23" customFormat="1" ht="18" x14ac:dyDescent="0.2">
      <c r="A29" s="67" t="s">
        <v>36</v>
      </c>
      <c r="B29" s="62" t="s">
        <v>60</v>
      </c>
      <c r="D29" s="63"/>
      <c r="E29" s="41">
        <f>F28+1</f>
        <v>43753</v>
      </c>
      <c r="F29" s="42">
        <f t="shared" si="7"/>
        <v>43753</v>
      </c>
      <c r="G29" s="24">
        <v>1</v>
      </c>
      <c r="H29" s="25">
        <v>0</v>
      </c>
      <c r="I29" s="26">
        <f t="shared" si="8"/>
        <v>1</v>
      </c>
      <c r="J29" s="39"/>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7" s="18" customFormat="1" ht="18" x14ac:dyDescent="0.2">
      <c r="A30" s="73">
        <v>3.5</v>
      </c>
      <c r="B30" s="74" t="s">
        <v>57</v>
      </c>
      <c r="D30" s="75"/>
      <c r="E30" s="76"/>
      <c r="F30" s="77"/>
      <c r="G30" s="78"/>
      <c r="H30" s="79"/>
      <c r="I30" s="78"/>
      <c r="J30" s="80"/>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7" s="23" customFormat="1" ht="18" x14ac:dyDescent="0.2">
      <c r="A31" s="67" t="s">
        <v>37</v>
      </c>
      <c r="B31" s="62" t="s">
        <v>28</v>
      </c>
      <c r="D31" s="63"/>
      <c r="E31" s="41">
        <f>F29+1</f>
        <v>43754</v>
      </c>
      <c r="F31" s="42">
        <f t="shared" si="7"/>
        <v>43754</v>
      </c>
      <c r="G31" s="24">
        <v>1</v>
      </c>
      <c r="H31" s="25">
        <v>0</v>
      </c>
      <c r="I31" s="26">
        <f t="shared" si="8"/>
        <v>1</v>
      </c>
      <c r="J31" s="39"/>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7" s="23" customFormat="1" ht="18" x14ac:dyDescent="0.2">
      <c r="A32" s="67" t="s">
        <v>38</v>
      </c>
      <c r="B32" s="62" t="s">
        <v>60</v>
      </c>
      <c r="D32" s="63"/>
      <c r="E32" s="41">
        <f>F31+1</f>
        <v>43755</v>
      </c>
      <c r="F32" s="42">
        <f>IF(ISBLANK(E32)," - ",IF(G32=0,E32,E32+G32-1))</f>
        <v>43755</v>
      </c>
      <c r="G32" s="24">
        <v>1</v>
      </c>
      <c r="H32" s="25">
        <v>0</v>
      </c>
      <c r="I32" s="26">
        <f>IF(OR(F32=0,E32=0)," - ",NETWORKDAYS(E32,F32))</f>
        <v>1</v>
      </c>
      <c r="J32" s="39"/>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71" s="27" customFormat="1" ht="18" x14ac:dyDescent="0.2">
      <c r="A33" s="16">
        <v>5</v>
      </c>
      <c r="B33" s="17" t="s">
        <v>21</v>
      </c>
      <c r="C33" s="18"/>
      <c r="D33" s="19"/>
      <c r="E33" s="43"/>
      <c r="F33" s="43"/>
      <c r="G33" s="20"/>
      <c r="H33" s="21"/>
      <c r="I33" s="40"/>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18"/>
      <c r="BP33" s="18"/>
      <c r="BQ33" s="18"/>
      <c r="BR33" s="18"/>
      <c r="BS33" s="18"/>
    </row>
    <row r="34" spans="1:71" s="27" customFormat="1" ht="24" x14ac:dyDescent="0.2">
      <c r="A3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62" t="s">
        <v>22</v>
      </c>
      <c r="C34" s="23"/>
      <c r="D34" s="63"/>
      <c r="E34" s="41">
        <f>F16+1</f>
        <v>43747</v>
      </c>
      <c r="F34" s="42">
        <f t="shared" ref="F34" si="9">IF(ISBLANK(E34)," - ",IF(G34=0,E34,E34+G34-1))</f>
        <v>43747</v>
      </c>
      <c r="G34" s="24">
        <v>1</v>
      </c>
      <c r="H34" s="25">
        <v>0</v>
      </c>
      <c r="I34" s="26">
        <f>IF(OR(F34=0,E34=0)," - ",NETWORKDAYS(E34,F34))</f>
        <v>1</v>
      </c>
      <c r="J34" s="39"/>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23"/>
      <c r="BP34" s="23"/>
      <c r="BQ34" s="23"/>
      <c r="BR34" s="23"/>
      <c r="BS34" s="23"/>
    </row>
    <row r="35" spans="1:71" s="27" customFormat="1" ht="15" x14ac:dyDescent="0.2">
      <c r="A35" s="16">
        <v>6</v>
      </c>
      <c r="B35" s="17" t="s">
        <v>39</v>
      </c>
      <c r="C35" s="18"/>
      <c r="D35" s="19"/>
      <c r="E35" s="76"/>
      <c r="F35" s="77"/>
      <c r="G35" s="78"/>
      <c r="H35" s="79"/>
      <c r="I35" s="78"/>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18"/>
      <c r="BP35" s="18"/>
      <c r="BQ35" s="18"/>
      <c r="BR35" s="18"/>
      <c r="BS35" s="18"/>
    </row>
    <row r="36" spans="1:71" s="18" customFormat="1" ht="18" x14ac:dyDescent="0.2">
      <c r="A36" s="73">
        <v>6.1</v>
      </c>
      <c r="B36" s="74" t="s">
        <v>23</v>
      </c>
      <c r="D36" s="75"/>
      <c r="E36" s="76"/>
      <c r="F36" s="77"/>
      <c r="G36" s="78"/>
      <c r="H36" s="79"/>
      <c r="I36" s="78"/>
      <c r="J36" s="80"/>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row>
    <row r="37" spans="1:71" s="23" customFormat="1" ht="18" x14ac:dyDescent="0.2">
      <c r="A37" s="67" t="s">
        <v>42</v>
      </c>
      <c r="B37" s="62" t="s">
        <v>40</v>
      </c>
      <c r="D37" s="63"/>
      <c r="E37" s="41">
        <f>F32+1</f>
        <v>43756</v>
      </c>
      <c r="F37" s="42">
        <f t="shared" ref="F37:F69" si="10">IF(ISBLANK(E37)," - ",IF(G37=0,E37,E37+G37-1))</f>
        <v>43762</v>
      </c>
      <c r="G37" s="24">
        <v>7</v>
      </c>
      <c r="H37" s="25">
        <v>0</v>
      </c>
      <c r="I37" s="26">
        <f t="shared" ref="I37:I69" si="11">IF(OR(F37=0,E37=0)," - ",NETWORKDAYS(E37,F37))</f>
        <v>5</v>
      </c>
      <c r="J37" s="39"/>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row>
    <row r="38" spans="1:71" s="23" customFormat="1" ht="18" x14ac:dyDescent="0.2">
      <c r="A38" s="67" t="s">
        <v>43</v>
      </c>
      <c r="B38" s="62" t="s">
        <v>61</v>
      </c>
      <c r="D38" s="63"/>
      <c r="E38" s="41">
        <f>F37+1</f>
        <v>43763</v>
      </c>
      <c r="F38" s="42">
        <f t="shared" ref="F38" si="12">IF(ISBLANK(E38)," - ",IF(G38=0,E38,E38+G38-1))</f>
        <v>43764</v>
      </c>
      <c r="G38" s="24">
        <v>2</v>
      </c>
      <c r="H38" s="25">
        <v>0</v>
      </c>
      <c r="I38" s="26">
        <f t="shared" ref="I38" si="13">IF(OR(F38=0,E38=0)," - ",NETWORKDAYS(E38,F38))</f>
        <v>1</v>
      </c>
      <c r="J38" s="39"/>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row>
    <row r="39" spans="1:71" s="23" customFormat="1" ht="18" x14ac:dyDescent="0.2">
      <c r="A39" s="67" t="s">
        <v>44</v>
      </c>
      <c r="B39" s="62" t="s">
        <v>41</v>
      </c>
      <c r="D39" s="63"/>
      <c r="E39" s="41">
        <f>F34+1</f>
        <v>43748</v>
      </c>
      <c r="F39" s="42">
        <f t="shared" si="10"/>
        <v>43754</v>
      </c>
      <c r="G39" s="24">
        <v>7</v>
      </c>
      <c r="H39" s="25">
        <v>0</v>
      </c>
      <c r="I39" s="26">
        <f t="shared" si="11"/>
        <v>5</v>
      </c>
      <c r="J39" s="39"/>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row>
    <row r="40" spans="1:71" s="23" customFormat="1" ht="18" x14ac:dyDescent="0.2">
      <c r="A40" s="67" t="s">
        <v>66</v>
      </c>
      <c r="B40" s="62" t="s">
        <v>59</v>
      </c>
      <c r="D40" s="63"/>
      <c r="E40" s="41">
        <f>F39+1</f>
        <v>43755</v>
      </c>
      <c r="F40" s="42">
        <f t="shared" si="10"/>
        <v>43756</v>
      </c>
      <c r="G40" s="24">
        <v>2</v>
      </c>
      <c r="H40" s="25">
        <v>0</v>
      </c>
      <c r="I40" s="26">
        <f t="shared" si="11"/>
        <v>2</v>
      </c>
      <c r="J40" s="39"/>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row>
    <row r="41" spans="1:71" s="23" customFormat="1" ht="18" x14ac:dyDescent="0.2">
      <c r="A41" s="67" t="s">
        <v>67</v>
      </c>
      <c r="B41" s="62" t="s">
        <v>64</v>
      </c>
      <c r="D41" s="63"/>
      <c r="E41" s="41">
        <f>F40+1</f>
        <v>43757</v>
      </c>
      <c r="F41" s="42">
        <f t="shared" ref="F41:F45" si="14">IF(ISBLANK(E41)," - ",IF(G41=0,E41,E41+G41-1))</f>
        <v>43759</v>
      </c>
      <c r="G41" s="24">
        <v>3</v>
      </c>
      <c r="H41" s="25">
        <v>0</v>
      </c>
      <c r="I41" s="26">
        <f t="shared" ref="I41:I45" si="15">IF(OR(F41=0,E41=0)," - ",NETWORKDAYS(E41,F41))</f>
        <v>1</v>
      </c>
      <c r="J41" s="39"/>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row>
    <row r="42" spans="1:71" s="23" customFormat="1" ht="18" x14ac:dyDescent="0.2">
      <c r="A42" s="67" t="s">
        <v>68</v>
      </c>
      <c r="B42" s="62" t="s">
        <v>62</v>
      </c>
      <c r="D42" s="63"/>
      <c r="E42" s="41">
        <f>F38+1</f>
        <v>43765</v>
      </c>
      <c r="F42" s="42">
        <f t="shared" si="14"/>
        <v>43767</v>
      </c>
      <c r="G42" s="24">
        <v>3</v>
      </c>
      <c r="H42" s="25">
        <v>0</v>
      </c>
      <c r="I42" s="26">
        <f t="shared" si="15"/>
        <v>2</v>
      </c>
      <c r="J42" s="39"/>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row>
    <row r="43" spans="1:71" s="23" customFormat="1" ht="18" x14ac:dyDescent="0.2">
      <c r="A43" s="67" t="s">
        <v>69</v>
      </c>
      <c r="B43" s="62" t="s">
        <v>63</v>
      </c>
      <c r="D43" s="63"/>
      <c r="E43" s="41">
        <f>F42+1</f>
        <v>43768</v>
      </c>
      <c r="F43" s="42">
        <f t="shared" si="14"/>
        <v>43768</v>
      </c>
      <c r="G43" s="24">
        <v>1</v>
      </c>
      <c r="H43" s="25">
        <v>0</v>
      </c>
      <c r="I43" s="26">
        <f t="shared" si="15"/>
        <v>1</v>
      </c>
      <c r="J43" s="39"/>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row>
    <row r="44" spans="1:71" s="23" customFormat="1" ht="24" x14ac:dyDescent="0.2">
      <c r="A44" s="67" t="s">
        <v>70</v>
      </c>
      <c r="B44" s="62" t="s">
        <v>65</v>
      </c>
      <c r="D44" s="63"/>
      <c r="E44" s="41">
        <f t="shared" ref="E44:E45" si="16">F43+1</f>
        <v>43769</v>
      </c>
      <c r="F44" s="42">
        <f t="shared" si="14"/>
        <v>43775</v>
      </c>
      <c r="G44" s="24">
        <v>7</v>
      </c>
      <c r="H44" s="25">
        <v>0</v>
      </c>
      <c r="I44" s="26">
        <f t="shared" si="15"/>
        <v>5</v>
      </c>
      <c r="J44" s="39"/>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row>
    <row r="45" spans="1:71" s="23" customFormat="1" ht="18" x14ac:dyDescent="0.2">
      <c r="A45" s="67" t="s">
        <v>76</v>
      </c>
      <c r="B45" s="62" t="s">
        <v>24</v>
      </c>
      <c r="D45" s="63"/>
      <c r="E45" s="41">
        <f t="shared" si="16"/>
        <v>43776</v>
      </c>
      <c r="F45" s="42">
        <f t="shared" si="14"/>
        <v>43780</v>
      </c>
      <c r="G45" s="24">
        <v>5</v>
      </c>
      <c r="H45" s="25">
        <v>0</v>
      </c>
      <c r="I45" s="26">
        <f t="shared" si="15"/>
        <v>3</v>
      </c>
      <c r="J45" s="39"/>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row>
    <row r="46" spans="1:71" s="18" customFormat="1" ht="18" x14ac:dyDescent="0.2">
      <c r="A46" s="7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6" s="74" t="s">
        <v>54</v>
      </c>
      <c r="D46" s="75"/>
      <c r="E46" s="76"/>
      <c r="F46" s="77"/>
      <c r="G46" s="78"/>
      <c r="H46" s="79"/>
      <c r="I46" s="78"/>
      <c r="J46" s="80"/>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row>
    <row r="47" spans="1:71" s="23" customFormat="1" ht="18" x14ac:dyDescent="0.2">
      <c r="A47" s="67" t="s">
        <v>45</v>
      </c>
      <c r="B47" s="62" t="s">
        <v>40</v>
      </c>
      <c r="D47" s="63"/>
      <c r="E47" s="41">
        <f>F45+1</f>
        <v>43781</v>
      </c>
      <c r="F47" s="42">
        <f t="shared" si="10"/>
        <v>43783</v>
      </c>
      <c r="G47" s="24">
        <v>3</v>
      </c>
      <c r="H47" s="25">
        <v>0</v>
      </c>
      <c r="I47" s="26">
        <f t="shared" si="11"/>
        <v>3</v>
      </c>
      <c r="J47" s="39"/>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row>
    <row r="48" spans="1:71" s="23" customFormat="1" ht="18" x14ac:dyDescent="0.2">
      <c r="A48" s="67" t="s">
        <v>46</v>
      </c>
      <c r="B48" s="62" t="s">
        <v>61</v>
      </c>
      <c r="D48" s="63"/>
      <c r="E48" s="41">
        <f>F47+1</f>
        <v>43784</v>
      </c>
      <c r="F48" s="42">
        <f t="shared" si="10"/>
        <v>43786</v>
      </c>
      <c r="G48" s="24">
        <v>3</v>
      </c>
      <c r="H48" s="25">
        <v>0</v>
      </c>
      <c r="I48" s="26">
        <f t="shared" si="11"/>
        <v>1</v>
      </c>
      <c r="J48" s="39"/>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row>
    <row r="49" spans="1:66" s="23" customFormat="1" ht="18" x14ac:dyDescent="0.2">
      <c r="A49" s="67" t="s">
        <v>47</v>
      </c>
      <c r="B49" s="62" t="s">
        <v>41</v>
      </c>
      <c r="D49" s="63"/>
      <c r="E49" s="41">
        <f>F45+1</f>
        <v>43781</v>
      </c>
      <c r="F49" s="42">
        <f t="shared" si="10"/>
        <v>43783</v>
      </c>
      <c r="G49" s="24">
        <v>3</v>
      </c>
      <c r="H49" s="25">
        <v>0</v>
      </c>
      <c r="I49" s="26">
        <f t="shared" si="11"/>
        <v>3</v>
      </c>
      <c r="J49" s="39"/>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row>
    <row r="50" spans="1:66" s="23" customFormat="1" ht="18" x14ac:dyDescent="0.2">
      <c r="A50" s="67" t="s">
        <v>71</v>
      </c>
      <c r="B50" s="62" t="s">
        <v>59</v>
      </c>
      <c r="D50" s="63"/>
      <c r="E50" s="41">
        <f>F49+1</f>
        <v>43784</v>
      </c>
      <c r="F50" s="42">
        <f t="shared" ref="F50:F55" si="17">IF(ISBLANK(E50)," - ",IF(G50=0,E50,E50+G50-1))</f>
        <v>43786</v>
      </c>
      <c r="G50" s="24">
        <v>3</v>
      </c>
      <c r="H50" s="25">
        <v>0</v>
      </c>
      <c r="I50" s="26">
        <f t="shared" ref="I50:I55" si="18">IF(OR(F50=0,E50=0)," - ",NETWORKDAYS(E50,F50))</f>
        <v>1</v>
      </c>
      <c r="J50" s="39"/>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row>
    <row r="51" spans="1:66" s="23" customFormat="1" ht="18" x14ac:dyDescent="0.2">
      <c r="A51" s="67" t="s">
        <v>72</v>
      </c>
      <c r="B51" s="62" t="s">
        <v>64</v>
      </c>
      <c r="D51" s="63"/>
      <c r="E51" s="41">
        <f>F50+1</f>
        <v>43787</v>
      </c>
      <c r="F51" s="42">
        <f t="shared" si="17"/>
        <v>43787</v>
      </c>
      <c r="G51" s="24">
        <v>1</v>
      </c>
      <c r="H51" s="25">
        <v>0</v>
      </c>
      <c r="I51" s="26">
        <f t="shared" si="18"/>
        <v>1</v>
      </c>
      <c r="J51" s="39"/>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row>
    <row r="52" spans="1:66" s="23" customFormat="1" ht="18" x14ac:dyDescent="0.2">
      <c r="A52" s="67" t="s">
        <v>73</v>
      </c>
      <c r="B52" s="62" t="s">
        <v>62</v>
      </c>
      <c r="D52" s="63"/>
      <c r="E52" s="41">
        <f t="shared" ref="E52:E55" si="19">F51+1</f>
        <v>43788</v>
      </c>
      <c r="F52" s="42">
        <f t="shared" si="17"/>
        <v>43788</v>
      </c>
      <c r="G52" s="24">
        <v>1</v>
      </c>
      <c r="H52" s="25">
        <v>0</v>
      </c>
      <c r="I52" s="26">
        <f t="shared" si="18"/>
        <v>1</v>
      </c>
      <c r="J52" s="39"/>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row>
    <row r="53" spans="1:66" s="23" customFormat="1" ht="18" x14ac:dyDescent="0.2">
      <c r="A53" s="67" t="s">
        <v>74</v>
      </c>
      <c r="B53" s="62" t="s">
        <v>63</v>
      </c>
      <c r="D53" s="63"/>
      <c r="E53" s="41">
        <f t="shared" si="19"/>
        <v>43789</v>
      </c>
      <c r="F53" s="42">
        <f t="shared" si="17"/>
        <v>43789</v>
      </c>
      <c r="G53" s="24">
        <v>1</v>
      </c>
      <c r="H53" s="25">
        <v>0</v>
      </c>
      <c r="I53" s="26">
        <f t="shared" si="18"/>
        <v>1</v>
      </c>
      <c r="J53" s="39"/>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row>
    <row r="54" spans="1:66" s="23" customFormat="1" ht="24" x14ac:dyDescent="0.2">
      <c r="A54" s="67" t="s">
        <v>75</v>
      </c>
      <c r="B54" s="62" t="s">
        <v>65</v>
      </c>
      <c r="D54" s="63"/>
      <c r="E54" s="41">
        <f t="shared" si="19"/>
        <v>43790</v>
      </c>
      <c r="F54" s="42">
        <f t="shared" si="17"/>
        <v>43793</v>
      </c>
      <c r="G54" s="24">
        <v>4</v>
      </c>
      <c r="H54" s="25">
        <v>0</v>
      </c>
      <c r="I54" s="26">
        <f t="shared" si="18"/>
        <v>2</v>
      </c>
      <c r="J54" s="39"/>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row>
    <row r="55" spans="1:66" s="23" customFormat="1" ht="18" x14ac:dyDescent="0.2">
      <c r="A55" s="67" t="s">
        <v>77</v>
      </c>
      <c r="B55" s="62" t="s">
        <v>24</v>
      </c>
      <c r="D55" s="63"/>
      <c r="E55" s="41">
        <f t="shared" si="19"/>
        <v>43794</v>
      </c>
      <c r="F55" s="42">
        <f t="shared" si="17"/>
        <v>43796</v>
      </c>
      <c r="G55" s="24">
        <v>3</v>
      </c>
      <c r="H55" s="25">
        <v>0</v>
      </c>
      <c r="I55" s="26">
        <f t="shared" si="18"/>
        <v>3</v>
      </c>
      <c r="J55" s="39"/>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row>
    <row r="56" spans="1:66" s="18" customFormat="1" ht="18" x14ac:dyDescent="0.2">
      <c r="A56" s="73">
        <v>6.3</v>
      </c>
      <c r="B56" s="74" t="s">
        <v>55</v>
      </c>
      <c r="D56" s="75"/>
      <c r="E56" s="76"/>
      <c r="F56" s="77"/>
      <c r="G56" s="78"/>
      <c r="H56" s="79"/>
      <c r="I56" s="78"/>
      <c r="J56" s="80"/>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row>
    <row r="57" spans="1:66" s="23" customFormat="1" ht="18" x14ac:dyDescent="0.2">
      <c r="A57" s="67" t="s">
        <v>48</v>
      </c>
      <c r="B57" s="62" t="s">
        <v>40</v>
      </c>
      <c r="D57" s="63"/>
      <c r="E57" s="41">
        <f>F55+1</f>
        <v>43797</v>
      </c>
      <c r="F57" s="42">
        <f t="shared" ref="F57:F65" si="20">IF(ISBLANK(E57)," - ",IF(G57=0,E57,E57+G57-1))</f>
        <v>43798</v>
      </c>
      <c r="G57" s="24">
        <v>2</v>
      </c>
      <c r="H57" s="25">
        <v>0</v>
      </c>
      <c r="I57" s="26">
        <f t="shared" ref="I57:I65" si="21">IF(OR(F57=0,E57=0)," - ",NETWORKDAYS(E57,F57))</f>
        <v>2</v>
      </c>
      <c r="J57" s="39"/>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row>
    <row r="58" spans="1:66" s="23" customFormat="1" ht="18" x14ac:dyDescent="0.2">
      <c r="A58" s="67" t="s">
        <v>49</v>
      </c>
      <c r="B58" s="62" t="s">
        <v>61</v>
      </c>
      <c r="D58" s="63"/>
      <c r="E58" s="41">
        <f>F57+1</f>
        <v>43799</v>
      </c>
      <c r="F58" s="42">
        <f t="shared" si="20"/>
        <v>43801</v>
      </c>
      <c r="G58" s="24">
        <v>3</v>
      </c>
      <c r="H58" s="25">
        <v>0</v>
      </c>
      <c r="I58" s="26">
        <f t="shared" si="21"/>
        <v>1</v>
      </c>
      <c r="J58" s="39"/>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row>
    <row r="59" spans="1:66" s="23" customFormat="1" ht="18" x14ac:dyDescent="0.2">
      <c r="A59" s="67" t="s">
        <v>50</v>
      </c>
      <c r="B59" s="62" t="s">
        <v>41</v>
      </c>
      <c r="D59" s="63"/>
      <c r="E59" s="41">
        <f>F55+1</f>
        <v>43797</v>
      </c>
      <c r="F59" s="42">
        <f t="shared" si="20"/>
        <v>43798</v>
      </c>
      <c r="G59" s="24">
        <v>2</v>
      </c>
      <c r="H59" s="25">
        <v>0</v>
      </c>
      <c r="I59" s="26">
        <f t="shared" si="21"/>
        <v>2</v>
      </c>
      <c r="J59" s="39"/>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row>
    <row r="60" spans="1:66" s="23" customFormat="1" ht="18" x14ac:dyDescent="0.2">
      <c r="A60" s="67" t="s">
        <v>78</v>
      </c>
      <c r="B60" s="62" t="s">
        <v>59</v>
      </c>
      <c r="D60" s="63"/>
      <c r="E60" s="41">
        <f>F59+1</f>
        <v>43799</v>
      </c>
      <c r="F60" s="42">
        <f t="shared" si="20"/>
        <v>43801</v>
      </c>
      <c r="G60" s="24">
        <v>3</v>
      </c>
      <c r="H60" s="25">
        <v>0</v>
      </c>
      <c r="I60" s="26">
        <f t="shared" si="21"/>
        <v>1</v>
      </c>
      <c r="J60" s="39"/>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row>
    <row r="61" spans="1:66" s="23" customFormat="1" ht="18" x14ac:dyDescent="0.2">
      <c r="A61" s="67" t="s">
        <v>79</v>
      </c>
      <c r="B61" s="62" t="s">
        <v>64</v>
      </c>
      <c r="D61" s="63"/>
      <c r="E61" s="41">
        <f>F60+1</f>
        <v>43802</v>
      </c>
      <c r="F61" s="42">
        <f t="shared" si="20"/>
        <v>43802</v>
      </c>
      <c r="G61" s="24">
        <v>1</v>
      </c>
      <c r="H61" s="25">
        <v>0</v>
      </c>
      <c r="I61" s="26">
        <f t="shared" si="21"/>
        <v>1</v>
      </c>
      <c r="J61" s="39"/>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row>
    <row r="62" spans="1:66" s="23" customFormat="1" ht="18" x14ac:dyDescent="0.2">
      <c r="A62" s="67" t="s">
        <v>80</v>
      </c>
      <c r="B62" s="62" t="s">
        <v>62</v>
      </c>
      <c r="D62" s="63"/>
      <c r="E62" s="41">
        <f t="shared" ref="E62:E65" si="22">F61+1</f>
        <v>43803</v>
      </c>
      <c r="F62" s="42">
        <f t="shared" si="20"/>
        <v>43803</v>
      </c>
      <c r="G62" s="24">
        <v>1</v>
      </c>
      <c r="H62" s="25">
        <v>0</v>
      </c>
      <c r="I62" s="26">
        <f t="shared" si="21"/>
        <v>1</v>
      </c>
      <c r="J62" s="39"/>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row>
    <row r="63" spans="1:66" s="23" customFormat="1" ht="18" x14ac:dyDescent="0.2">
      <c r="A63" s="67" t="s">
        <v>81</v>
      </c>
      <c r="B63" s="62" t="s">
        <v>63</v>
      </c>
      <c r="D63" s="63"/>
      <c r="E63" s="41">
        <f t="shared" si="22"/>
        <v>43804</v>
      </c>
      <c r="F63" s="42">
        <f t="shared" si="20"/>
        <v>43804</v>
      </c>
      <c r="G63" s="24">
        <v>1</v>
      </c>
      <c r="H63" s="25">
        <v>0</v>
      </c>
      <c r="I63" s="26">
        <f t="shared" si="21"/>
        <v>1</v>
      </c>
      <c r="J63" s="39"/>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row>
    <row r="64" spans="1:66" s="23" customFormat="1" ht="24" x14ac:dyDescent="0.2">
      <c r="A64" s="67" t="s">
        <v>82</v>
      </c>
      <c r="B64" s="62" t="s">
        <v>65</v>
      </c>
      <c r="D64" s="63"/>
      <c r="E64" s="41">
        <f t="shared" si="22"/>
        <v>43805</v>
      </c>
      <c r="F64" s="42">
        <f t="shared" si="20"/>
        <v>43805</v>
      </c>
      <c r="G64" s="24">
        <v>1</v>
      </c>
      <c r="H64" s="25">
        <v>0</v>
      </c>
      <c r="I64" s="26">
        <f t="shared" si="21"/>
        <v>1</v>
      </c>
      <c r="J64" s="39"/>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row>
    <row r="65" spans="1:66" s="23" customFormat="1" ht="18" x14ac:dyDescent="0.2">
      <c r="A65" s="67" t="s">
        <v>83</v>
      </c>
      <c r="B65" s="62" t="s">
        <v>24</v>
      </c>
      <c r="D65" s="63"/>
      <c r="E65" s="41">
        <f t="shared" si="22"/>
        <v>43806</v>
      </c>
      <c r="F65" s="42">
        <f t="shared" si="20"/>
        <v>43808</v>
      </c>
      <c r="G65" s="24">
        <v>3</v>
      </c>
      <c r="H65" s="25">
        <v>0</v>
      </c>
      <c r="I65" s="26">
        <f t="shared" si="21"/>
        <v>1</v>
      </c>
      <c r="J65" s="39"/>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row>
    <row r="66" spans="1:66" s="18" customFormat="1" ht="18" x14ac:dyDescent="0.2">
      <c r="A66" s="73">
        <v>6.4</v>
      </c>
      <c r="B66" s="74" t="s">
        <v>84</v>
      </c>
      <c r="D66" s="75"/>
      <c r="E66" s="76"/>
      <c r="F66" s="77"/>
      <c r="G66" s="78"/>
      <c r="H66" s="79"/>
      <c r="I66" s="78"/>
      <c r="J66" s="80"/>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row>
    <row r="67" spans="1:66" s="23" customFormat="1" ht="18" x14ac:dyDescent="0.2">
      <c r="A67" s="67" t="s">
        <v>51</v>
      </c>
      <c r="B67" s="62" t="s">
        <v>40</v>
      </c>
      <c r="D67" s="63"/>
      <c r="E67" s="41">
        <f>F65+1</f>
        <v>43809</v>
      </c>
      <c r="F67" s="42">
        <f t="shared" si="10"/>
        <v>43809</v>
      </c>
      <c r="G67" s="24">
        <v>1</v>
      </c>
      <c r="H67" s="25">
        <v>0</v>
      </c>
      <c r="I67" s="26">
        <f t="shared" si="11"/>
        <v>1</v>
      </c>
      <c r="J67" s="39"/>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row>
    <row r="68" spans="1:66" s="23" customFormat="1" ht="18" x14ac:dyDescent="0.2">
      <c r="A68" s="67" t="s">
        <v>52</v>
      </c>
      <c r="B68" s="62" t="s">
        <v>61</v>
      </c>
      <c r="D68" s="63"/>
      <c r="E68" s="41">
        <f>F65+1</f>
        <v>43809</v>
      </c>
      <c r="F68" s="42">
        <f t="shared" si="10"/>
        <v>43809</v>
      </c>
      <c r="G68" s="24">
        <v>1</v>
      </c>
      <c r="H68" s="25">
        <v>0</v>
      </c>
      <c r="I68" s="26">
        <f t="shared" si="11"/>
        <v>1</v>
      </c>
      <c r="J68" s="39"/>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row>
    <row r="69" spans="1:66" s="23" customFormat="1" ht="18" x14ac:dyDescent="0.2">
      <c r="A69" s="67" t="s">
        <v>53</v>
      </c>
      <c r="B69" s="62" t="s">
        <v>41</v>
      </c>
      <c r="D69" s="63"/>
      <c r="E69" s="41">
        <f>F65+1</f>
        <v>43809</v>
      </c>
      <c r="F69" s="42">
        <f t="shared" si="10"/>
        <v>43809</v>
      </c>
      <c r="G69" s="24">
        <v>1</v>
      </c>
      <c r="H69" s="25">
        <v>0</v>
      </c>
      <c r="I69" s="26">
        <f t="shared" si="11"/>
        <v>1</v>
      </c>
      <c r="J69" s="39"/>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row>
    <row r="70" spans="1:66" s="23" customFormat="1" ht="18" x14ac:dyDescent="0.2">
      <c r="A70" s="67" t="s">
        <v>85</v>
      </c>
      <c r="B70" s="62" t="s">
        <v>59</v>
      </c>
      <c r="D70" s="63"/>
      <c r="E70" s="41">
        <f>F69+1</f>
        <v>43810</v>
      </c>
      <c r="F70" s="42">
        <f t="shared" ref="F70:F72" si="23">IF(ISBLANK(E70)," - ",IF(G70=0,E70,E70+G70-1))</f>
        <v>43810</v>
      </c>
      <c r="G70" s="24">
        <v>1</v>
      </c>
      <c r="H70" s="25">
        <v>0</v>
      </c>
      <c r="I70" s="26">
        <f t="shared" ref="I70:I72" si="24">IF(OR(F70=0,E70=0)," - ",NETWORKDAYS(E70,F70))</f>
        <v>1</v>
      </c>
      <c r="J70" s="39"/>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row>
    <row r="71" spans="1:66" s="23" customFormat="1" ht="18" x14ac:dyDescent="0.2">
      <c r="A71" s="67" t="s">
        <v>86</v>
      </c>
      <c r="B71" s="62" t="s">
        <v>64</v>
      </c>
      <c r="D71" s="63"/>
      <c r="E71" s="41">
        <f>F69+1</f>
        <v>43810</v>
      </c>
      <c r="F71" s="42">
        <f t="shared" si="23"/>
        <v>43810</v>
      </c>
      <c r="G71" s="24">
        <v>1</v>
      </c>
      <c r="H71" s="25">
        <v>0</v>
      </c>
      <c r="I71" s="26">
        <f t="shared" si="24"/>
        <v>1</v>
      </c>
      <c r="J71" s="39"/>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row>
    <row r="72" spans="1:66" s="23" customFormat="1" ht="18" x14ac:dyDescent="0.2">
      <c r="A72" s="67" t="s">
        <v>87</v>
      </c>
      <c r="B72" s="62" t="s">
        <v>62</v>
      </c>
      <c r="D72" s="63"/>
      <c r="E72" s="41">
        <f t="shared" ref="E72" si="25">F71+1</f>
        <v>43811</v>
      </c>
      <c r="F72" s="42">
        <f t="shared" si="23"/>
        <v>43811</v>
      </c>
      <c r="G72" s="24">
        <v>1</v>
      </c>
      <c r="H72" s="25">
        <v>0</v>
      </c>
      <c r="I72" s="26">
        <f t="shared" si="24"/>
        <v>1</v>
      </c>
      <c r="J72" s="39"/>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row>
    <row r="73" spans="1:66" s="23" customFormat="1" ht="18" x14ac:dyDescent="0.2">
      <c r="A73" s="67" t="s">
        <v>88</v>
      </c>
      <c r="B73" s="62" t="s">
        <v>63</v>
      </c>
      <c r="D73" s="63"/>
      <c r="E73" s="41">
        <f>F71+1</f>
        <v>43811</v>
      </c>
      <c r="F73" s="42">
        <f t="shared" ref="F73:F75" si="26">IF(ISBLANK(E73)," - ",IF(G73=0,E73,E73+G73-1))</f>
        <v>43811</v>
      </c>
      <c r="G73" s="24">
        <v>1</v>
      </c>
      <c r="H73" s="25">
        <v>0</v>
      </c>
      <c r="I73" s="26">
        <f t="shared" ref="I73:I75" si="27">IF(OR(F73=0,E73=0)," - ",NETWORKDAYS(E73,F73))</f>
        <v>1</v>
      </c>
      <c r="J73" s="39"/>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row>
    <row r="74" spans="1:66" s="23" customFormat="1" ht="24" x14ac:dyDescent="0.2">
      <c r="A74" s="67" t="s">
        <v>89</v>
      </c>
      <c r="B74" s="62" t="s">
        <v>65</v>
      </c>
      <c r="D74" s="63"/>
      <c r="E74" s="41">
        <f>F72+1</f>
        <v>43812</v>
      </c>
      <c r="F74" s="42">
        <f t="shared" si="26"/>
        <v>43812</v>
      </c>
      <c r="G74" s="24">
        <v>1</v>
      </c>
      <c r="H74" s="25">
        <v>0</v>
      </c>
      <c r="I74" s="26">
        <f t="shared" si="27"/>
        <v>1</v>
      </c>
      <c r="J74" s="39"/>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row>
    <row r="75" spans="1:66" s="23" customFormat="1" ht="18" x14ac:dyDescent="0.2">
      <c r="A75" s="67" t="s">
        <v>90</v>
      </c>
      <c r="B75" s="62" t="s">
        <v>24</v>
      </c>
      <c r="D75" s="63"/>
      <c r="E75" s="41">
        <f>F72+1</f>
        <v>43812</v>
      </c>
      <c r="F75" s="42">
        <f t="shared" si="26"/>
        <v>43812</v>
      </c>
      <c r="G75" s="24">
        <v>1</v>
      </c>
      <c r="H75" s="25">
        <v>0</v>
      </c>
      <c r="I75" s="26">
        <f t="shared" si="27"/>
        <v>1</v>
      </c>
      <c r="J75" s="39"/>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row>
  </sheetData>
  <sheetProtection formatCells="0" formatColumns="0" formatRows="0" insertRows="0" deleteRows="0"/>
  <mergeCells count="18">
    <mergeCell ref="K1:AE1"/>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66:H75 H8:H20 H22:H56">
    <cfRule type="dataBar" priority="9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8" priority="142">
      <formula>K$6=TODAY()</formula>
    </cfRule>
  </conditionalFormatting>
  <conditionalFormatting sqref="J33:K33 J35:BN35 K8:BN34 K36:BN75">
    <cfRule type="expression" dxfId="17" priority="145">
      <formula>AND($E8&lt;=J$6,ROUNDDOWN(($F8-$E8+1)*$H8,0)+$E8-1&gt;=J$6)</formula>
    </cfRule>
    <cfRule type="expression" dxfId="16" priority="146">
      <formula>AND(NOT(ISBLANK($E8)),$E8&lt;=J$6,$F8&gt;=J$6)</formula>
    </cfRule>
  </conditionalFormatting>
  <conditionalFormatting sqref="K6:BN20 K22:BN34">
    <cfRule type="expression" dxfId="15" priority="105">
      <formula>K$6=TODAY()</formula>
    </cfRule>
  </conditionalFormatting>
  <conditionalFormatting sqref="J33:K33">
    <cfRule type="expression" dxfId="14" priority="93">
      <formula>J$6=TODAY()</formula>
    </cfRule>
  </conditionalFormatting>
  <conditionalFormatting sqref="K35:BN35">
    <cfRule type="expression" dxfId="13" priority="72">
      <formula>K$6=TODAY()</formula>
    </cfRule>
  </conditionalFormatting>
  <conditionalFormatting sqref="J35:K35">
    <cfRule type="expression" dxfId="12" priority="70">
      <formula>J$6=TODAY()</formula>
    </cfRule>
  </conditionalFormatting>
  <conditionalFormatting sqref="K67:BN69">
    <cfRule type="expression" dxfId="11" priority="19">
      <formula>K$6=TODAY()</formula>
    </cfRule>
  </conditionalFormatting>
  <conditionalFormatting sqref="H21">
    <cfRule type="dataBar" priority="58">
      <dataBar>
        <cfvo type="num" val="0"/>
        <cfvo type="num" val="1"/>
        <color theme="0" tint="-0.34998626667073579"/>
      </dataBar>
      <extLst>
        <ext xmlns:x14="http://schemas.microsoft.com/office/spreadsheetml/2009/9/main" uri="{B025F937-C7B1-47D3-B67F-A62EFF666E3E}">
          <x14:id>{51E2DE43-37C0-46FB-B214-BEFC7D68DB79}</x14:id>
        </ext>
      </extLst>
    </cfRule>
  </conditionalFormatting>
  <conditionalFormatting sqref="K21:BN21">
    <cfRule type="expression" dxfId="10" priority="59">
      <formula>K$6=TODAY()</formula>
    </cfRule>
  </conditionalFormatting>
  <conditionalFormatting sqref="K36:BN36">
    <cfRule type="expression" dxfId="9" priority="51">
      <formula>K$6=TODAY()</formula>
    </cfRule>
  </conditionalFormatting>
  <conditionalFormatting sqref="K46:BN46">
    <cfRule type="expression" dxfId="8" priority="47">
      <formula>K$6=TODAY()</formula>
    </cfRule>
  </conditionalFormatting>
  <conditionalFormatting sqref="K56:BN56">
    <cfRule type="expression" dxfId="7" priority="43">
      <formula>K$6=TODAY()</formula>
    </cfRule>
  </conditionalFormatting>
  <conditionalFormatting sqref="K66:BN66">
    <cfRule type="expression" dxfId="6" priority="39">
      <formula>K$6=TODAY()</formula>
    </cfRule>
  </conditionalFormatting>
  <conditionalFormatting sqref="K37:BN45">
    <cfRule type="expression" dxfId="5" priority="31">
      <formula>K$6=TODAY()</formula>
    </cfRule>
  </conditionalFormatting>
  <conditionalFormatting sqref="K47:BN55">
    <cfRule type="expression" dxfId="4" priority="27">
      <formula>K$6=TODAY()</formula>
    </cfRule>
  </conditionalFormatting>
  <conditionalFormatting sqref="K57:BN59 K64:BN65">
    <cfRule type="expression" dxfId="3" priority="23">
      <formula>K$6=TODAY()</formula>
    </cfRule>
  </conditionalFormatting>
  <conditionalFormatting sqref="K60:BN61">
    <cfRule type="expression" dxfId="2" priority="10">
      <formula>K$6=TODAY()</formula>
    </cfRule>
  </conditionalFormatting>
  <conditionalFormatting sqref="K62:BN63">
    <cfRule type="expression" dxfId="1" priority="6">
      <formula>K$6=TODAY()</formula>
    </cfRule>
  </conditionalFormatting>
  <conditionalFormatting sqref="H57:H65">
    <cfRule type="dataBar" priority="5">
      <dataBar>
        <cfvo type="num" val="0"/>
        <cfvo type="num" val="1"/>
        <color theme="0" tint="-0.34998626667073579"/>
      </dataBar>
      <extLst>
        <ext xmlns:x14="http://schemas.microsoft.com/office/spreadsheetml/2009/9/main" uri="{B025F937-C7B1-47D3-B67F-A62EFF666E3E}">
          <x14:id>{4EB6323D-9697-419F-9D34-0F3573FDF2FA}</x14:id>
        </ext>
      </extLst>
    </cfRule>
  </conditionalFormatting>
  <conditionalFormatting sqref="K70:BN75">
    <cfRule type="expression" dxfId="0" priority="1">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E11 E17 G11:H11 G17:H17 H12 H14:H15" unlockedFormula="1"/>
    <ignoredError sqref="A17 A1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H66:H75 H8:H20 H22:H56</xm:sqref>
        </x14:conditionalFormatting>
        <x14:conditionalFormatting xmlns:xm="http://schemas.microsoft.com/office/excel/2006/main">
          <x14:cfRule type="dataBar" id="{51E2DE43-37C0-46FB-B214-BEFC7D68DB7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4EB6323D-9697-419F-9D34-0F3573FDF2FA}">
            <x14:dataBar minLength="0" maxLength="100" gradient="0">
              <x14:cfvo type="num">
                <xm:f>0</xm:f>
              </x14:cfvo>
              <x14:cfvo type="num">
                <xm:f>1</xm:f>
              </x14:cfvo>
              <x14:negativeFillColor rgb="FFFF0000"/>
              <x14:axisColor rgb="FF000000"/>
            </x14:dataBar>
          </x14:cfRule>
          <xm:sqref>H57:H65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selection activeCell="G32" sqref="G32"/>
    </sheetView>
  </sheetViews>
  <sheetFormatPr defaultColWidth="8.7109375" defaultRowHeight="12.75" x14ac:dyDescent="0.2"/>
  <cols>
    <col min="1" max="1" width="44.7109375" style="81" customWidth="1"/>
    <col min="2" max="2" width="29" style="81" customWidth="1"/>
    <col min="3" max="16384" width="8.7109375" style="81"/>
  </cols>
  <sheetData>
    <row r="1" spans="1:2" ht="16.5" customHeight="1" x14ac:dyDescent="0.2">
      <c r="A1" s="82" t="s">
        <v>91</v>
      </c>
      <c r="B1" s="83" t="s">
        <v>58</v>
      </c>
    </row>
    <row r="2" spans="1:2" ht="15" x14ac:dyDescent="0.2">
      <c r="A2" s="84" t="s">
        <v>23</v>
      </c>
      <c r="B2" s="85"/>
    </row>
    <row r="3" spans="1:2" ht="15" x14ac:dyDescent="0.2">
      <c r="A3" s="86" t="s">
        <v>28</v>
      </c>
      <c r="B3" s="87">
        <v>43741</v>
      </c>
    </row>
    <row r="4" spans="1:2" ht="15" x14ac:dyDescent="0.2">
      <c r="A4" s="86" t="s">
        <v>40</v>
      </c>
      <c r="B4" s="88">
        <v>43762</v>
      </c>
    </row>
    <row r="5" spans="1:2" ht="15" x14ac:dyDescent="0.2">
      <c r="A5" s="86" t="s">
        <v>61</v>
      </c>
      <c r="B5" s="88">
        <v>43764</v>
      </c>
    </row>
    <row r="6" spans="1:2" ht="15" x14ac:dyDescent="0.2">
      <c r="A6" s="86" t="s">
        <v>41</v>
      </c>
      <c r="B6" s="88">
        <v>43754</v>
      </c>
    </row>
    <row r="7" spans="1:2" ht="15" x14ac:dyDescent="0.2">
      <c r="A7" s="86" t="s">
        <v>59</v>
      </c>
      <c r="B7" s="88">
        <v>43756</v>
      </c>
    </row>
    <row r="8" spans="1:2" ht="15" x14ac:dyDescent="0.2">
      <c r="A8" s="86" t="s">
        <v>64</v>
      </c>
      <c r="B8" s="88">
        <v>43759</v>
      </c>
    </row>
    <row r="9" spans="1:2" ht="30" x14ac:dyDescent="0.2">
      <c r="A9" s="86" t="s">
        <v>62</v>
      </c>
      <c r="B9" s="88">
        <v>43767</v>
      </c>
    </row>
    <row r="10" spans="1:2" ht="15" x14ac:dyDescent="0.2">
      <c r="A10" s="86" t="s">
        <v>63</v>
      </c>
      <c r="B10" s="88">
        <v>43768</v>
      </c>
    </row>
    <row r="11" spans="1:2" ht="30" x14ac:dyDescent="0.2">
      <c r="A11" s="89" t="s">
        <v>65</v>
      </c>
      <c r="B11" s="90">
        <v>43775</v>
      </c>
    </row>
    <row r="12" spans="1:2" ht="15" x14ac:dyDescent="0.2">
      <c r="A12" s="86" t="s">
        <v>24</v>
      </c>
      <c r="B12" s="88">
        <v>43780</v>
      </c>
    </row>
    <row r="13" spans="1:2" ht="15" x14ac:dyDescent="0.2">
      <c r="A13" s="84" t="s">
        <v>54</v>
      </c>
      <c r="B13" s="85"/>
    </row>
    <row r="14" spans="1:2" ht="15" x14ac:dyDescent="0.2">
      <c r="A14" s="86" t="s">
        <v>28</v>
      </c>
      <c r="B14" s="87">
        <v>43747</v>
      </c>
    </row>
    <row r="15" spans="1:2" ht="15" x14ac:dyDescent="0.2">
      <c r="A15" s="86" t="s">
        <v>40</v>
      </c>
      <c r="B15" s="88">
        <v>43783</v>
      </c>
    </row>
    <row r="16" spans="1:2" ht="15" x14ac:dyDescent="0.2">
      <c r="A16" s="86" t="s">
        <v>61</v>
      </c>
      <c r="B16" s="88">
        <v>43786</v>
      </c>
    </row>
    <row r="17" spans="1:2" ht="15" x14ac:dyDescent="0.2">
      <c r="A17" s="86" t="s">
        <v>41</v>
      </c>
      <c r="B17" s="88">
        <v>43783</v>
      </c>
    </row>
    <row r="18" spans="1:2" ht="15" x14ac:dyDescent="0.2">
      <c r="A18" s="86" t="s">
        <v>59</v>
      </c>
      <c r="B18" s="88">
        <v>43786</v>
      </c>
    </row>
    <row r="19" spans="1:2" ht="15" x14ac:dyDescent="0.2">
      <c r="A19" s="86" t="s">
        <v>64</v>
      </c>
      <c r="B19" s="88">
        <v>43787</v>
      </c>
    </row>
    <row r="20" spans="1:2" ht="30" x14ac:dyDescent="0.2">
      <c r="A20" s="86" t="s">
        <v>62</v>
      </c>
      <c r="B20" s="88">
        <v>43788</v>
      </c>
    </row>
    <row r="21" spans="1:2" ht="15" x14ac:dyDescent="0.2">
      <c r="A21" s="86" t="s">
        <v>63</v>
      </c>
      <c r="B21" s="88">
        <v>43789</v>
      </c>
    </row>
    <row r="22" spans="1:2" ht="30" x14ac:dyDescent="0.2">
      <c r="A22" s="89" t="s">
        <v>65</v>
      </c>
      <c r="B22" s="90">
        <v>43793</v>
      </c>
    </row>
    <row r="23" spans="1:2" ht="15" x14ac:dyDescent="0.2">
      <c r="A23" s="86" t="s">
        <v>24</v>
      </c>
      <c r="B23" s="88">
        <v>43796</v>
      </c>
    </row>
    <row r="24" spans="1:2" ht="15" x14ac:dyDescent="0.2">
      <c r="A24" s="84" t="s">
        <v>55</v>
      </c>
      <c r="B24" s="85"/>
    </row>
    <row r="25" spans="1:2" ht="15" x14ac:dyDescent="0.2">
      <c r="A25" s="86" t="s">
        <v>28</v>
      </c>
      <c r="B25" s="87">
        <v>43752</v>
      </c>
    </row>
    <row r="26" spans="1:2" ht="15" x14ac:dyDescent="0.2">
      <c r="A26" s="86" t="s">
        <v>40</v>
      </c>
      <c r="B26" s="88">
        <v>43798</v>
      </c>
    </row>
    <row r="27" spans="1:2" ht="15" x14ac:dyDescent="0.2">
      <c r="A27" s="86" t="s">
        <v>61</v>
      </c>
      <c r="B27" s="88">
        <v>43801</v>
      </c>
    </row>
    <row r="28" spans="1:2" ht="15" x14ac:dyDescent="0.2">
      <c r="A28" s="86" t="s">
        <v>41</v>
      </c>
      <c r="B28" s="88">
        <v>43798</v>
      </c>
    </row>
    <row r="29" spans="1:2" ht="15" x14ac:dyDescent="0.2">
      <c r="A29" s="86" t="s">
        <v>59</v>
      </c>
      <c r="B29" s="88">
        <v>43801</v>
      </c>
    </row>
    <row r="30" spans="1:2" ht="15" x14ac:dyDescent="0.2">
      <c r="A30" s="86" t="s">
        <v>64</v>
      </c>
      <c r="B30" s="88">
        <v>43802</v>
      </c>
    </row>
    <row r="31" spans="1:2" ht="30" x14ac:dyDescent="0.2">
      <c r="A31" s="86" t="s">
        <v>62</v>
      </c>
      <c r="B31" s="88">
        <v>43803</v>
      </c>
    </row>
    <row r="32" spans="1:2" ht="15" x14ac:dyDescent="0.2">
      <c r="A32" s="86" t="s">
        <v>63</v>
      </c>
      <c r="B32" s="88">
        <v>43804</v>
      </c>
    </row>
    <row r="33" spans="1:2" ht="30" x14ac:dyDescent="0.2">
      <c r="A33" s="89" t="s">
        <v>65</v>
      </c>
      <c r="B33" s="90">
        <v>43805</v>
      </c>
    </row>
    <row r="34" spans="1:2" ht="15" x14ac:dyDescent="0.2">
      <c r="A34" s="86" t="s">
        <v>24</v>
      </c>
      <c r="B34" s="88">
        <v>43808</v>
      </c>
    </row>
    <row r="35" spans="1:2" ht="15" x14ac:dyDescent="0.2">
      <c r="A35" s="84" t="s">
        <v>84</v>
      </c>
      <c r="B35" s="85"/>
    </row>
    <row r="36" spans="1:2" ht="15" x14ac:dyDescent="0.2">
      <c r="A36" s="86" t="s">
        <v>28</v>
      </c>
      <c r="B36" s="87">
        <v>43755</v>
      </c>
    </row>
    <row r="37" spans="1:2" ht="15" x14ac:dyDescent="0.2">
      <c r="A37" s="86" t="s">
        <v>40</v>
      </c>
      <c r="B37" s="88">
        <v>43809</v>
      </c>
    </row>
    <row r="38" spans="1:2" ht="15" x14ac:dyDescent="0.2">
      <c r="A38" s="86" t="s">
        <v>61</v>
      </c>
      <c r="B38" s="88">
        <v>43809</v>
      </c>
    </row>
    <row r="39" spans="1:2" ht="15" x14ac:dyDescent="0.2">
      <c r="A39" s="86" t="s">
        <v>41</v>
      </c>
      <c r="B39" s="88">
        <v>43809</v>
      </c>
    </row>
    <row r="40" spans="1:2" ht="15" x14ac:dyDescent="0.2">
      <c r="A40" s="86" t="s">
        <v>59</v>
      </c>
      <c r="B40" s="88">
        <v>43810</v>
      </c>
    </row>
    <row r="41" spans="1:2" ht="15" x14ac:dyDescent="0.2">
      <c r="A41" s="86" t="s">
        <v>64</v>
      </c>
      <c r="B41" s="88">
        <v>43810</v>
      </c>
    </row>
    <row r="42" spans="1:2" ht="30" x14ac:dyDescent="0.2">
      <c r="A42" s="86" t="s">
        <v>62</v>
      </c>
      <c r="B42" s="88">
        <v>43811</v>
      </c>
    </row>
    <row r="43" spans="1:2" ht="15" x14ac:dyDescent="0.2">
      <c r="A43" s="86" t="s">
        <v>63</v>
      </c>
      <c r="B43" s="88">
        <v>43811</v>
      </c>
    </row>
    <row r="44" spans="1:2" ht="30" x14ac:dyDescent="0.2">
      <c r="A44" s="89" t="s">
        <v>65</v>
      </c>
      <c r="B44" s="90">
        <v>43812</v>
      </c>
    </row>
    <row r="45" spans="1:2" ht="15" x14ac:dyDescent="0.2">
      <c r="A45" s="86" t="s">
        <v>24</v>
      </c>
      <c r="B45" s="88">
        <v>43812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IT Zhongbo Ge</cp:lastModifiedBy>
  <cp:lastPrinted>2018-02-12T20:25:38Z</cp:lastPrinted>
  <dcterms:created xsi:type="dcterms:W3CDTF">2010-06-09T16:05:03Z</dcterms:created>
  <dcterms:modified xsi:type="dcterms:W3CDTF">2019-09-16T00:59:11Z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