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VANBE\Desktop\post-doc\DATA\mackerel_eggsurvey_Newfoundland\data\icht\"/>
    </mc:Choice>
  </mc:AlternateContent>
  <bookViews>
    <workbookView xWindow="0" yWindow="0" windowWidth="28800" windowHeight="12300"/>
  </bookViews>
  <sheets>
    <sheet name="Sheet1" sheetId="1" r:id="rId1"/>
    <sheet name="Feuil1" sheetId="2" r:id="rId2"/>
    <sheet name="Feuil2" sheetId="3" r:id="rId3"/>
  </sheets>
  <definedNames>
    <definedName name="_xlnm._FilterDatabase" localSheetId="1" hidden="1">Feuil1!$A$1:$W$125</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I63" i="1" l="1"/>
  <c r="I64" i="1"/>
  <c r="I65" i="1"/>
  <c r="I66" i="1"/>
  <c r="I67" i="1" s="1"/>
  <c r="I68" i="1" s="1"/>
  <c r="I69" i="1" s="1"/>
  <c r="I71" i="1"/>
  <c r="I72" i="1"/>
  <c r="I73" i="1"/>
  <c r="I74" i="1"/>
  <c r="I75" i="1"/>
  <c r="I76" i="1" s="1"/>
  <c r="I77" i="1" s="1"/>
  <c r="I78" i="1" s="1"/>
  <c r="I79" i="1" s="1"/>
  <c r="I80" i="1" s="1"/>
  <c r="I81" i="1" s="1"/>
  <c r="I82" i="1" s="1"/>
  <c r="I83" i="1" s="1"/>
  <c r="I85" i="1"/>
  <c r="I86" i="1"/>
  <c r="I87" i="1" s="1"/>
  <c r="I88" i="1" s="1"/>
  <c r="I89" i="1" s="1"/>
  <c r="I90" i="1" s="1"/>
  <c r="I91" i="1" s="1"/>
  <c r="I93" i="1"/>
  <c r="I95" i="1"/>
  <c r="I97" i="1"/>
  <c r="I98" i="1" s="1"/>
  <c r="I99" i="1" s="1"/>
  <c r="I100" i="1" s="1"/>
  <c r="I101" i="1" s="1"/>
  <c r="I102" i="1" s="1"/>
  <c r="I103" i="1" s="1"/>
  <c r="I105" i="1"/>
  <c r="I106" i="1"/>
  <c r="I107" i="1" s="1"/>
  <c r="I108" i="1" s="1"/>
  <c r="I109" i="1" s="1"/>
  <c r="I110" i="1" s="1"/>
  <c r="I111" i="1" s="1"/>
  <c r="I112" i="1" s="1"/>
  <c r="I113" i="1" s="1"/>
  <c r="I114" i="1" s="1"/>
  <c r="I115" i="1" s="1"/>
  <c r="I116" i="1" s="1"/>
  <c r="I117" i="1" s="1"/>
  <c r="I118" i="1" s="1"/>
  <c r="I119" i="1" s="1"/>
  <c r="I120" i="1" s="1"/>
  <c r="I121" i="1" s="1"/>
  <c r="I122" i="1" s="1"/>
  <c r="I123" i="1" s="1"/>
  <c r="I124" i="1" s="1"/>
  <c r="I125" i="1" s="1"/>
  <c r="N5" i="1"/>
  <c r="O5" i="1"/>
  <c r="N9" i="1"/>
  <c r="O9" i="1"/>
  <c r="N11" i="1"/>
  <c r="O11" i="1"/>
  <c r="N13" i="1"/>
  <c r="O13" i="1"/>
  <c r="N15" i="1"/>
  <c r="O15" i="1"/>
  <c r="N17" i="1"/>
  <c r="O17" i="1"/>
  <c r="N19" i="1"/>
  <c r="O19" i="1"/>
  <c r="N21" i="1"/>
  <c r="O21" i="1"/>
  <c r="N23" i="1"/>
  <c r="O23" i="1"/>
  <c r="N25" i="1"/>
  <c r="O25" i="1"/>
  <c r="N27" i="1"/>
  <c r="O27" i="1"/>
  <c r="N29" i="1"/>
  <c r="O29" i="1"/>
  <c r="N31" i="1"/>
  <c r="O31" i="1"/>
  <c r="N33" i="1"/>
  <c r="O33" i="1"/>
  <c r="N35" i="1"/>
  <c r="O35" i="1"/>
  <c r="N37" i="1"/>
  <c r="O37" i="1"/>
  <c r="N39" i="1"/>
  <c r="O39" i="1"/>
  <c r="N41" i="1"/>
  <c r="O41" i="1"/>
  <c r="N43" i="1"/>
  <c r="O43" i="1"/>
  <c r="N45" i="1"/>
  <c r="O45" i="1"/>
  <c r="N47" i="1"/>
  <c r="O47" i="1"/>
  <c r="N49" i="1"/>
  <c r="O49" i="1"/>
  <c r="N51" i="1"/>
  <c r="O51" i="1"/>
  <c r="N53" i="1"/>
  <c r="O53" i="1"/>
  <c r="N55" i="1"/>
  <c r="O55" i="1"/>
  <c r="N57" i="1"/>
  <c r="O57" i="1"/>
  <c r="N59" i="1"/>
  <c r="O59" i="1"/>
  <c r="N61" i="1"/>
  <c r="O61" i="1"/>
  <c r="N63" i="1"/>
  <c r="O63" i="1"/>
  <c r="N67" i="1"/>
  <c r="O67" i="1"/>
  <c r="N69" i="1"/>
  <c r="O69" i="1"/>
  <c r="N71" i="1"/>
  <c r="O71" i="1"/>
  <c r="N73" i="1"/>
  <c r="O73" i="1"/>
  <c r="N75" i="1"/>
  <c r="O75" i="1"/>
  <c r="N77" i="1"/>
  <c r="O77" i="1"/>
  <c r="N81" i="1"/>
  <c r="O81" i="1"/>
  <c r="N83" i="1"/>
  <c r="O83" i="1"/>
  <c r="N85" i="1"/>
  <c r="O85" i="1"/>
  <c r="N87" i="1"/>
  <c r="O87" i="1"/>
  <c r="N89" i="1"/>
  <c r="O89" i="1"/>
  <c r="N91" i="1"/>
  <c r="O91" i="1"/>
  <c r="N93" i="1"/>
  <c r="O93" i="1"/>
  <c r="N95" i="1"/>
  <c r="O95" i="1"/>
  <c r="N97" i="1"/>
  <c r="O97" i="1"/>
  <c r="N99" i="1"/>
  <c r="O99" i="1"/>
  <c r="N101" i="1"/>
  <c r="O101" i="1"/>
  <c r="N103" i="1"/>
  <c r="O103" i="1"/>
  <c r="N105" i="1"/>
  <c r="O105" i="1"/>
  <c r="N107" i="1"/>
  <c r="O107" i="1"/>
  <c r="N109" i="1"/>
  <c r="O109" i="1"/>
  <c r="N111" i="1"/>
  <c r="O111" i="1"/>
  <c r="N113" i="1"/>
  <c r="O113" i="1"/>
  <c r="N115" i="1"/>
  <c r="O115" i="1"/>
  <c r="N117" i="1"/>
  <c r="O117" i="1"/>
  <c r="N119" i="1"/>
  <c r="O119" i="1"/>
  <c r="N121" i="1"/>
  <c r="O121" i="1"/>
  <c r="N123" i="1"/>
  <c r="O123" i="1"/>
  <c r="N125" i="1"/>
  <c r="O125" i="1"/>
  <c r="B3" i="1" l="1"/>
  <c r="C3" i="1"/>
  <c r="B5" i="1"/>
  <c r="C5" i="1"/>
  <c r="B7" i="1"/>
  <c r="C7" i="1"/>
  <c r="B9" i="1"/>
  <c r="C9" i="1"/>
  <c r="B11" i="1"/>
  <c r="C11" i="1"/>
  <c r="B13" i="1"/>
  <c r="C13" i="1"/>
  <c r="B15" i="1"/>
  <c r="C15" i="1"/>
  <c r="B17" i="1"/>
  <c r="C17" i="1"/>
  <c r="B19" i="1"/>
  <c r="C19" i="1"/>
  <c r="B21" i="1"/>
  <c r="C21" i="1"/>
  <c r="B23" i="1"/>
  <c r="C23" i="1"/>
  <c r="B25" i="1"/>
  <c r="C25" i="1"/>
  <c r="B27" i="1"/>
  <c r="C27" i="1"/>
  <c r="B29" i="1"/>
  <c r="C29" i="1"/>
  <c r="B31" i="1"/>
  <c r="C31" i="1"/>
  <c r="B33" i="1"/>
  <c r="C33" i="1"/>
  <c r="B35" i="1"/>
  <c r="C35" i="1"/>
  <c r="B37" i="1"/>
  <c r="C37" i="1"/>
  <c r="B39" i="1"/>
  <c r="C39" i="1"/>
  <c r="B41" i="1"/>
  <c r="C41" i="1"/>
  <c r="B43" i="1"/>
  <c r="C43" i="1"/>
  <c r="B45" i="1"/>
  <c r="C45" i="1"/>
  <c r="B47" i="1"/>
  <c r="C47" i="1"/>
  <c r="B49" i="1"/>
  <c r="C49" i="1"/>
  <c r="B51" i="1"/>
  <c r="C51" i="1"/>
  <c r="B53" i="1"/>
  <c r="C53" i="1"/>
  <c r="B55" i="1"/>
  <c r="C55" i="1"/>
  <c r="B57" i="1"/>
  <c r="C57" i="1"/>
  <c r="B59" i="1"/>
  <c r="C59" i="1"/>
  <c r="B61" i="1"/>
  <c r="C61" i="1"/>
  <c r="B63" i="1"/>
  <c r="C63" i="1"/>
  <c r="B65" i="1"/>
  <c r="C65" i="1"/>
  <c r="B67" i="1"/>
  <c r="C67" i="1"/>
  <c r="B69" i="1"/>
  <c r="C69" i="1"/>
  <c r="B71" i="1"/>
  <c r="C71" i="1"/>
  <c r="B73" i="1"/>
  <c r="C73" i="1"/>
  <c r="B75" i="1"/>
  <c r="C75" i="1"/>
  <c r="B77" i="1"/>
  <c r="C77" i="1"/>
  <c r="B79" i="1"/>
  <c r="C79" i="1"/>
  <c r="B81" i="1"/>
  <c r="C81" i="1"/>
  <c r="B83" i="1"/>
  <c r="C83" i="1"/>
  <c r="B85" i="1"/>
  <c r="C85" i="1"/>
  <c r="B87" i="1"/>
  <c r="C87" i="1"/>
  <c r="B89" i="1"/>
  <c r="C89" i="1"/>
  <c r="B91" i="1"/>
  <c r="C91" i="1"/>
  <c r="B93" i="1"/>
  <c r="C93" i="1"/>
  <c r="B95" i="1"/>
  <c r="C95" i="1"/>
  <c r="B97" i="1"/>
  <c r="C97" i="1"/>
  <c r="B99" i="1"/>
  <c r="C99" i="1"/>
  <c r="B101" i="1"/>
  <c r="C101" i="1"/>
  <c r="B103" i="1"/>
  <c r="C103" i="1"/>
  <c r="B105" i="1"/>
  <c r="C105" i="1"/>
  <c r="B107" i="1"/>
  <c r="C107" i="1"/>
  <c r="B109" i="1"/>
  <c r="C109" i="1"/>
  <c r="B111" i="1"/>
  <c r="C111" i="1"/>
  <c r="B113" i="1"/>
  <c r="C113" i="1"/>
  <c r="B115" i="1"/>
  <c r="C115" i="1"/>
  <c r="B117" i="1"/>
  <c r="C117" i="1"/>
  <c r="B119" i="1"/>
  <c r="C119" i="1"/>
  <c r="B121" i="1"/>
  <c r="C121" i="1"/>
  <c r="B123" i="1"/>
  <c r="C123" i="1"/>
  <c r="B125" i="1"/>
  <c r="C125" i="1"/>
  <c r="J4" i="1"/>
  <c r="J5" i="1"/>
  <c r="J9" i="1"/>
  <c r="J11" i="1"/>
  <c r="J13" i="1"/>
  <c r="J15" i="1"/>
  <c r="J17" i="1"/>
  <c r="J19" i="1"/>
  <c r="J21" i="1"/>
  <c r="J23" i="1"/>
  <c r="J25" i="1"/>
  <c r="J27" i="1"/>
  <c r="J29" i="1"/>
  <c r="J31" i="1"/>
  <c r="J33" i="1"/>
  <c r="J35" i="1"/>
  <c r="J37" i="1"/>
  <c r="J39" i="1"/>
  <c r="J41" i="1"/>
  <c r="J43" i="1"/>
  <c r="J45" i="1"/>
  <c r="J47" i="1"/>
  <c r="J49" i="1"/>
  <c r="J51" i="1"/>
  <c r="J53" i="1"/>
  <c r="J55" i="1"/>
  <c r="J57" i="1"/>
  <c r="J59" i="1"/>
  <c r="J61" i="1"/>
  <c r="J63" i="1"/>
  <c r="J67" i="1"/>
  <c r="J69" i="1"/>
  <c r="J71" i="1"/>
  <c r="J73" i="1"/>
  <c r="J75" i="1"/>
  <c r="J77" i="1"/>
  <c r="J81" i="1"/>
  <c r="J83" i="1"/>
  <c r="J85" i="1"/>
  <c r="J87" i="1"/>
  <c r="J89" i="1"/>
  <c r="J91" i="1"/>
  <c r="J93" i="1"/>
  <c r="J95" i="1"/>
  <c r="J97" i="1"/>
  <c r="J99" i="1"/>
  <c r="J101" i="1"/>
  <c r="J103" i="1"/>
  <c r="J105" i="1"/>
  <c r="J107" i="1"/>
  <c r="J109" i="1"/>
  <c r="J111" i="1"/>
  <c r="J113" i="1"/>
  <c r="J115" i="1"/>
  <c r="J117" i="1"/>
  <c r="J119" i="1"/>
  <c r="J121" i="1"/>
  <c r="J123" i="1"/>
  <c r="J125" i="1"/>
  <c r="R79" i="2" l="1"/>
  <c r="R65" i="2"/>
  <c r="M5" i="2" l="1"/>
  <c r="R5" i="2" s="1"/>
  <c r="M8" i="2"/>
  <c r="R8" i="2" s="1"/>
  <c r="M9" i="2"/>
  <c r="R9" i="2" s="1"/>
  <c r="M10" i="2"/>
  <c r="R10" i="2" s="1"/>
  <c r="M11" i="2"/>
  <c r="R11" i="2" s="1"/>
  <c r="M12" i="2"/>
  <c r="R12" i="2" s="1"/>
  <c r="M13" i="2"/>
  <c r="R13" i="2" s="1"/>
  <c r="M14" i="2"/>
  <c r="R14" i="2" s="1"/>
  <c r="M15" i="2"/>
  <c r="R15" i="2" s="1"/>
  <c r="M16" i="2"/>
  <c r="R16" i="2" s="1"/>
  <c r="M17" i="2"/>
  <c r="R17" i="2" s="1"/>
  <c r="M18" i="2"/>
  <c r="R18" i="2" s="1"/>
  <c r="M19" i="2"/>
  <c r="R19" i="2" s="1"/>
  <c r="M20" i="2"/>
  <c r="R20" i="2" s="1"/>
  <c r="M21" i="2"/>
  <c r="R21" i="2" s="1"/>
  <c r="M22" i="2"/>
  <c r="R22" i="2" s="1"/>
  <c r="M23" i="2"/>
  <c r="R23" i="2" s="1"/>
  <c r="M24" i="2"/>
  <c r="R24" i="2" s="1"/>
  <c r="M25" i="2"/>
  <c r="R25" i="2" s="1"/>
  <c r="M26" i="2"/>
  <c r="R26" i="2" s="1"/>
  <c r="M27" i="2"/>
  <c r="R27" i="2" s="1"/>
  <c r="M28" i="2"/>
  <c r="R28" i="2" s="1"/>
  <c r="M29" i="2"/>
  <c r="R29" i="2" s="1"/>
  <c r="M30" i="2"/>
  <c r="R30" i="2" s="1"/>
  <c r="M31" i="2"/>
  <c r="R31" i="2" s="1"/>
  <c r="M32" i="2"/>
  <c r="R32" i="2" s="1"/>
  <c r="M33" i="2"/>
  <c r="R33" i="2" s="1"/>
  <c r="M34" i="2"/>
  <c r="R34" i="2" s="1"/>
  <c r="M35" i="2"/>
  <c r="R35" i="2" s="1"/>
  <c r="M36" i="2"/>
  <c r="R36" i="2" s="1"/>
  <c r="M37" i="2"/>
  <c r="R37" i="2" s="1"/>
  <c r="M38" i="2"/>
  <c r="R38" i="2" s="1"/>
  <c r="M39" i="2"/>
  <c r="R39" i="2" s="1"/>
  <c r="M40" i="2"/>
  <c r="R40" i="2" s="1"/>
  <c r="M41" i="2"/>
  <c r="R41" i="2" s="1"/>
  <c r="M42" i="2"/>
  <c r="R42" i="2" s="1"/>
  <c r="M43" i="2"/>
  <c r="R43" i="2" s="1"/>
  <c r="M44" i="2"/>
  <c r="R44" i="2" s="1"/>
  <c r="M45" i="2"/>
  <c r="R45" i="2" s="1"/>
  <c r="M46" i="2"/>
  <c r="R46" i="2" s="1"/>
  <c r="M47" i="2"/>
  <c r="R47" i="2" s="1"/>
  <c r="M48" i="2"/>
  <c r="R48" i="2" s="1"/>
  <c r="M49" i="2"/>
  <c r="R49" i="2" s="1"/>
  <c r="M50" i="2"/>
  <c r="R50" i="2" s="1"/>
  <c r="M51" i="2"/>
  <c r="R51" i="2" s="1"/>
  <c r="M52" i="2"/>
  <c r="R52" i="2" s="1"/>
  <c r="M53" i="2"/>
  <c r="R53" i="2" s="1"/>
  <c r="M54" i="2"/>
  <c r="R54" i="2" s="1"/>
  <c r="M55" i="2"/>
  <c r="R55" i="2" s="1"/>
  <c r="M56" i="2"/>
  <c r="R56" i="2" s="1"/>
  <c r="M57" i="2"/>
  <c r="R57" i="2" s="1"/>
  <c r="M58" i="2"/>
  <c r="R58" i="2" s="1"/>
  <c r="M59" i="2"/>
  <c r="R59" i="2" s="1"/>
  <c r="M60" i="2"/>
  <c r="R60" i="2" s="1"/>
  <c r="M61" i="2"/>
  <c r="R61" i="2" s="1"/>
  <c r="M62" i="2"/>
  <c r="R62" i="2" s="1"/>
  <c r="M63" i="2"/>
  <c r="R63" i="2" s="1"/>
  <c r="M66" i="2"/>
  <c r="R66" i="2" s="1"/>
  <c r="M67" i="2"/>
  <c r="R67" i="2" s="1"/>
  <c r="M68" i="2"/>
  <c r="R68" i="2" s="1"/>
  <c r="M69" i="2"/>
  <c r="R69" i="2" s="1"/>
  <c r="M70" i="2"/>
  <c r="R70" i="2" s="1"/>
  <c r="M71" i="2"/>
  <c r="R71" i="2" s="1"/>
  <c r="M72" i="2"/>
  <c r="R72" i="2" s="1"/>
  <c r="M73" i="2"/>
  <c r="R73" i="2" s="1"/>
  <c r="M74" i="2"/>
  <c r="R74" i="2" s="1"/>
  <c r="M75" i="2"/>
  <c r="R75" i="2" s="1"/>
  <c r="M76" i="2"/>
  <c r="R76" i="2" s="1"/>
  <c r="M77" i="2"/>
  <c r="R77" i="2" s="1"/>
  <c r="M80" i="2"/>
  <c r="R80" i="2" s="1"/>
  <c r="M81" i="2"/>
  <c r="R81" i="2" s="1"/>
  <c r="M82" i="2"/>
  <c r="R82" i="2" s="1"/>
  <c r="M83" i="2"/>
  <c r="R83" i="2" s="1"/>
  <c r="M84" i="2"/>
  <c r="R84" i="2" s="1"/>
  <c r="M85" i="2"/>
  <c r="R85" i="2" s="1"/>
  <c r="M86" i="2"/>
  <c r="R86" i="2" s="1"/>
  <c r="M87" i="2"/>
  <c r="R87" i="2" s="1"/>
  <c r="M88" i="2"/>
  <c r="R88" i="2" s="1"/>
  <c r="M89" i="2"/>
  <c r="R89" i="2" s="1"/>
  <c r="M90" i="2"/>
  <c r="R90" i="2" s="1"/>
  <c r="M91" i="2"/>
  <c r="R91" i="2" s="1"/>
  <c r="M92" i="2"/>
  <c r="R92" i="2" s="1"/>
  <c r="M93" i="2"/>
  <c r="R93" i="2" s="1"/>
  <c r="M94" i="2"/>
  <c r="R94" i="2" s="1"/>
  <c r="M95" i="2"/>
  <c r="R95" i="2" s="1"/>
  <c r="M96" i="2"/>
  <c r="R96" i="2" s="1"/>
  <c r="M97" i="2"/>
  <c r="R97" i="2" s="1"/>
  <c r="M98" i="2"/>
  <c r="R98" i="2" s="1"/>
  <c r="M99" i="2"/>
  <c r="R99" i="2" s="1"/>
  <c r="M100" i="2"/>
  <c r="R100" i="2" s="1"/>
  <c r="M101" i="2"/>
  <c r="R101" i="2" s="1"/>
  <c r="M102" i="2"/>
  <c r="R102" i="2" s="1"/>
  <c r="M103" i="2"/>
  <c r="R103" i="2" s="1"/>
  <c r="M104" i="2"/>
  <c r="R104" i="2" s="1"/>
  <c r="M105" i="2"/>
  <c r="R105" i="2" s="1"/>
  <c r="M106" i="2"/>
  <c r="R106" i="2" s="1"/>
  <c r="M107" i="2"/>
  <c r="R107" i="2" s="1"/>
  <c r="M108" i="2"/>
  <c r="R108" i="2" s="1"/>
  <c r="M109" i="2"/>
  <c r="R109" i="2" s="1"/>
  <c r="M110" i="2"/>
  <c r="R110" i="2" s="1"/>
  <c r="M111" i="2"/>
  <c r="R111" i="2" s="1"/>
  <c r="M112" i="2"/>
  <c r="R112" i="2" s="1"/>
  <c r="M113" i="2"/>
  <c r="R113" i="2" s="1"/>
  <c r="M114" i="2"/>
  <c r="R114" i="2" s="1"/>
  <c r="M115" i="2"/>
  <c r="R115" i="2" s="1"/>
  <c r="M116" i="2"/>
  <c r="R116" i="2" s="1"/>
  <c r="M117" i="2"/>
  <c r="R117" i="2" s="1"/>
  <c r="M118" i="2"/>
  <c r="R118" i="2" s="1"/>
  <c r="M119" i="2"/>
  <c r="R119" i="2" s="1"/>
  <c r="M120" i="2"/>
  <c r="R120" i="2" s="1"/>
  <c r="M121" i="2"/>
  <c r="R121" i="2" s="1"/>
  <c r="M122" i="2"/>
  <c r="R122" i="2" s="1"/>
  <c r="M123" i="2"/>
  <c r="R123" i="2" s="1"/>
  <c r="M124" i="2"/>
  <c r="R124" i="2" s="1"/>
  <c r="M125" i="2"/>
  <c r="R125" i="2" s="1"/>
  <c r="M4" i="2"/>
  <c r="R4" i="2" s="1"/>
  <c r="Q12" i="2"/>
  <c r="Q13" i="2"/>
  <c r="Q14" i="2"/>
  <c r="Q15" i="2"/>
  <c r="Q16" i="2"/>
  <c r="Q17" i="2"/>
  <c r="Q18" i="2"/>
  <c r="Q19" i="2"/>
  <c r="Q20" i="2"/>
  <c r="Q21" i="2"/>
  <c r="Q22" i="2"/>
  <c r="Q23" i="2"/>
  <c r="Q24" i="2"/>
  <c r="Q25" i="2"/>
  <c r="Q26" i="2"/>
  <c r="Q27" i="2"/>
  <c r="Q28" i="2"/>
  <c r="Q29" i="2"/>
  <c r="Q30" i="2"/>
  <c r="Q31" i="2"/>
  <c r="Q32" i="2"/>
  <c r="Q33" i="2"/>
  <c r="Q34" i="2"/>
  <c r="Q35" i="2"/>
  <c r="Q36" i="2"/>
  <c r="Q37" i="2"/>
  <c r="Q38" i="2"/>
  <c r="Q39" i="2"/>
  <c r="Q40" i="2"/>
  <c r="Q41" i="2"/>
  <c r="Q42" i="2"/>
  <c r="Q43" i="2"/>
  <c r="Q44" i="2"/>
  <c r="Q45" i="2"/>
  <c r="Q46" i="2"/>
  <c r="Q47" i="2"/>
  <c r="Q48" i="2"/>
  <c r="Q49" i="2"/>
  <c r="Q50" i="2"/>
  <c r="Q51" i="2"/>
  <c r="Q52" i="2"/>
  <c r="Q53" i="2"/>
  <c r="Q54" i="2"/>
  <c r="Q55" i="2"/>
  <c r="Q56" i="2"/>
  <c r="Q57" i="2"/>
  <c r="Q58" i="2"/>
  <c r="Q59" i="2"/>
  <c r="Q60" i="2"/>
  <c r="Q61" i="2"/>
  <c r="Q62" i="2"/>
  <c r="Q63" i="2"/>
  <c r="Q66" i="2"/>
  <c r="Q67" i="2"/>
  <c r="Q68" i="2"/>
  <c r="Q69" i="2"/>
  <c r="Q70" i="2"/>
  <c r="Q71" i="2"/>
  <c r="Q72" i="2"/>
  <c r="Q73" i="2"/>
  <c r="Q74" i="2"/>
  <c r="Q75" i="2"/>
  <c r="Q76" i="2"/>
  <c r="Q77" i="2"/>
  <c r="Q80" i="2"/>
  <c r="Q81" i="2"/>
  <c r="Q82" i="2"/>
  <c r="Q83" i="2"/>
  <c r="Q84" i="2"/>
  <c r="Q85" i="2"/>
  <c r="Q86" i="2"/>
  <c r="Q87" i="2"/>
  <c r="Q88" i="2"/>
  <c r="Q89" i="2"/>
  <c r="Q90" i="2"/>
  <c r="Q91" i="2"/>
  <c r="Q92" i="2"/>
  <c r="Q93" i="2"/>
  <c r="Q94" i="2"/>
  <c r="Q95" i="2"/>
  <c r="Q96" i="2"/>
  <c r="Q97" i="2"/>
  <c r="Q98" i="2"/>
  <c r="Q99" i="2"/>
  <c r="Q100" i="2"/>
  <c r="Q101" i="2"/>
  <c r="Q102" i="2"/>
  <c r="Q103" i="2"/>
  <c r="Q104" i="2"/>
  <c r="Q105" i="2"/>
  <c r="Q106" i="2"/>
  <c r="Q107" i="2"/>
  <c r="Q108" i="2"/>
  <c r="Q109" i="2"/>
  <c r="Q110" i="2"/>
  <c r="Q111" i="2"/>
  <c r="Q112" i="2"/>
  <c r="Q113" i="2"/>
  <c r="Q114" i="2"/>
  <c r="Q115" i="2"/>
  <c r="Q116" i="2"/>
  <c r="Q117" i="2"/>
  <c r="Q118" i="2"/>
  <c r="Q119" i="2"/>
  <c r="Q120" i="2"/>
  <c r="Q121" i="2"/>
  <c r="Q122" i="2"/>
  <c r="Q123" i="2"/>
  <c r="Q124" i="2"/>
  <c r="Q125" i="2"/>
  <c r="Q5" i="2"/>
  <c r="Q8" i="2"/>
  <c r="Q9" i="2"/>
  <c r="Q10" i="2"/>
  <c r="Q11" i="2"/>
  <c r="Q4" i="2"/>
</calcChain>
</file>

<file path=xl/comments1.xml><?xml version="1.0" encoding="utf-8"?>
<comments xmlns="http://schemas.openxmlformats.org/spreadsheetml/2006/main">
  <authors>
    <author>girardl</author>
  </authors>
  <commentList>
    <comment ref="E1" authorId="0" shapeId="0">
      <text>
        <r>
          <rPr>
            <b/>
            <sz val="8"/>
            <color indexed="81"/>
            <rFont val="Tahoma"/>
            <family val="2"/>
          </rPr>
          <t>girardl:</t>
        </r>
        <r>
          <rPr>
            <sz val="8"/>
            <color indexed="81"/>
            <rFont val="Tahoma"/>
            <family val="2"/>
          </rPr>
          <t xml:space="preserve">
Heure UTC indiquée
par le fichier Bionet</t>
        </r>
      </text>
    </comment>
    <comment ref="V1" authorId="0" shapeId="0">
      <text>
        <r>
          <rPr>
            <b/>
            <sz val="8"/>
            <color indexed="81"/>
            <rFont val="Tahoma"/>
            <family val="2"/>
          </rPr>
          <t>girardl:</t>
        </r>
        <r>
          <rPr>
            <sz val="8"/>
            <color indexed="81"/>
            <rFont val="Tahoma"/>
            <family val="2"/>
          </rPr>
          <t xml:space="preserve">
Températures moyennes fournies par Caroline Lafleur</t>
        </r>
      </text>
    </comment>
  </commentList>
</comments>
</file>

<file path=xl/sharedStrings.xml><?xml version="1.0" encoding="utf-8"?>
<sst xmlns="http://schemas.openxmlformats.org/spreadsheetml/2006/main" count="1740" uniqueCount="301">
  <si>
    <t>Mission_No</t>
  </si>
  <si>
    <t>IML-2021-18</t>
  </si>
  <si>
    <t>Cons</t>
  </si>
  <si>
    <t>Station</t>
  </si>
  <si>
    <t>Jour</t>
  </si>
  <si>
    <t>Mois</t>
  </si>
  <si>
    <t>An</t>
  </si>
  <si>
    <t>Navire</t>
  </si>
  <si>
    <t>Team</t>
  </si>
  <si>
    <t>Debi_debut_B</t>
  </si>
  <si>
    <t>Debi_fin_T</t>
  </si>
  <si>
    <t>Duree</t>
  </si>
  <si>
    <t>Echantillon_conserva</t>
  </si>
  <si>
    <t>remarques</t>
  </si>
  <si>
    <t>Obs_diverse</t>
  </si>
  <si>
    <t>4R_1</t>
  </si>
  <si>
    <t>Meridian 66</t>
  </si>
  <si>
    <t>Sophie_Elisabeth</t>
  </si>
  <si>
    <t>Debit_serie</t>
  </si>
  <si>
    <t>Formol</t>
  </si>
  <si>
    <t>Ethanol</t>
  </si>
  <si>
    <t>premier consequtive n'etait pas bon car arret de cable trop long au fond. Bongo tirrer et deployer arriere le bateau de facon tres proche. Vitesse du bateau 3.5 knts. Vitesse du cable inconnu mais moins que 1 descente. Une fois dans l'eau un petit delai avant que le cable se deraoule. angle du cable 50-55 degress</t>
  </si>
  <si>
    <t>4R_3</t>
  </si>
  <si>
    <t>Heure_debut_UTC</t>
  </si>
  <si>
    <t>premier tentative (cons. 3): bongos emmeles quand deja dans l'eau, donc trait annule</t>
  </si>
  <si>
    <t>4R_2</t>
  </si>
  <si>
    <t>bongos retiress de l'eau par le cote</t>
  </si>
  <si>
    <t>4R_4</t>
  </si>
  <si>
    <t>bongos mis et retire de l'eau par le cote. Petits trous dans le fillet repares sur les filets avec colle chaude</t>
  </si>
  <si>
    <t>4R_5</t>
  </si>
  <si>
    <t>4R_8</t>
  </si>
  <si>
    <t>NA</t>
  </si>
  <si>
    <t>Annulé à cause du cable qui est resté immobile pendant trop longtemps.</t>
  </si>
  <si>
    <t>Annulé (bongos emmeles)</t>
  </si>
  <si>
    <t>4R_7</t>
  </si>
  <si>
    <t>JN</t>
  </si>
  <si>
    <t>N</t>
  </si>
  <si>
    <t>J</t>
  </si>
  <si>
    <t>profondeur</t>
  </si>
  <si>
    <t>quelques secondes de pause au fond lors de la premiere descente</t>
  </si>
  <si>
    <t>4R_6</t>
  </si>
  <si>
    <t>Elisabeth</t>
  </si>
  <si>
    <t>Petit ralentissement (~3sec) pour accrocher nouveau marque de distance sur la cable (petit corde)</t>
  </si>
  <si>
    <t>colmatage</t>
  </si>
  <si>
    <t>non</t>
  </si>
  <si>
    <t>4R_9</t>
  </si>
  <si>
    <t>Problème de moteur secondaire/hydrolique (plus de batterie). Treuil tirer de façon non-constante avec le moteur principale du bateau. Le bateau naviguait à une vitesse de 3.5knts au lieu de ~3knts comme pendant la reste de la mission</t>
  </si>
  <si>
    <t>4R_10</t>
  </si>
  <si>
    <t>4R_13</t>
  </si>
  <si>
    <t>Sophie</t>
  </si>
  <si>
    <t>2 poissons dans echantillons conservé dans l'éthanol. Station débute à 185m de profondeur et se termine à une profondeur de 152m.</t>
  </si>
  <si>
    <t>4R_12</t>
  </si>
  <si>
    <t>4R_11</t>
  </si>
  <si>
    <t>4R_14</t>
  </si>
  <si>
    <t>Après cons.15 (4R_11) on a fait course vers 4R_14 (cons.16) au lieu de 4R_15, comme initiellement prévu (correction des étiquettes, etc. mais PAS ceux déjà dans les bocaux).</t>
  </si>
  <si>
    <t>4R_15</t>
  </si>
  <si>
    <t>4R_21</t>
  </si>
  <si>
    <t>Station mal identifié au départ mais correction faite sur les pots. 2 etiquettes dans le pot de formol pour indiquer la bonne station.</t>
  </si>
  <si>
    <t>4R_18</t>
  </si>
  <si>
    <t>4R_17</t>
  </si>
  <si>
    <t>4R_16</t>
  </si>
  <si>
    <t>poisson dans l'echantillon babord</t>
  </si>
  <si>
    <t>4R_19</t>
  </si>
  <si>
    <t>4R_20</t>
  </si>
  <si>
    <t>4R_22</t>
  </si>
  <si>
    <t>4R_23</t>
  </si>
  <si>
    <t>un peu d'eau perdu lors de l'ouverture du godet</t>
  </si>
  <si>
    <t>4R_24</t>
  </si>
  <si>
    <t>Formol+ethanol</t>
  </si>
  <si>
    <t>Il manqueat beaucoup d'eau dans le débimetre babord (~1/3 plein, il a été rempli après le trait). C'est le 2e fois qu'on ajoute de l'eau millipore depuis le début. Erreur avec echantillon tribord: mélange d'ethanol ET formol dans le bocal.</t>
  </si>
  <si>
    <t>4R_27</t>
  </si>
  <si>
    <t>Probleme avec le débimetre tribord; la tige centrale a crochie et le débimetre (l'hélice) a acoté sur le cadre du bongo. On a redressé la tige pour s'assurer que l'hélice tourne.</t>
  </si>
  <si>
    <t>4R_25</t>
  </si>
  <si>
    <t>4R_28</t>
  </si>
  <si>
    <t>1 meduse crinière de lion</t>
  </si>
  <si>
    <t>echantillon babord partiellement échappé lors du transfert dans le pot! L'echantillon est probablement à ignorer. Peut-on le remplacer par l'echantillontribord? On ne sait pas qule % de l'echantillon a été perdu.</t>
  </si>
  <si>
    <t>4R_29</t>
  </si>
  <si>
    <t>4R_30</t>
  </si>
  <si>
    <t>Annulé (le vent a emmelé les filets qui sont restés dans l'eau 45 sec. avant le vrai départ)</t>
  </si>
  <si>
    <t>Annulé (filets entremelés)</t>
  </si>
  <si>
    <t>25 noeuds de vent limite pour le deploiement des bongos</t>
  </si>
  <si>
    <t>121;08</t>
  </si>
  <si>
    <t>Poisson qui saute à coté du bateau (lucioles?)</t>
  </si>
  <si>
    <t>Le débimetre ne semble pas avoir fonctionné, mais les filets n'étaient pas melés et le débitmetre ne se coinçait nul part, je ne comprends pas. Le krill dans les échantillons semblait déjâ mort: opaque couleur blanchatre et laiteuse + immobile soit flottant sur le cote en surface ou collé au fond aussi couché sur le coté.</t>
  </si>
  <si>
    <t>eau millipore ajoute aux debitmetres avant le debut du trait</t>
  </si>
  <si>
    <t>Ajout d'eau millipore dans le débitmetre babord (il en manquat environ 1/3)</t>
  </si>
  <si>
    <t>Le bongo est partiellement sort de l'eau loin du bateau lors de la remontée (surfé en surface, à moitié émergé, sur environ 30m) et au moment de la descente initiale, le cable n'était pas sous tension, il a même baillé, mais les filets n'étaient pas emmêlés. Donc, on reprend la station une 2e fois (cons. 49) mais on conserve ce trait au cas ou.</t>
  </si>
  <si>
    <t>1 morceau d'un gros algue (ascophylle?)</t>
  </si>
  <si>
    <t>reprise de la station (en sens inverse)</t>
  </si>
  <si>
    <t>Le cable à coincé dans la poullie pendant quelques secondes lors du trait.</t>
  </si>
  <si>
    <t>Erreur d'identification du # de station sur les etiquettes dans les pots. On a ajouté une deuxième etiquette avec le bon # de station</t>
  </si>
  <si>
    <t>Attention: le # de station+consecutive ont été mal identifiés sur les étiquettes. Une 2ieme etiquette indiquant les corrections ont été ajoutées dans les pots.</t>
  </si>
  <si>
    <t>Une petite partie de l'échantillon de babord à tombé à coté du sceau.</t>
  </si>
  <si>
    <t>IML-2021-19</t>
  </si>
  <si>
    <t>IML-2021-20</t>
  </si>
  <si>
    <t>IML-2021-21</t>
  </si>
  <si>
    <t>IML-2021-22</t>
  </si>
  <si>
    <t>IML-2021-23</t>
  </si>
  <si>
    <t>IML-2021-24</t>
  </si>
  <si>
    <t>IML-2021-25</t>
  </si>
  <si>
    <t>IML-2021-26</t>
  </si>
  <si>
    <t>IML-2021-27</t>
  </si>
  <si>
    <t>IML-2021-28</t>
  </si>
  <si>
    <t>IML-2021-29</t>
  </si>
  <si>
    <t>IML-2021-30</t>
  </si>
  <si>
    <t>IML-2021-31</t>
  </si>
  <si>
    <t>IML-2021-32</t>
  </si>
  <si>
    <t>IML-2021-33</t>
  </si>
  <si>
    <t>IML-2021-34</t>
  </si>
  <si>
    <t>IML-2021-35</t>
  </si>
  <si>
    <t>IML-2021-36</t>
  </si>
  <si>
    <t>IML-2021-37</t>
  </si>
  <si>
    <t>IML-2021-38</t>
  </si>
  <si>
    <t>IML-2021-39</t>
  </si>
  <si>
    <t>IML-2021-40</t>
  </si>
  <si>
    <t>IML-2021-41</t>
  </si>
  <si>
    <t>IML-2021-42</t>
  </si>
  <si>
    <t>IML-2021-43</t>
  </si>
  <si>
    <t>IML-2021-44</t>
  </si>
  <si>
    <t>IML-2021-45</t>
  </si>
  <si>
    <t>IML-2021-46</t>
  </si>
  <si>
    <t>IML-2021-47</t>
  </si>
  <si>
    <t>IML-2021-48</t>
  </si>
  <si>
    <t>IML-2021-49</t>
  </si>
  <si>
    <t>IML-2021-50</t>
  </si>
  <si>
    <t>IML-2021-51</t>
  </si>
  <si>
    <t>IML-2021-52</t>
  </si>
  <si>
    <t>IML-2021-53</t>
  </si>
  <si>
    <t>IML-2021-54</t>
  </si>
  <si>
    <t>IML-2021-55</t>
  </si>
  <si>
    <t>IML-2021-56</t>
  </si>
  <si>
    <t>IML-2021-57</t>
  </si>
  <si>
    <t>IML-2021-58</t>
  </si>
  <si>
    <t>IML-2021-59</t>
  </si>
  <si>
    <t>IML-2021-60</t>
  </si>
  <si>
    <t>IML-2021-61</t>
  </si>
  <si>
    <t>IML-2021-62</t>
  </si>
  <si>
    <t>IML-2021-63</t>
  </si>
  <si>
    <t>IML-2021-64</t>
  </si>
  <si>
    <t>IML-2021-65</t>
  </si>
  <si>
    <t>IML-2021-66</t>
  </si>
  <si>
    <t>IML-2021-67</t>
  </si>
  <si>
    <t>IML-2021-68</t>
  </si>
  <si>
    <t>IML-2021-69</t>
  </si>
  <si>
    <t>IML-2021-70</t>
  </si>
  <si>
    <t>IML-2021-71</t>
  </si>
  <si>
    <t>IML-2021-72</t>
  </si>
  <si>
    <t>IML-2021-73</t>
  </si>
  <si>
    <t>IML-2021-74</t>
  </si>
  <si>
    <t>IML-2021-75</t>
  </si>
  <si>
    <t>IML-2021-76</t>
  </si>
  <si>
    <t>IML-2021-77</t>
  </si>
  <si>
    <t>IML-2021-78</t>
  </si>
  <si>
    <t>IML-2021-79</t>
  </si>
  <si>
    <t>IML-2021-80</t>
  </si>
  <si>
    <t>IML-2021-81</t>
  </si>
  <si>
    <t>IML-2021-82</t>
  </si>
  <si>
    <t>IML-2021-83</t>
  </si>
  <si>
    <t>IML-2021-84</t>
  </si>
  <si>
    <t>IML-2021-85</t>
  </si>
  <si>
    <t>IML-2021-86</t>
  </si>
  <si>
    <t>IML-2021-87</t>
  </si>
  <si>
    <t>IML-2021-88</t>
  </si>
  <si>
    <t>IML-2021-89</t>
  </si>
  <si>
    <t>IML-2021-90</t>
  </si>
  <si>
    <t>IML-2021-91</t>
  </si>
  <si>
    <t>IML-2021-92</t>
  </si>
  <si>
    <t>IML-2021-93</t>
  </si>
  <si>
    <t>IML-2021-94</t>
  </si>
  <si>
    <t>IML-2021-95</t>
  </si>
  <si>
    <t>IML-2021-96</t>
  </si>
  <si>
    <t>IML-2021-97</t>
  </si>
  <si>
    <t>IML-2021-98</t>
  </si>
  <si>
    <t>IML-2021-99</t>
  </si>
  <si>
    <t>IML-2021-100</t>
  </si>
  <si>
    <t>IML-2021-101</t>
  </si>
  <si>
    <t>IML-2021-102</t>
  </si>
  <si>
    <t>IML-2021-103</t>
  </si>
  <si>
    <t>IML-2021-104</t>
  </si>
  <si>
    <t>IML-2021-105</t>
  </si>
  <si>
    <t>IML-2021-106</t>
  </si>
  <si>
    <t>IML-2021-107</t>
  </si>
  <si>
    <t>IML-2021-108</t>
  </si>
  <si>
    <t>IML-2021-109</t>
  </si>
  <si>
    <t>IML-2021-110</t>
  </si>
  <si>
    <t>IML-2021-111</t>
  </si>
  <si>
    <t>IML-2021-112</t>
  </si>
  <si>
    <t>IML-2021-113</t>
  </si>
  <si>
    <t>IML-2021-114</t>
  </si>
  <si>
    <t>IML-2021-115</t>
  </si>
  <si>
    <t>IML-2021-116</t>
  </si>
  <si>
    <t>IML-2021-117</t>
  </si>
  <si>
    <t>IML-2021-118</t>
  </si>
  <si>
    <t>IML-2021-119</t>
  </si>
  <si>
    <t>IML-2021-120</t>
  </si>
  <si>
    <t>IML-2021-121</t>
  </si>
  <si>
    <t>IML-2021-122</t>
  </si>
  <si>
    <t>IML-2021-123</t>
  </si>
  <si>
    <t>IML-2021-124</t>
  </si>
  <si>
    <t>IML-2021-125</t>
  </si>
  <si>
    <t>IML-2021-126</t>
  </si>
  <si>
    <t>IML-2021-127</t>
  </si>
  <si>
    <t>IML-2021-128</t>
  </si>
  <si>
    <t>IML-2021-129</t>
  </si>
  <si>
    <t>IML-2021-130</t>
  </si>
  <si>
    <t>IML-2021-131</t>
  </si>
  <si>
    <t>IML-2021-132</t>
  </si>
  <si>
    <t>IML-2021-133</t>
  </si>
  <si>
    <t>IML-2021-134</t>
  </si>
  <si>
    <t>IML-2021-135</t>
  </si>
  <si>
    <t>IML-2021-136</t>
  </si>
  <si>
    <t>IML-2021-137</t>
  </si>
  <si>
    <t>IML-2021-138</t>
  </si>
  <si>
    <t>IML-2021-139</t>
  </si>
  <si>
    <t>IML-2021-140</t>
  </si>
  <si>
    <t>IML-2021-141</t>
  </si>
  <si>
    <t>1 groseille, 1 meduse croix blanche</t>
  </si>
  <si>
    <t>2 meduse croix blanche</t>
  </si>
  <si>
    <t>10 meduse croix blanche, 2 groseille</t>
  </si>
  <si>
    <t>2 meduse croix blanche, 1 groseille</t>
  </si>
  <si>
    <t>3 meduse croix blanche</t>
  </si>
  <si>
    <t>6 meduse croix blanche</t>
  </si>
  <si>
    <t>4 meduse croix blanche</t>
  </si>
  <si>
    <t>4 meduse croix blanche, 1 gros fucus</t>
  </si>
  <si>
    <t>1 meduse croix blanche, 1 petit algue</t>
  </si>
  <si>
    <t>1 meduse croix blanche</t>
  </si>
  <si>
    <t>3P_8</t>
  </si>
  <si>
    <t>3P_9</t>
  </si>
  <si>
    <t>3P_10</t>
  </si>
  <si>
    <t>3P_11</t>
  </si>
  <si>
    <t>3P_12</t>
  </si>
  <si>
    <t>3P_1</t>
  </si>
  <si>
    <t>3P_13</t>
  </si>
  <si>
    <t>3P_2</t>
  </si>
  <si>
    <t>3P_3</t>
  </si>
  <si>
    <t>3P_4</t>
  </si>
  <si>
    <t>3P_5</t>
  </si>
  <si>
    <t>3P_6</t>
  </si>
  <si>
    <t>3P_7</t>
  </si>
  <si>
    <t>3P_17</t>
  </si>
  <si>
    <t>3P_16</t>
  </si>
  <si>
    <t>3P_23</t>
  </si>
  <si>
    <t>3P_26</t>
  </si>
  <si>
    <t>3P_22</t>
  </si>
  <si>
    <t>3P_15</t>
  </si>
  <si>
    <t>3P_14</t>
  </si>
  <si>
    <t>3P_21</t>
  </si>
  <si>
    <t>3P_25</t>
  </si>
  <si>
    <t>3P_27</t>
  </si>
  <si>
    <t>3P_24</t>
  </si>
  <si>
    <t>3P_20</t>
  </si>
  <si>
    <t>3P_19</t>
  </si>
  <si>
    <t>3P_18</t>
  </si>
  <si>
    <t>Mission</t>
  </si>
  <si>
    <t>Année</t>
  </si>
  <si>
    <t>Date</t>
  </si>
  <si>
    <t>Heure</t>
  </si>
  <si>
    <t xml:space="preserve">Calibration </t>
  </si>
  <si>
    <t>Bab./Trib.</t>
  </si>
  <si>
    <t>Delta</t>
  </si>
  <si>
    <t>Trait (min.)</t>
  </si>
  <si>
    <t>(sec.)</t>
  </si>
  <si>
    <t>Durée totale (sec)</t>
  </si>
  <si>
    <t>Volume (m3)</t>
  </si>
  <si>
    <t>Prof. bongo (m)</t>
  </si>
  <si>
    <t>Volume (m3) Bionet</t>
  </si>
  <si>
    <t>Prof. station (m)</t>
  </si>
  <si>
    <r>
      <t>T∑ 10m (</t>
    </r>
    <r>
      <rPr>
        <b/>
        <vertAlign val="superscript"/>
        <sz val="8"/>
        <rFont val="Arial"/>
        <family val="2"/>
      </rPr>
      <t>o</t>
    </r>
    <r>
      <rPr>
        <b/>
        <sz val="8"/>
        <rFont val="Arial"/>
        <family val="2"/>
      </rPr>
      <t>C)</t>
    </r>
  </si>
  <si>
    <t>Débimètre</t>
  </si>
  <si>
    <t>B</t>
  </si>
  <si>
    <t>T</t>
  </si>
  <si>
    <t>vire</t>
  </si>
  <si>
    <t>v=0.2781N+0.0181</t>
  </si>
  <si>
    <t>v=0.2779N+0.0131</t>
  </si>
  <si>
    <t>3PN_8</t>
  </si>
  <si>
    <t>3PN_9</t>
  </si>
  <si>
    <t>3PN_10</t>
  </si>
  <si>
    <t>3PN_11</t>
  </si>
  <si>
    <t>3PN_12</t>
  </si>
  <si>
    <t>3PN_1</t>
  </si>
  <si>
    <t>3PN_13</t>
  </si>
  <si>
    <t>3PN_2</t>
  </si>
  <si>
    <t>3PN_3</t>
  </si>
  <si>
    <t>3PN_4</t>
  </si>
  <si>
    <t>3PN_5</t>
  </si>
  <si>
    <t>3PN_6</t>
  </si>
  <si>
    <t>3PN_7</t>
  </si>
  <si>
    <t>3PN_17</t>
  </si>
  <si>
    <t>3PN_16</t>
  </si>
  <si>
    <t>3PN_23</t>
  </si>
  <si>
    <t>3PN_26</t>
  </si>
  <si>
    <t>3PN_22</t>
  </si>
  <si>
    <t>3PN_15</t>
  </si>
  <si>
    <t>3PN_14</t>
  </si>
  <si>
    <t>3PN_21</t>
  </si>
  <si>
    <t>3PN_25</t>
  </si>
  <si>
    <t>3PN_27</t>
  </si>
  <si>
    <t>3PN_24</t>
  </si>
  <si>
    <t>3PN_20</t>
  </si>
  <si>
    <t>3PN_19</t>
  </si>
  <si>
    <t>3PN_18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</si>
</sst>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dd/mm"/>
    <numFmt numFmtId="165" formatCode="0.0"/>
    <numFmt numFmtId="166" formatCode="hh:mm:ss;@"/>
    <numFmt numFmtId="167" formatCode="h:mm;@"/>
  </numFmts>
  <fonts count="11" x14ac:knownFonts="1">
    <font>
      <sz val="11"/>
      <color theme="1"/>
      <name val="Calibri"/>
      <family val="2"/>
      <scheme val="minor"/>
    </font>
    <font>
      <b/>
      <sz val="8"/>
      <name val="Arial"/>
      <family val="2"/>
    </font>
    <font>
      <b/>
      <vertAlign val="superscript"/>
      <sz val="8"/>
      <name val="Arial"/>
      <family val="2"/>
    </font>
    <font>
      <b/>
      <sz val="8"/>
      <color indexed="81"/>
      <name val="Tahoma"/>
      <family val="2"/>
    </font>
    <font>
      <sz val="8"/>
      <color indexed="81"/>
      <name val="Tahoma"/>
      <family val="2"/>
    </font>
    <font>
      <b/>
      <sz val="11"/>
      <color theme="1"/>
      <name val="Calibri"/>
      <family val="2"/>
      <scheme val="minor"/>
    </font>
    <font>
      <sz val="8"/>
      <name val="Arial"/>
      <family val="2"/>
    </font>
    <font>
      <sz val="11"/>
      <color rgb="FFFF0000"/>
      <name val="Calibri"/>
      <family val="2"/>
      <scheme val="minor"/>
    </font>
    <font>
      <sz val="11"/>
      <name val="Calibri"/>
      <family val="2"/>
      <scheme val="minor"/>
    </font>
    <font>
      <b/>
      <sz val="10"/>
      <color theme="1"/>
      <name val="Calibri"/>
      <family val="2"/>
      <scheme val="minor"/>
    </font>
    <font>
      <sz val="10"/>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5" tint="0.59999389629810485"/>
        <bgColor indexed="64"/>
      </patternFill>
    </fill>
    <fill>
      <patternFill patternType="solid">
        <fgColor rgb="FFFF0000"/>
        <bgColor indexed="64"/>
      </patternFill>
    </fill>
  </fills>
  <borders count="2">
    <border>
      <left/>
      <right/>
      <top/>
      <bottom/>
      <diagonal/>
    </border>
    <border>
      <left/>
      <right/>
      <top/>
      <bottom style="medium">
        <color indexed="64"/>
      </bottom>
      <diagonal/>
    </border>
  </borders>
  <cellStyleXfs count="1">
    <xf numFmtId="0" fontId="0" fillId="0" borderId="0"/>
  </cellStyleXfs>
  <cellXfs count="42">
    <xf numFmtId="0" fontId="0" fillId="0" borderId="0" xfId="0"/>
    <xf numFmtId="20" fontId="0" fillId="0" borderId="0" xfId="0" applyNumberFormat="1"/>
    <xf numFmtId="0" fontId="1" fillId="0" borderId="1" xfId="0" applyFont="1" applyFill="1" applyBorder="1" applyAlignment="1">
      <alignment horizontal="center"/>
    </xf>
    <xf numFmtId="1" fontId="1" fillId="0" borderId="1" xfId="0" applyNumberFormat="1" applyFont="1" applyFill="1" applyBorder="1" applyAlignment="1">
      <alignment horizontal="center"/>
    </xf>
    <xf numFmtId="164" fontId="1" fillId="0" borderId="1" xfId="0" applyNumberFormat="1" applyFont="1" applyFill="1" applyBorder="1" applyAlignment="1">
      <alignment horizontal="center"/>
    </xf>
    <xf numFmtId="165" fontId="1" fillId="0" borderId="1" xfId="0" applyNumberFormat="1" applyFont="1" applyFill="1" applyBorder="1" applyAlignment="1">
      <alignment horizontal="center"/>
    </xf>
    <xf numFmtId="1" fontId="1" fillId="0" borderId="1" xfId="0" applyNumberFormat="1" applyFont="1" applyFill="1" applyBorder="1" applyAlignment="1" applyProtection="1">
      <alignment horizontal="center"/>
    </xf>
    <xf numFmtId="2" fontId="1" fillId="0" borderId="1" xfId="0" applyNumberFormat="1" applyFont="1" applyFill="1" applyBorder="1" applyAlignment="1">
      <alignment horizontal="center"/>
    </xf>
    <xf numFmtId="0" fontId="1" fillId="0" borderId="0" xfId="0" applyFont="1" applyFill="1" applyBorder="1" applyAlignment="1">
      <alignment horizontal="center"/>
    </xf>
    <xf numFmtId="0" fontId="0" fillId="0" borderId="0" xfId="0" applyAlignment="1">
      <alignment horizontal="center"/>
    </xf>
    <xf numFmtId="14" fontId="0" fillId="0" borderId="0" xfId="0" applyNumberFormat="1"/>
    <xf numFmtId="166" fontId="1" fillId="0" borderId="1" xfId="0" applyNumberFormat="1" applyFont="1" applyFill="1" applyBorder="1" applyAlignment="1">
      <alignment horizontal="center"/>
    </xf>
    <xf numFmtId="166" fontId="0" fillId="0" borderId="0" xfId="0" applyNumberFormat="1" applyAlignment="1">
      <alignment horizontal="center"/>
    </xf>
    <xf numFmtId="0" fontId="5" fillId="0" borderId="0" xfId="0" applyFont="1"/>
    <xf numFmtId="0" fontId="5" fillId="0" borderId="0" xfId="0" applyFont="1" applyAlignment="1">
      <alignment horizontal="center"/>
    </xf>
    <xf numFmtId="0" fontId="5" fillId="0" borderId="1" xfId="0" applyFont="1" applyBorder="1" applyAlignment="1">
      <alignment horizontal="center"/>
    </xf>
    <xf numFmtId="1" fontId="1" fillId="2" borderId="1" xfId="0" applyNumberFormat="1" applyFont="1" applyFill="1" applyBorder="1" applyAlignment="1">
      <alignment horizontal="center"/>
    </xf>
    <xf numFmtId="1" fontId="6" fillId="3" borderId="0" xfId="0" applyNumberFormat="1" applyFont="1" applyFill="1" applyBorder="1" applyAlignment="1" applyProtection="1">
      <alignment horizontal="center"/>
    </xf>
    <xf numFmtId="167" fontId="5" fillId="0" borderId="0" xfId="0" applyNumberFormat="1" applyFont="1" applyAlignment="1">
      <alignment horizontal="center"/>
    </xf>
    <xf numFmtId="167" fontId="0" fillId="0" borderId="0" xfId="0" applyNumberFormat="1" applyAlignment="1">
      <alignment horizontal="center"/>
    </xf>
    <xf numFmtId="167" fontId="7" fillId="2" borderId="0" xfId="0" applyNumberFormat="1" applyFont="1" applyFill="1" applyAlignment="1">
      <alignment horizontal="center"/>
    </xf>
    <xf numFmtId="0" fontId="0" fillId="2" borderId="0" xfId="0" applyFill="1"/>
    <xf numFmtId="166" fontId="0" fillId="2" borderId="0" xfId="0" applyNumberFormat="1" applyFill="1" applyAlignment="1">
      <alignment horizontal="center"/>
    </xf>
    <xf numFmtId="0" fontId="0" fillId="2" borderId="0" xfId="0" applyFill="1" applyAlignment="1">
      <alignment horizontal="center"/>
    </xf>
    <xf numFmtId="14" fontId="0" fillId="2" borderId="0" xfId="0" applyNumberFormat="1" applyFill="1"/>
    <xf numFmtId="167" fontId="0" fillId="2" borderId="0" xfId="0" applyNumberFormat="1" applyFill="1" applyAlignment="1">
      <alignment horizontal="center"/>
    </xf>
    <xf numFmtId="1" fontId="6" fillId="2" borderId="0" xfId="0" applyNumberFormat="1" applyFont="1" applyFill="1" applyBorder="1" applyAlignment="1" applyProtection="1">
      <alignment horizontal="center"/>
    </xf>
    <xf numFmtId="2" fontId="1" fillId="0" borderId="1" xfId="0" applyNumberFormat="1" applyFont="1" applyFill="1" applyBorder="1" applyAlignment="1" applyProtection="1">
      <alignment horizontal="center"/>
    </xf>
    <xf numFmtId="2" fontId="0" fillId="0" borderId="0" xfId="0" applyNumberFormat="1"/>
    <xf numFmtId="2" fontId="0" fillId="2" borderId="0" xfId="0" applyNumberFormat="1" applyFill="1"/>
    <xf numFmtId="0" fontId="0" fillId="0" borderId="0" xfId="0" applyFill="1" applyAlignment="1">
      <alignment horizontal="center"/>
    </xf>
    <xf numFmtId="165" fontId="5" fillId="0" borderId="0" xfId="0" applyNumberFormat="1" applyFont="1" applyAlignment="1">
      <alignment horizontal="center"/>
    </xf>
    <xf numFmtId="165" fontId="0" fillId="0" borderId="0" xfId="0" applyNumberFormat="1" applyAlignment="1">
      <alignment horizontal="center"/>
    </xf>
    <xf numFmtId="165" fontId="0" fillId="2" borderId="0" xfId="0" applyNumberFormat="1" applyFill="1" applyAlignment="1">
      <alignment horizontal="center"/>
    </xf>
    <xf numFmtId="167" fontId="8" fillId="0" borderId="0" xfId="0" applyNumberFormat="1" applyFont="1" applyFill="1" applyAlignment="1">
      <alignment horizontal="center"/>
    </xf>
    <xf numFmtId="166" fontId="0" fillId="0" borderId="0" xfId="0" applyNumberFormat="1" applyFill="1" applyAlignment="1">
      <alignment horizontal="center"/>
    </xf>
    <xf numFmtId="165" fontId="0" fillId="0" borderId="0" xfId="0" applyNumberFormat="1" applyFill="1" applyAlignment="1">
      <alignment horizontal="center"/>
    </xf>
    <xf numFmtId="165" fontId="1" fillId="4" borderId="1" xfId="0" applyNumberFormat="1" applyFont="1" applyFill="1" applyBorder="1" applyAlignment="1">
      <alignment horizontal="center"/>
    </xf>
    <xf numFmtId="0" fontId="9" fillId="0" borderId="0" xfId="0" applyFont="1"/>
    <xf numFmtId="0" fontId="10" fillId="0" borderId="0" xfId="0" applyFont="1"/>
    <xf numFmtId="165" fontId="1" fillId="0" borderId="1" xfId="0" applyNumberFormat="1" applyFont="1" applyFill="1" applyBorder="1" applyAlignment="1" applyProtection="1">
      <alignment horizontal="center"/>
    </xf>
    <xf numFmtId="165" fontId="0" fillId="4" borderId="0" xfId="0" applyNumberFormat="1" applyFill="1" applyAlignment="1">
      <alignment horizontal="center"/>
    </xf>
  </cellXfs>
  <cellStyles count="1">
    <cellStyle name="Normal" xfId="0" builtinId="0"/>
  </cellStyles>
  <dxfs count="0"/>
  <tableStyles count="0" defaultTableStyle="TableStyleMedium2" defaultPivotStyle="PivotStyleLight16"/>
  <colors>
    <mruColors>
      <color rgb="FFFF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25"/>
  <sheetViews>
    <sheetView tabSelected="1" workbookViewId="0">
      <pane ySplit="1" topLeftCell="A2" activePane="bottomLeft" state="frozen"/>
      <selection activeCell="U1" sqref="U1"/>
      <selection pane="bottomLeft" activeCell="M11" sqref="M11"/>
    </sheetView>
  </sheetViews>
  <sheetFormatPr defaultColWidth="9.140625" defaultRowHeight="15" x14ac:dyDescent="0.25"/>
  <cols>
    <col min="1" max="1" width="12.85546875" customWidth="1"/>
    <col min="7" max="7" width="12.85546875" customWidth="1"/>
    <col min="8" max="8" width="19.140625" customWidth="1"/>
    <col min="9" max="9" width="6.85546875" customWidth="1"/>
    <col min="10" max="10" width="19.140625" customWidth="1"/>
    <col min="11" max="11" width="12" customWidth="1"/>
    <col min="12" max="12" width="14.85546875" customWidth="1"/>
    <col min="13" max="13" width="14.5703125" customWidth="1"/>
    <col min="14" max="14" width="15.7109375" customWidth="1"/>
    <col min="16" max="16" width="21.28515625" customWidth="1"/>
    <col min="17" max="17" width="7" customWidth="1"/>
    <col min="18" max="18" width="29.5703125" customWidth="1"/>
  </cols>
  <sheetData>
    <row r="1" spans="1:19" s="13" customFormat="1" x14ac:dyDescent="0.25">
      <c r="A1" s="13" t="s">
        <v>0</v>
      </c>
      <c r="B1" s="13" t="s">
        <v>2</v>
      </c>
      <c r="C1" s="13" t="s">
        <v>3</v>
      </c>
      <c r="D1" s="13" t="s">
        <v>4</v>
      </c>
      <c r="E1" s="13" t="s">
        <v>5</v>
      </c>
      <c r="F1" s="13" t="s">
        <v>6</v>
      </c>
      <c r="G1" s="13" t="s">
        <v>7</v>
      </c>
      <c r="H1" s="13" t="s">
        <v>8</v>
      </c>
      <c r="I1" s="13" t="s">
        <v>35</v>
      </c>
      <c r="J1" s="13" t="s">
        <v>38</v>
      </c>
      <c r="K1" s="13" t="s">
        <v>18</v>
      </c>
      <c r="L1" s="13" t="s">
        <v>9</v>
      </c>
      <c r="M1" s="13" t="s">
        <v>10</v>
      </c>
      <c r="N1" s="13" t="s">
        <v>23</v>
      </c>
      <c r="O1" s="13" t="s">
        <v>11</v>
      </c>
      <c r="P1" s="13" t="s">
        <v>12</v>
      </c>
      <c r="Q1" s="13" t="s">
        <v>43</v>
      </c>
      <c r="R1" s="13" t="s">
        <v>14</v>
      </c>
      <c r="S1" s="13" t="s">
        <v>13</v>
      </c>
    </row>
    <row r="2" spans="1:19" x14ac:dyDescent="0.25">
      <c r="A2" t="s">
        <v>1</v>
      </c>
      <c r="B2">
        <v>1</v>
      </c>
      <c r="C2" t="s">
        <v>15</v>
      </c>
      <c r="D2">
        <v>14</v>
      </c>
      <c r="E2">
        <v>8</v>
      </c>
      <c r="F2">
        <v>2021</v>
      </c>
      <c r="G2" t="s">
        <v>16</v>
      </c>
      <c r="H2" t="s">
        <v>17</v>
      </c>
      <c r="I2" t="s">
        <v>36</v>
      </c>
      <c r="J2" t="s">
        <v>31</v>
      </c>
      <c r="K2">
        <v>25666</v>
      </c>
      <c r="L2" t="s">
        <v>31</v>
      </c>
      <c r="M2" t="s">
        <v>31</v>
      </c>
      <c r="N2" t="s">
        <v>31</v>
      </c>
      <c r="O2" t="s">
        <v>31</v>
      </c>
      <c r="P2" t="s">
        <v>31</v>
      </c>
      <c r="Q2" t="s">
        <v>31</v>
      </c>
      <c r="S2" t="s">
        <v>32</v>
      </c>
    </row>
    <row r="3" spans="1:19" x14ac:dyDescent="0.25">
      <c r="A3" t="s">
        <v>93</v>
      </c>
      <c r="B3">
        <f t="shared" ref="B3:C3" si="0">B2</f>
        <v>1</v>
      </c>
      <c r="C3" t="str">
        <f t="shared" si="0"/>
        <v>4R_1</v>
      </c>
      <c r="D3">
        <v>14</v>
      </c>
      <c r="E3">
        <v>8</v>
      </c>
      <c r="F3">
        <v>2021</v>
      </c>
      <c r="G3" t="s">
        <v>16</v>
      </c>
      <c r="H3" t="s">
        <v>17</v>
      </c>
      <c r="I3" t="s">
        <v>36</v>
      </c>
      <c r="J3" t="s">
        <v>31</v>
      </c>
      <c r="K3">
        <v>23508</v>
      </c>
      <c r="L3" t="s">
        <v>31</v>
      </c>
      <c r="M3" t="s">
        <v>31</v>
      </c>
      <c r="N3" t="s">
        <v>31</v>
      </c>
      <c r="O3" t="s">
        <v>31</v>
      </c>
      <c r="P3" t="s">
        <v>31</v>
      </c>
      <c r="Q3" t="s">
        <v>31</v>
      </c>
      <c r="S3" t="s">
        <v>32</v>
      </c>
    </row>
    <row r="4" spans="1:19" x14ac:dyDescent="0.25">
      <c r="A4" t="s">
        <v>94</v>
      </c>
      <c r="B4">
        <v>2</v>
      </c>
      <c r="C4" t="s">
        <v>15</v>
      </c>
      <c r="D4">
        <v>14</v>
      </c>
      <c r="E4">
        <v>8</v>
      </c>
      <c r="F4">
        <v>2021</v>
      </c>
      <c r="G4" t="s">
        <v>16</v>
      </c>
      <c r="H4" t="s">
        <v>17</v>
      </c>
      <c r="I4" t="s">
        <v>36</v>
      </c>
      <c r="J4" t="str">
        <f t="shared" ref="J4:J5" si="1">J3</f>
        <v>NA</v>
      </c>
      <c r="K4">
        <v>25666</v>
      </c>
      <c r="L4">
        <v>1621.8</v>
      </c>
      <c r="M4">
        <v>1970.27</v>
      </c>
      <c r="N4" s="1">
        <v>0.34027777777777773</v>
      </c>
      <c r="O4" s="1">
        <v>0.4548611111111111</v>
      </c>
      <c r="P4" t="s">
        <v>19</v>
      </c>
      <c r="Q4" t="s">
        <v>44</v>
      </c>
      <c r="S4" t="s">
        <v>21</v>
      </c>
    </row>
    <row r="5" spans="1:19" x14ac:dyDescent="0.25">
      <c r="A5" t="s">
        <v>95</v>
      </c>
      <c r="B5">
        <f t="shared" ref="B5:C5" si="2">B4</f>
        <v>2</v>
      </c>
      <c r="C5" t="str">
        <f t="shared" si="2"/>
        <v>4R_1</v>
      </c>
      <c r="D5">
        <v>14</v>
      </c>
      <c r="E5">
        <v>8</v>
      </c>
      <c r="F5">
        <v>2021</v>
      </c>
      <c r="G5" t="s">
        <v>16</v>
      </c>
      <c r="H5" t="s">
        <v>17</v>
      </c>
      <c r="I5" t="s">
        <v>36</v>
      </c>
      <c r="J5" t="str">
        <f t="shared" si="1"/>
        <v>NA</v>
      </c>
      <c r="K5">
        <v>23508</v>
      </c>
      <c r="L5">
        <v>4090.87</v>
      </c>
      <c r="M5">
        <v>4429.6400000000003</v>
      </c>
      <c r="N5" s="1">
        <f t="shared" ref="N5:O5" si="3">N4</f>
        <v>0.34027777777777773</v>
      </c>
      <c r="O5" s="1">
        <f t="shared" si="3"/>
        <v>0.4548611111111111</v>
      </c>
      <c r="P5" t="s">
        <v>20</v>
      </c>
      <c r="Q5" t="s">
        <v>44</v>
      </c>
      <c r="R5" t="s">
        <v>216</v>
      </c>
      <c r="S5" t="s">
        <v>21</v>
      </c>
    </row>
    <row r="6" spans="1:19" x14ac:dyDescent="0.25">
      <c r="A6" t="s">
        <v>96</v>
      </c>
      <c r="B6">
        <v>3</v>
      </c>
      <c r="C6" t="s">
        <v>22</v>
      </c>
      <c r="D6">
        <v>14</v>
      </c>
      <c r="E6">
        <v>8</v>
      </c>
      <c r="F6">
        <v>2021</v>
      </c>
      <c r="G6" t="s">
        <v>16</v>
      </c>
      <c r="H6" t="s">
        <v>17</v>
      </c>
      <c r="I6" t="s">
        <v>37</v>
      </c>
      <c r="J6" t="s">
        <v>31</v>
      </c>
      <c r="K6">
        <v>25666</v>
      </c>
      <c r="L6" t="s">
        <v>31</v>
      </c>
      <c r="M6" t="s">
        <v>31</v>
      </c>
      <c r="N6" t="s">
        <v>31</v>
      </c>
      <c r="O6" t="s">
        <v>31</v>
      </c>
      <c r="P6" t="s">
        <v>31</v>
      </c>
      <c r="Q6" t="s">
        <v>31</v>
      </c>
      <c r="S6" t="s">
        <v>33</v>
      </c>
    </row>
    <row r="7" spans="1:19" x14ac:dyDescent="0.25">
      <c r="A7" t="s">
        <v>97</v>
      </c>
      <c r="B7">
        <f t="shared" ref="B7:C7" si="4">B6</f>
        <v>3</v>
      </c>
      <c r="C7" t="str">
        <f t="shared" si="4"/>
        <v>4R_3</v>
      </c>
      <c r="D7">
        <v>14</v>
      </c>
      <c r="E7">
        <v>8</v>
      </c>
      <c r="F7">
        <v>2021</v>
      </c>
      <c r="G7" t="s">
        <v>16</v>
      </c>
      <c r="H7" t="s">
        <v>17</v>
      </c>
      <c r="I7" t="s">
        <v>37</v>
      </c>
      <c r="J7" t="s">
        <v>31</v>
      </c>
      <c r="K7">
        <v>23508</v>
      </c>
      <c r="L7" t="s">
        <v>31</v>
      </c>
      <c r="M7" t="s">
        <v>31</v>
      </c>
      <c r="N7" t="s">
        <v>31</v>
      </c>
      <c r="O7" t="s">
        <v>31</v>
      </c>
      <c r="P7" t="s">
        <v>31</v>
      </c>
      <c r="Q7" t="s">
        <v>31</v>
      </c>
      <c r="S7" t="s">
        <v>33</v>
      </c>
    </row>
    <row r="8" spans="1:19" x14ac:dyDescent="0.25">
      <c r="A8" t="s">
        <v>98</v>
      </c>
      <c r="B8">
        <v>4</v>
      </c>
      <c r="C8" t="s">
        <v>22</v>
      </c>
      <c r="D8">
        <v>14</v>
      </c>
      <c r="E8">
        <v>8</v>
      </c>
      <c r="F8">
        <v>2021</v>
      </c>
      <c r="G8" t="s">
        <v>16</v>
      </c>
      <c r="H8" t="s">
        <v>17</v>
      </c>
      <c r="I8" t="s">
        <v>37</v>
      </c>
      <c r="J8">
        <v>37</v>
      </c>
      <c r="K8">
        <v>25666</v>
      </c>
      <c r="L8">
        <v>1985.67</v>
      </c>
      <c r="M8">
        <v>2312.1</v>
      </c>
      <c r="N8" s="1">
        <v>0.4513888888888889</v>
      </c>
      <c r="O8" s="1">
        <v>0.40972222222222227</v>
      </c>
      <c r="P8" t="s">
        <v>19</v>
      </c>
      <c r="Q8" t="s">
        <v>44</v>
      </c>
      <c r="S8" t="s">
        <v>24</v>
      </c>
    </row>
    <row r="9" spans="1:19" x14ac:dyDescent="0.25">
      <c r="A9" t="s">
        <v>99</v>
      </c>
      <c r="B9">
        <f t="shared" ref="B9:C9" si="5">B8</f>
        <v>4</v>
      </c>
      <c r="C9" t="str">
        <f t="shared" si="5"/>
        <v>4R_3</v>
      </c>
      <c r="D9">
        <v>14</v>
      </c>
      <c r="E9">
        <v>8</v>
      </c>
      <c r="F9">
        <v>2021</v>
      </c>
      <c r="G9" t="s">
        <v>16</v>
      </c>
      <c r="H9" t="s">
        <v>17</v>
      </c>
      <c r="I9" t="s">
        <v>37</v>
      </c>
      <c r="J9">
        <f>J8</f>
        <v>37</v>
      </c>
      <c r="K9">
        <v>23508</v>
      </c>
      <c r="L9">
        <v>4444.5200000000004</v>
      </c>
      <c r="M9">
        <v>4741.75</v>
      </c>
      <c r="N9" s="1">
        <f t="shared" ref="N9:O9" si="6">N8</f>
        <v>0.4513888888888889</v>
      </c>
      <c r="O9" s="1">
        <f t="shared" si="6"/>
        <v>0.40972222222222227</v>
      </c>
      <c r="P9" t="s">
        <v>20</v>
      </c>
      <c r="Q9" t="s">
        <v>44</v>
      </c>
      <c r="S9" t="s">
        <v>24</v>
      </c>
    </row>
    <row r="10" spans="1:19" x14ac:dyDescent="0.25">
      <c r="A10" t="s">
        <v>100</v>
      </c>
      <c r="B10">
        <v>5</v>
      </c>
      <c r="C10" t="s">
        <v>25</v>
      </c>
      <c r="D10">
        <v>14</v>
      </c>
      <c r="E10">
        <v>8</v>
      </c>
      <c r="F10">
        <v>2021</v>
      </c>
      <c r="G10" t="s">
        <v>16</v>
      </c>
      <c r="H10" t="s">
        <v>17</v>
      </c>
      <c r="I10" t="s">
        <v>37</v>
      </c>
      <c r="J10">
        <v>89</v>
      </c>
      <c r="K10">
        <v>25666</v>
      </c>
      <c r="L10">
        <v>2312.98</v>
      </c>
      <c r="M10">
        <v>2722.78</v>
      </c>
      <c r="N10" s="1">
        <v>0.54305555555555551</v>
      </c>
      <c r="O10" s="1">
        <v>0.47083333333333338</v>
      </c>
      <c r="P10" t="s">
        <v>19</v>
      </c>
      <c r="Q10" t="s">
        <v>44</v>
      </c>
      <c r="S10" t="s">
        <v>26</v>
      </c>
    </row>
    <row r="11" spans="1:19" x14ac:dyDescent="0.25">
      <c r="A11" t="s">
        <v>101</v>
      </c>
      <c r="B11">
        <f t="shared" ref="B11:C11" si="7">B10</f>
        <v>5</v>
      </c>
      <c r="C11" t="str">
        <f t="shared" si="7"/>
        <v>4R_2</v>
      </c>
      <c r="D11">
        <v>14</v>
      </c>
      <c r="E11">
        <v>8</v>
      </c>
      <c r="F11">
        <v>2021</v>
      </c>
      <c r="G11" t="s">
        <v>16</v>
      </c>
      <c r="H11" t="s">
        <v>17</v>
      </c>
      <c r="I11" t="s">
        <v>37</v>
      </c>
      <c r="J11">
        <f>J10</f>
        <v>89</v>
      </c>
      <c r="K11">
        <v>23508</v>
      </c>
      <c r="L11">
        <v>4742.53</v>
      </c>
      <c r="M11">
        <v>5177.03</v>
      </c>
      <c r="N11" s="1">
        <f t="shared" ref="N11:O11" si="8">N10</f>
        <v>0.54305555555555551</v>
      </c>
      <c r="O11" s="1">
        <f t="shared" si="8"/>
        <v>0.47083333333333338</v>
      </c>
      <c r="P11" t="s">
        <v>20</v>
      </c>
      <c r="Q11" t="s">
        <v>44</v>
      </c>
      <c r="R11" t="s">
        <v>217</v>
      </c>
      <c r="S11" t="s">
        <v>26</v>
      </c>
    </row>
    <row r="12" spans="1:19" x14ac:dyDescent="0.25">
      <c r="A12" t="s">
        <v>102</v>
      </c>
      <c r="B12">
        <v>6</v>
      </c>
      <c r="C12" t="s">
        <v>27</v>
      </c>
      <c r="D12">
        <v>14</v>
      </c>
      <c r="E12">
        <v>8</v>
      </c>
      <c r="F12">
        <v>2021</v>
      </c>
      <c r="G12" t="s">
        <v>16</v>
      </c>
      <c r="H12" t="s">
        <v>17</v>
      </c>
      <c r="I12" t="s">
        <v>37</v>
      </c>
      <c r="J12">
        <v>74</v>
      </c>
      <c r="K12">
        <v>25666</v>
      </c>
      <c r="L12">
        <v>2724.97</v>
      </c>
      <c r="M12">
        <v>3166.78</v>
      </c>
      <c r="N12" s="1">
        <v>0.62291666666666667</v>
      </c>
      <c r="O12" s="1">
        <v>0.50486111111111109</v>
      </c>
      <c r="P12" t="s">
        <v>19</v>
      </c>
      <c r="Q12" t="s">
        <v>44</v>
      </c>
      <c r="S12" t="s">
        <v>28</v>
      </c>
    </row>
    <row r="13" spans="1:19" x14ac:dyDescent="0.25">
      <c r="A13" t="s">
        <v>103</v>
      </c>
      <c r="B13">
        <f t="shared" ref="B13:C13" si="9">B12</f>
        <v>6</v>
      </c>
      <c r="C13" t="str">
        <f t="shared" si="9"/>
        <v>4R_4</v>
      </c>
      <c r="D13">
        <v>14</v>
      </c>
      <c r="E13">
        <v>8</v>
      </c>
      <c r="F13">
        <v>2021</v>
      </c>
      <c r="G13" t="s">
        <v>16</v>
      </c>
      <c r="H13" t="s">
        <v>17</v>
      </c>
      <c r="I13" t="s">
        <v>37</v>
      </c>
      <c r="J13">
        <f>J12</f>
        <v>74</v>
      </c>
      <c r="K13">
        <v>23508</v>
      </c>
      <c r="L13">
        <v>5177.95</v>
      </c>
      <c r="M13">
        <v>5646.27</v>
      </c>
      <c r="N13" s="1">
        <f t="shared" ref="N13:O13" si="10">N12</f>
        <v>0.62291666666666667</v>
      </c>
      <c r="O13" s="1">
        <f t="shared" si="10"/>
        <v>0.50486111111111109</v>
      </c>
      <c r="P13" t="s">
        <v>20</v>
      </c>
      <c r="Q13" t="s">
        <v>44</v>
      </c>
      <c r="S13" t="s">
        <v>28</v>
      </c>
    </row>
    <row r="14" spans="1:19" x14ac:dyDescent="0.25">
      <c r="A14" t="s">
        <v>104</v>
      </c>
      <c r="B14">
        <v>7</v>
      </c>
      <c r="C14" t="s">
        <v>29</v>
      </c>
      <c r="D14">
        <v>14</v>
      </c>
      <c r="E14">
        <v>8</v>
      </c>
      <c r="F14">
        <v>2021</v>
      </c>
      <c r="G14" t="s">
        <v>16</v>
      </c>
      <c r="H14" t="s">
        <v>17</v>
      </c>
      <c r="I14" t="s">
        <v>37</v>
      </c>
      <c r="J14">
        <v>27</v>
      </c>
      <c r="K14">
        <v>25666</v>
      </c>
      <c r="L14">
        <v>3168.01</v>
      </c>
      <c r="M14">
        <v>3561.13</v>
      </c>
      <c r="N14" s="1">
        <v>0.70972222222222225</v>
      </c>
      <c r="O14" s="1">
        <v>0.44166666666666665</v>
      </c>
      <c r="P14" t="s">
        <v>19</v>
      </c>
      <c r="Q14" t="s">
        <v>44</v>
      </c>
      <c r="S14" t="s">
        <v>84</v>
      </c>
    </row>
    <row r="15" spans="1:19" x14ac:dyDescent="0.25">
      <c r="A15" t="s">
        <v>105</v>
      </c>
      <c r="B15">
        <f t="shared" ref="B15:C15" si="11">B14</f>
        <v>7</v>
      </c>
      <c r="C15" t="str">
        <f t="shared" si="11"/>
        <v>4R_5</v>
      </c>
      <c r="D15">
        <v>14</v>
      </c>
      <c r="E15">
        <v>8</v>
      </c>
      <c r="F15">
        <v>2021</v>
      </c>
      <c r="G15" t="s">
        <v>16</v>
      </c>
      <c r="H15" t="s">
        <v>17</v>
      </c>
      <c r="I15" t="s">
        <v>37</v>
      </c>
      <c r="J15">
        <f>J14</f>
        <v>27</v>
      </c>
      <c r="K15">
        <v>23508</v>
      </c>
      <c r="L15">
        <v>5647.99</v>
      </c>
      <c r="M15">
        <v>6063.89</v>
      </c>
      <c r="N15" s="1">
        <f t="shared" ref="N15:O15" si="12">N14</f>
        <v>0.70972222222222225</v>
      </c>
      <c r="O15" s="1">
        <f t="shared" si="12"/>
        <v>0.44166666666666665</v>
      </c>
      <c r="P15" t="s">
        <v>20</v>
      </c>
      <c r="Q15" t="s">
        <v>44</v>
      </c>
      <c r="S15" t="s">
        <v>84</v>
      </c>
    </row>
    <row r="16" spans="1:19" x14ac:dyDescent="0.25">
      <c r="A16" t="s">
        <v>106</v>
      </c>
      <c r="B16">
        <v>8</v>
      </c>
      <c r="C16" t="s">
        <v>30</v>
      </c>
      <c r="D16">
        <v>14</v>
      </c>
      <c r="E16">
        <v>8</v>
      </c>
      <c r="F16">
        <v>2021</v>
      </c>
      <c r="G16" t="s">
        <v>16</v>
      </c>
      <c r="H16" t="s">
        <v>17</v>
      </c>
      <c r="I16" t="s">
        <v>37</v>
      </c>
      <c r="J16">
        <v>125</v>
      </c>
      <c r="K16">
        <v>25666</v>
      </c>
      <c r="L16">
        <v>3562.13</v>
      </c>
      <c r="M16">
        <v>3975.66</v>
      </c>
      <c r="N16" s="1">
        <v>0.80138888888888893</v>
      </c>
      <c r="O16" s="1">
        <v>0.50277777777777777</v>
      </c>
      <c r="P16" t="s">
        <v>19</v>
      </c>
      <c r="Q16" t="s">
        <v>44</v>
      </c>
    </row>
    <row r="17" spans="1:19" x14ac:dyDescent="0.25">
      <c r="A17" t="s">
        <v>107</v>
      </c>
      <c r="B17">
        <f t="shared" ref="B17:C17" si="13">B16</f>
        <v>8</v>
      </c>
      <c r="C17" t="str">
        <f t="shared" si="13"/>
        <v>4R_8</v>
      </c>
      <c r="D17">
        <v>14</v>
      </c>
      <c r="E17">
        <v>8</v>
      </c>
      <c r="F17">
        <v>2021</v>
      </c>
      <c r="G17" t="s">
        <v>16</v>
      </c>
      <c r="H17" t="s">
        <v>17</v>
      </c>
      <c r="I17" t="s">
        <v>37</v>
      </c>
      <c r="J17">
        <f>J16</f>
        <v>125</v>
      </c>
      <c r="K17">
        <v>23508</v>
      </c>
      <c r="L17">
        <v>6064.28</v>
      </c>
      <c r="M17">
        <v>6501.02</v>
      </c>
      <c r="N17" s="1">
        <f t="shared" ref="N17:O17" si="14">N16</f>
        <v>0.80138888888888893</v>
      </c>
      <c r="O17" s="1">
        <f t="shared" si="14"/>
        <v>0.50277777777777777</v>
      </c>
      <c r="P17" t="s">
        <v>20</v>
      </c>
      <c r="Q17" t="s">
        <v>44</v>
      </c>
    </row>
    <row r="18" spans="1:19" x14ac:dyDescent="0.25">
      <c r="A18" t="s">
        <v>108</v>
      </c>
      <c r="B18">
        <v>9</v>
      </c>
      <c r="C18" t="s">
        <v>34</v>
      </c>
      <c r="D18">
        <v>14</v>
      </c>
      <c r="E18">
        <v>8</v>
      </c>
      <c r="F18">
        <v>2021</v>
      </c>
      <c r="G18" t="s">
        <v>16</v>
      </c>
      <c r="H18" t="s">
        <v>17</v>
      </c>
      <c r="I18" t="s">
        <v>37</v>
      </c>
      <c r="J18">
        <v>50</v>
      </c>
      <c r="K18">
        <v>25666</v>
      </c>
      <c r="L18">
        <v>3978.07</v>
      </c>
      <c r="M18">
        <v>4468.8500000000004</v>
      </c>
      <c r="N18" s="1">
        <v>0.90277777777777779</v>
      </c>
      <c r="O18" s="1">
        <v>0.52777777777777779</v>
      </c>
      <c r="P18" t="s">
        <v>19</v>
      </c>
      <c r="Q18" t="s">
        <v>44</v>
      </c>
      <c r="S18" t="s">
        <v>39</v>
      </c>
    </row>
    <row r="19" spans="1:19" x14ac:dyDescent="0.25">
      <c r="A19" t="s">
        <v>109</v>
      </c>
      <c r="B19">
        <f t="shared" ref="B19:C19" si="15">B18</f>
        <v>9</v>
      </c>
      <c r="C19" t="str">
        <f t="shared" si="15"/>
        <v>4R_7</v>
      </c>
      <c r="D19">
        <v>14</v>
      </c>
      <c r="E19">
        <v>8</v>
      </c>
      <c r="F19">
        <v>2021</v>
      </c>
      <c r="G19" t="s">
        <v>16</v>
      </c>
      <c r="H19" t="s">
        <v>17</v>
      </c>
      <c r="I19" t="s">
        <v>37</v>
      </c>
      <c r="J19">
        <f>J18</f>
        <v>50</v>
      </c>
      <c r="K19">
        <v>23508</v>
      </c>
      <c r="L19">
        <v>6501.13</v>
      </c>
      <c r="M19">
        <v>7023.81</v>
      </c>
      <c r="N19" s="1">
        <f t="shared" ref="N19:O19" si="16">N18</f>
        <v>0.90277777777777779</v>
      </c>
      <c r="O19" s="1">
        <f t="shared" si="16"/>
        <v>0.52777777777777779</v>
      </c>
      <c r="P19" t="s">
        <v>20</v>
      </c>
      <c r="Q19" t="s">
        <v>44</v>
      </c>
      <c r="S19" t="s">
        <v>39</v>
      </c>
    </row>
    <row r="20" spans="1:19" x14ac:dyDescent="0.25">
      <c r="A20" t="s">
        <v>110</v>
      </c>
      <c r="B20">
        <v>10</v>
      </c>
      <c r="C20" t="s">
        <v>40</v>
      </c>
      <c r="D20">
        <v>14</v>
      </c>
      <c r="E20">
        <v>8</v>
      </c>
      <c r="F20">
        <v>2021</v>
      </c>
      <c r="G20" t="s">
        <v>16</v>
      </c>
      <c r="H20" t="s">
        <v>41</v>
      </c>
      <c r="I20" t="s">
        <v>36</v>
      </c>
      <c r="J20">
        <v>105</v>
      </c>
      <c r="K20">
        <v>25666</v>
      </c>
      <c r="L20">
        <v>4468.88</v>
      </c>
      <c r="M20">
        <v>4931.3900000000003</v>
      </c>
      <c r="N20" s="1">
        <v>0.97777777777777775</v>
      </c>
      <c r="O20" s="1">
        <v>0.52083333333333337</v>
      </c>
      <c r="P20" t="s">
        <v>19</v>
      </c>
      <c r="Q20" t="s">
        <v>44</v>
      </c>
      <c r="R20" t="s">
        <v>218</v>
      </c>
      <c r="S20" t="s">
        <v>42</v>
      </c>
    </row>
    <row r="21" spans="1:19" x14ac:dyDescent="0.25">
      <c r="A21" t="s">
        <v>111</v>
      </c>
      <c r="B21">
        <f t="shared" ref="B21:C21" si="17">B20</f>
        <v>10</v>
      </c>
      <c r="C21" t="str">
        <f t="shared" si="17"/>
        <v>4R_6</v>
      </c>
      <c r="D21">
        <v>14</v>
      </c>
      <c r="E21">
        <v>8</v>
      </c>
      <c r="F21">
        <v>2021</v>
      </c>
      <c r="G21" t="s">
        <v>16</v>
      </c>
      <c r="H21" t="s">
        <v>41</v>
      </c>
      <c r="I21" t="s">
        <v>36</v>
      </c>
      <c r="J21">
        <f>J20</f>
        <v>105</v>
      </c>
      <c r="K21">
        <v>23508</v>
      </c>
      <c r="L21">
        <v>7023.83</v>
      </c>
      <c r="M21">
        <v>7509.3</v>
      </c>
      <c r="N21" s="1">
        <f t="shared" ref="N21:O21" si="18">N20</f>
        <v>0.97777777777777775</v>
      </c>
      <c r="O21" s="1">
        <f t="shared" si="18"/>
        <v>0.52083333333333337</v>
      </c>
      <c r="P21" t="s">
        <v>20</v>
      </c>
      <c r="Q21" t="s">
        <v>44</v>
      </c>
      <c r="R21" t="s">
        <v>219</v>
      </c>
      <c r="S21" t="s">
        <v>42</v>
      </c>
    </row>
    <row r="22" spans="1:19" x14ac:dyDescent="0.25">
      <c r="A22" t="s">
        <v>112</v>
      </c>
      <c r="B22">
        <v>11</v>
      </c>
      <c r="C22" t="s">
        <v>45</v>
      </c>
      <c r="D22">
        <v>15</v>
      </c>
      <c r="E22">
        <v>8</v>
      </c>
      <c r="F22">
        <v>2021</v>
      </c>
      <c r="G22" t="s">
        <v>16</v>
      </c>
      <c r="H22" t="s">
        <v>41</v>
      </c>
      <c r="I22" t="s">
        <v>36</v>
      </c>
      <c r="J22">
        <v>105</v>
      </c>
      <c r="K22">
        <v>25666</v>
      </c>
      <c r="L22">
        <v>4931.3999999999996</v>
      </c>
      <c r="M22">
        <v>5334.29</v>
      </c>
      <c r="N22" s="1">
        <v>6.805555555555555E-2</v>
      </c>
      <c r="O22" s="1">
        <v>0.41736111111111113</v>
      </c>
      <c r="P22" t="s">
        <v>19</v>
      </c>
      <c r="Q22" t="s">
        <v>44</v>
      </c>
      <c r="R22" t="s">
        <v>220</v>
      </c>
      <c r="S22" t="s">
        <v>46</v>
      </c>
    </row>
    <row r="23" spans="1:19" x14ac:dyDescent="0.25">
      <c r="A23" t="s">
        <v>113</v>
      </c>
      <c r="B23">
        <f t="shared" ref="B23:C23" si="19">B22</f>
        <v>11</v>
      </c>
      <c r="C23" t="str">
        <f t="shared" si="19"/>
        <v>4R_9</v>
      </c>
      <c r="D23">
        <v>15</v>
      </c>
      <c r="E23">
        <v>8</v>
      </c>
      <c r="F23">
        <v>2021</v>
      </c>
      <c r="G23" t="s">
        <v>16</v>
      </c>
      <c r="H23" t="s">
        <v>41</v>
      </c>
      <c r="I23" t="s">
        <v>36</v>
      </c>
      <c r="J23">
        <f>J22</f>
        <v>105</v>
      </c>
      <c r="K23">
        <v>23508</v>
      </c>
      <c r="L23">
        <v>7509.67</v>
      </c>
      <c r="M23">
        <v>7938.42</v>
      </c>
      <c r="N23" s="1">
        <f t="shared" ref="N23:O23" si="20">N22</f>
        <v>6.805555555555555E-2</v>
      </c>
      <c r="O23" s="1">
        <f t="shared" si="20"/>
        <v>0.41736111111111113</v>
      </c>
      <c r="P23" t="s">
        <v>20</v>
      </c>
      <c r="Q23" t="s">
        <v>44</v>
      </c>
      <c r="R23" t="s">
        <v>221</v>
      </c>
      <c r="S23" t="s">
        <v>46</v>
      </c>
    </row>
    <row r="24" spans="1:19" x14ac:dyDescent="0.25">
      <c r="A24" t="s">
        <v>114</v>
      </c>
      <c r="B24">
        <v>12</v>
      </c>
      <c r="C24" t="s">
        <v>47</v>
      </c>
      <c r="D24">
        <v>15</v>
      </c>
      <c r="E24">
        <v>8</v>
      </c>
      <c r="F24">
        <v>2021</v>
      </c>
      <c r="G24" t="s">
        <v>16</v>
      </c>
      <c r="H24" t="s">
        <v>41</v>
      </c>
      <c r="I24" t="s">
        <v>36</v>
      </c>
      <c r="J24">
        <v>43</v>
      </c>
      <c r="K24">
        <v>25666</v>
      </c>
      <c r="L24">
        <v>5337.3</v>
      </c>
      <c r="M24">
        <v>5795.96</v>
      </c>
      <c r="N24" s="1">
        <v>0.14861111111111111</v>
      </c>
      <c r="O24" s="1">
        <v>0.4826388888888889</v>
      </c>
      <c r="P24" t="s">
        <v>19</v>
      </c>
      <c r="Q24" t="s">
        <v>44</v>
      </c>
    </row>
    <row r="25" spans="1:19" x14ac:dyDescent="0.25">
      <c r="A25" t="s">
        <v>115</v>
      </c>
      <c r="B25">
        <f t="shared" ref="B25:C25" si="21">B24</f>
        <v>12</v>
      </c>
      <c r="C25" t="str">
        <f t="shared" si="21"/>
        <v>4R_10</v>
      </c>
      <c r="D25">
        <v>15</v>
      </c>
      <c r="E25">
        <v>8</v>
      </c>
      <c r="F25">
        <v>2021</v>
      </c>
      <c r="G25" t="s">
        <v>16</v>
      </c>
      <c r="H25" t="s">
        <v>41</v>
      </c>
      <c r="I25" t="s">
        <v>36</v>
      </c>
      <c r="J25">
        <f>J24</f>
        <v>43</v>
      </c>
      <c r="K25">
        <v>23508</v>
      </c>
      <c r="L25">
        <v>7939.33</v>
      </c>
      <c r="M25">
        <v>8416.42</v>
      </c>
      <c r="N25" s="1">
        <f t="shared" ref="N25:O25" si="22">N24</f>
        <v>0.14861111111111111</v>
      </c>
      <c r="O25" s="1">
        <f t="shared" si="22"/>
        <v>0.4826388888888889</v>
      </c>
      <c r="P25" t="s">
        <v>20</v>
      </c>
      <c r="Q25" t="s">
        <v>44</v>
      </c>
    </row>
    <row r="26" spans="1:19" x14ac:dyDescent="0.25">
      <c r="A26" t="s">
        <v>116</v>
      </c>
      <c r="B26">
        <v>13</v>
      </c>
      <c r="C26" t="s">
        <v>48</v>
      </c>
      <c r="D26">
        <v>15</v>
      </c>
      <c r="E26">
        <v>8</v>
      </c>
      <c r="F26">
        <v>2021</v>
      </c>
      <c r="G26" t="s">
        <v>16</v>
      </c>
      <c r="H26" t="s">
        <v>49</v>
      </c>
      <c r="I26" t="s">
        <v>36</v>
      </c>
      <c r="J26">
        <v>165</v>
      </c>
      <c r="K26">
        <v>25666</v>
      </c>
      <c r="L26">
        <v>5796.02</v>
      </c>
      <c r="M26">
        <v>6246.27</v>
      </c>
      <c r="N26" s="1">
        <v>0.23333333333333331</v>
      </c>
      <c r="O26" s="1">
        <v>0.53402777777777777</v>
      </c>
      <c r="P26" t="s">
        <v>19</v>
      </c>
      <c r="Q26" t="s">
        <v>44</v>
      </c>
      <c r="S26" t="s">
        <v>50</v>
      </c>
    </row>
    <row r="27" spans="1:19" x14ac:dyDescent="0.25">
      <c r="A27" t="s">
        <v>117</v>
      </c>
      <c r="B27">
        <f t="shared" ref="B27:C27" si="23">B26</f>
        <v>13</v>
      </c>
      <c r="C27" t="str">
        <f t="shared" si="23"/>
        <v>4R_13</v>
      </c>
      <c r="D27">
        <v>15</v>
      </c>
      <c r="E27">
        <v>8</v>
      </c>
      <c r="F27">
        <v>2021</v>
      </c>
      <c r="G27" t="s">
        <v>16</v>
      </c>
      <c r="H27" t="s">
        <v>49</v>
      </c>
      <c r="I27" t="s">
        <v>36</v>
      </c>
      <c r="J27">
        <f>J26</f>
        <v>165</v>
      </c>
      <c r="K27">
        <v>23508</v>
      </c>
      <c r="L27">
        <v>8417.2000000000007</v>
      </c>
      <c r="M27">
        <v>8894.84</v>
      </c>
      <c r="N27" s="1">
        <f t="shared" ref="N27:O27" si="24">N26</f>
        <v>0.23333333333333331</v>
      </c>
      <c r="O27" s="1">
        <f t="shared" si="24"/>
        <v>0.53402777777777777</v>
      </c>
      <c r="P27" t="s">
        <v>20</v>
      </c>
      <c r="Q27" t="s">
        <v>44</v>
      </c>
      <c r="S27" t="s">
        <v>50</v>
      </c>
    </row>
    <row r="28" spans="1:19" x14ac:dyDescent="0.25">
      <c r="A28" t="s">
        <v>118</v>
      </c>
      <c r="B28">
        <v>14</v>
      </c>
      <c r="C28" t="s">
        <v>51</v>
      </c>
      <c r="D28">
        <v>15</v>
      </c>
      <c r="E28">
        <v>8</v>
      </c>
      <c r="F28">
        <v>2021</v>
      </c>
      <c r="G28" t="s">
        <v>16</v>
      </c>
      <c r="H28" t="s">
        <v>49</v>
      </c>
      <c r="I28" t="s">
        <v>36</v>
      </c>
      <c r="J28">
        <v>128</v>
      </c>
      <c r="K28">
        <v>25666</v>
      </c>
      <c r="L28">
        <v>6247.04</v>
      </c>
      <c r="M28">
        <v>6652.4</v>
      </c>
      <c r="N28" s="1">
        <v>0.27708333333333335</v>
      </c>
      <c r="O28" s="1">
        <v>0.50694444444444442</v>
      </c>
      <c r="P28" t="s">
        <v>19</v>
      </c>
      <c r="Q28" t="s">
        <v>44</v>
      </c>
    </row>
    <row r="29" spans="1:19" x14ac:dyDescent="0.25">
      <c r="A29" t="s">
        <v>119</v>
      </c>
      <c r="B29">
        <f t="shared" ref="B29:C29" si="25">B28</f>
        <v>14</v>
      </c>
      <c r="C29" t="str">
        <f t="shared" si="25"/>
        <v>4R_12</v>
      </c>
      <c r="D29">
        <v>15</v>
      </c>
      <c r="E29">
        <v>8</v>
      </c>
      <c r="F29">
        <v>2021</v>
      </c>
      <c r="G29" t="s">
        <v>16</v>
      </c>
      <c r="H29" t="s">
        <v>49</v>
      </c>
      <c r="I29" t="s">
        <v>36</v>
      </c>
      <c r="J29">
        <f>J28</f>
        <v>128</v>
      </c>
      <c r="K29">
        <v>23508</v>
      </c>
      <c r="L29">
        <v>8895.5400000000009</v>
      </c>
      <c r="M29">
        <v>9323.64</v>
      </c>
      <c r="N29" s="1">
        <f t="shared" ref="N29:O29" si="26">N28</f>
        <v>0.27708333333333335</v>
      </c>
      <c r="O29" s="1">
        <f t="shared" si="26"/>
        <v>0.50694444444444442</v>
      </c>
      <c r="P29" t="s">
        <v>20</v>
      </c>
      <c r="Q29" t="s">
        <v>44</v>
      </c>
    </row>
    <row r="30" spans="1:19" x14ac:dyDescent="0.25">
      <c r="A30" t="s">
        <v>120</v>
      </c>
      <c r="B30">
        <v>15</v>
      </c>
      <c r="C30" t="s">
        <v>52</v>
      </c>
      <c r="D30">
        <v>15</v>
      </c>
      <c r="E30">
        <v>8</v>
      </c>
      <c r="F30">
        <v>2021</v>
      </c>
      <c r="G30" t="s">
        <v>16</v>
      </c>
      <c r="H30" t="s">
        <v>49</v>
      </c>
      <c r="I30" t="s">
        <v>37</v>
      </c>
      <c r="J30">
        <v>77</v>
      </c>
      <c r="K30">
        <v>25666</v>
      </c>
      <c r="L30">
        <v>6653.15</v>
      </c>
      <c r="M30">
        <v>7058.4</v>
      </c>
      <c r="N30" s="1">
        <v>0.38194444444444442</v>
      </c>
      <c r="O30" s="1">
        <v>0.50902777777777775</v>
      </c>
      <c r="P30" t="s">
        <v>19</v>
      </c>
      <c r="Q30" t="s">
        <v>44</v>
      </c>
      <c r="R30" t="s">
        <v>217</v>
      </c>
    </row>
    <row r="31" spans="1:19" x14ac:dyDescent="0.25">
      <c r="A31" t="s">
        <v>121</v>
      </c>
      <c r="B31">
        <f t="shared" ref="B31:C31" si="27">B30</f>
        <v>15</v>
      </c>
      <c r="C31" t="str">
        <f t="shared" si="27"/>
        <v>4R_11</v>
      </c>
      <c r="D31">
        <v>15</v>
      </c>
      <c r="E31">
        <v>8</v>
      </c>
      <c r="F31">
        <v>2021</v>
      </c>
      <c r="G31" t="s">
        <v>16</v>
      </c>
      <c r="H31" t="s">
        <v>49</v>
      </c>
      <c r="I31" t="s">
        <v>37</v>
      </c>
      <c r="J31">
        <f>J30</f>
        <v>77</v>
      </c>
      <c r="K31">
        <v>23508</v>
      </c>
      <c r="L31">
        <v>9323.65</v>
      </c>
      <c r="M31">
        <v>9752.5400000000009</v>
      </c>
      <c r="N31" s="1">
        <f t="shared" ref="N31:O31" si="28">N30</f>
        <v>0.38194444444444442</v>
      </c>
      <c r="O31" s="1">
        <f t="shared" si="28"/>
        <v>0.50902777777777775</v>
      </c>
      <c r="P31" t="s">
        <v>20</v>
      </c>
      <c r="Q31" t="s">
        <v>44</v>
      </c>
      <c r="R31" t="s">
        <v>217</v>
      </c>
    </row>
    <row r="32" spans="1:19" x14ac:dyDescent="0.25">
      <c r="A32" t="s">
        <v>122</v>
      </c>
      <c r="B32">
        <v>16</v>
      </c>
      <c r="C32" t="s">
        <v>53</v>
      </c>
      <c r="D32">
        <v>15</v>
      </c>
      <c r="E32">
        <v>8</v>
      </c>
      <c r="F32">
        <v>2021</v>
      </c>
      <c r="G32" t="s">
        <v>16</v>
      </c>
      <c r="H32" t="s">
        <v>49</v>
      </c>
      <c r="I32" t="s">
        <v>37</v>
      </c>
      <c r="J32">
        <v>57</v>
      </c>
      <c r="K32">
        <v>25666</v>
      </c>
      <c r="L32">
        <v>7060.98</v>
      </c>
      <c r="M32">
        <v>7423.76</v>
      </c>
      <c r="N32" s="1">
        <v>0.49652777777777773</v>
      </c>
      <c r="O32" s="1">
        <v>0.49791666666666662</v>
      </c>
      <c r="P32" t="s">
        <v>19</v>
      </c>
      <c r="Q32" t="s">
        <v>44</v>
      </c>
      <c r="R32" t="s">
        <v>222</v>
      </c>
      <c r="S32" t="s">
        <v>54</v>
      </c>
    </row>
    <row r="33" spans="1:19" x14ac:dyDescent="0.25">
      <c r="A33" t="s">
        <v>123</v>
      </c>
      <c r="B33">
        <f t="shared" ref="B33:C33" si="29">B32</f>
        <v>16</v>
      </c>
      <c r="C33" t="str">
        <f t="shared" si="29"/>
        <v>4R_14</v>
      </c>
      <c r="D33">
        <v>15</v>
      </c>
      <c r="E33">
        <v>8</v>
      </c>
      <c r="F33">
        <v>2021</v>
      </c>
      <c r="G33" t="s">
        <v>16</v>
      </c>
      <c r="H33" t="s">
        <v>49</v>
      </c>
      <c r="I33" t="s">
        <v>37</v>
      </c>
      <c r="J33">
        <f>J32</f>
        <v>57</v>
      </c>
      <c r="K33">
        <v>23508</v>
      </c>
      <c r="L33">
        <v>9806.35</v>
      </c>
      <c r="M33">
        <v>192.55</v>
      </c>
      <c r="N33" s="1">
        <f t="shared" ref="N33:O33" si="30">N32</f>
        <v>0.49652777777777773</v>
      </c>
      <c r="O33" s="1">
        <f t="shared" si="30"/>
        <v>0.49791666666666662</v>
      </c>
      <c r="P33" t="s">
        <v>20</v>
      </c>
      <c r="Q33" t="s">
        <v>44</v>
      </c>
      <c r="R33" t="s">
        <v>222</v>
      </c>
      <c r="S33" t="s">
        <v>54</v>
      </c>
    </row>
    <row r="34" spans="1:19" x14ac:dyDescent="0.25">
      <c r="A34" t="s">
        <v>124</v>
      </c>
      <c r="B34">
        <v>17</v>
      </c>
      <c r="C34" t="s">
        <v>55</v>
      </c>
      <c r="D34">
        <v>15</v>
      </c>
      <c r="E34">
        <v>8</v>
      </c>
      <c r="F34">
        <v>2021</v>
      </c>
      <c r="G34" t="s">
        <v>16</v>
      </c>
      <c r="H34" t="s">
        <v>41</v>
      </c>
      <c r="I34" t="s">
        <v>37</v>
      </c>
      <c r="J34">
        <v>51</v>
      </c>
      <c r="K34">
        <v>25666</v>
      </c>
      <c r="L34">
        <v>7425.65</v>
      </c>
      <c r="M34">
        <v>7842.45</v>
      </c>
      <c r="N34" s="1">
        <v>0.58472222222222225</v>
      </c>
      <c r="O34" s="1">
        <v>0.53055555555555556</v>
      </c>
      <c r="P34" t="s">
        <v>19</v>
      </c>
      <c r="Q34" t="s">
        <v>44</v>
      </c>
    </row>
    <row r="35" spans="1:19" x14ac:dyDescent="0.25">
      <c r="A35" t="s">
        <v>125</v>
      </c>
      <c r="B35">
        <f t="shared" ref="B35:C35" si="31">B34</f>
        <v>17</v>
      </c>
      <c r="C35" t="str">
        <f t="shared" si="31"/>
        <v>4R_15</v>
      </c>
      <c r="D35">
        <v>15</v>
      </c>
      <c r="E35">
        <v>8</v>
      </c>
      <c r="F35">
        <v>2021</v>
      </c>
      <c r="G35" t="s">
        <v>16</v>
      </c>
      <c r="H35" t="s">
        <v>41</v>
      </c>
      <c r="I35" t="s">
        <v>37</v>
      </c>
      <c r="J35">
        <f>J34</f>
        <v>51</v>
      </c>
      <c r="K35">
        <v>23508</v>
      </c>
      <c r="L35">
        <v>192.49</v>
      </c>
      <c r="M35">
        <v>639.98</v>
      </c>
      <c r="N35" s="1">
        <f t="shared" ref="N35:O35" si="32">N34</f>
        <v>0.58472222222222225</v>
      </c>
      <c r="O35" s="1">
        <f t="shared" si="32"/>
        <v>0.53055555555555556</v>
      </c>
      <c r="P35" t="s">
        <v>20</v>
      </c>
      <c r="Q35" t="s">
        <v>44</v>
      </c>
    </row>
    <row r="36" spans="1:19" x14ac:dyDescent="0.25">
      <c r="A36" t="s">
        <v>126</v>
      </c>
      <c r="B36">
        <v>18</v>
      </c>
      <c r="C36" t="s">
        <v>56</v>
      </c>
      <c r="D36">
        <v>15</v>
      </c>
      <c r="E36">
        <v>8</v>
      </c>
      <c r="F36">
        <v>2021</v>
      </c>
      <c r="G36" t="s">
        <v>16</v>
      </c>
      <c r="H36" t="s">
        <v>41</v>
      </c>
      <c r="I36" t="s">
        <v>37</v>
      </c>
      <c r="J36">
        <v>32</v>
      </c>
      <c r="K36">
        <v>25666</v>
      </c>
      <c r="L36">
        <v>7850.95</v>
      </c>
      <c r="M36">
        <v>8240.4599999999991</v>
      </c>
      <c r="N36" s="1">
        <v>0.77361111111111114</v>
      </c>
      <c r="O36" s="1">
        <v>0.45277777777777778</v>
      </c>
      <c r="P36" t="s">
        <v>19</v>
      </c>
      <c r="Q36" t="s">
        <v>44</v>
      </c>
      <c r="S36" t="s">
        <v>57</v>
      </c>
    </row>
    <row r="37" spans="1:19" x14ac:dyDescent="0.25">
      <c r="A37" t="s">
        <v>127</v>
      </c>
      <c r="B37">
        <f t="shared" ref="B37:C37" si="33">B36</f>
        <v>18</v>
      </c>
      <c r="C37" t="str">
        <f t="shared" si="33"/>
        <v>4R_21</v>
      </c>
      <c r="D37">
        <v>15</v>
      </c>
      <c r="E37">
        <v>8</v>
      </c>
      <c r="F37">
        <v>2021</v>
      </c>
      <c r="G37" t="s">
        <v>16</v>
      </c>
      <c r="H37" t="s">
        <v>41</v>
      </c>
      <c r="I37" t="s">
        <v>37</v>
      </c>
      <c r="J37">
        <f>J36</f>
        <v>32</v>
      </c>
      <c r="K37">
        <v>23508</v>
      </c>
      <c r="L37">
        <v>640.37</v>
      </c>
      <c r="M37">
        <v>1048.27</v>
      </c>
      <c r="N37" s="1">
        <f t="shared" ref="N37:O37" si="34">N36</f>
        <v>0.77361111111111114</v>
      </c>
      <c r="O37" s="1">
        <f t="shared" si="34"/>
        <v>0.45277777777777778</v>
      </c>
      <c r="P37" t="s">
        <v>20</v>
      </c>
      <c r="Q37" t="s">
        <v>44</v>
      </c>
      <c r="S37" t="s">
        <v>57</v>
      </c>
    </row>
    <row r="38" spans="1:19" x14ac:dyDescent="0.25">
      <c r="A38" t="s">
        <v>128</v>
      </c>
      <c r="B38">
        <v>19</v>
      </c>
      <c r="C38" t="s">
        <v>58</v>
      </c>
      <c r="D38">
        <v>15</v>
      </c>
      <c r="E38">
        <v>8</v>
      </c>
      <c r="F38">
        <v>2021</v>
      </c>
      <c r="G38" t="s">
        <v>16</v>
      </c>
      <c r="H38" t="s">
        <v>17</v>
      </c>
      <c r="I38" t="s">
        <v>37</v>
      </c>
      <c r="J38">
        <v>31</v>
      </c>
      <c r="K38">
        <v>25666</v>
      </c>
      <c r="L38">
        <v>8240.56</v>
      </c>
      <c r="M38">
        <v>8591.17</v>
      </c>
      <c r="N38" s="1">
        <v>0.89583333333333337</v>
      </c>
      <c r="O38" s="1">
        <v>0.45833333333333331</v>
      </c>
      <c r="P38" t="s">
        <v>19</v>
      </c>
      <c r="Q38" t="s">
        <v>44</v>
      </c>
    </row>
    <row r="39" spans="1:19" x14ac:dyDescent="0.25">
      <c r="A39" t="s">
        <v>129</v>
      </c>
      <c r="B39">
        <f t="shared" ref="B39:C39" si="35">B38</f>
        <v>19</v>
      </c>
      <c r="C39" t="str">
        <f t="shared" si="35"/>
        <v>4R_18</v>
      </c>
      <c r="D39">
        <v>15</v>
      </c>
      <c r="E39">
        <v>8</v>
      </c>
      <c r="F39">
        <v>2021</v>
      </c>
      <c r="G39" t="s">
        <v>16</v>
      </c>
      <c r="H39" t="s">
        <v>17</v>
      </c>
      <c r="I39" t="s">
        <v>37</v>
      </c>
      <c r="J39">
        <f>J38</f>
        <v>31</v>
      </c>
      <c r="K39">
        <v>23508</v>
      </c>
      <c r="L39">
        <v>1049.1300000000001</v>
      </c>
      <c r="M39">
        <v>1416.44</v>
      </c>
      <c r="N39" s="1">
        <f t="shared" ref="N39:O39" si="36">N38</f>
        <v>0.89583333333333337</v>
      </c>
      <c r="O39" s="1">
        <f t="shared" si="36"/>
        <v>0.45833333333333331</v>
      </c>
      <c r="P39" t="s">
        <v>20</v>
      </c>
      <c r="Q39" t="s">
        <v>44</v>
      </c>
    </row>
    <row r="40" spans="1:19" x14ac:dyDescent="0.25">
      <c r="A40" t="s">
        <v>130</v>
      </c>
      <c r="B40">
        <v>20</v>
      </c>
      <c r="C40" t="s">
        <v>59</v>
      </c>
      <c r="D40">
        <v>15</v>
      </c>
      <c r="E40">
        <v>8</v>
      </c>
      <c r="F40">
        <v>2021</v>
      </c>
      <c r="G40" t="s">
        <v>16</v>
      </c>
      <c r="H40" t="s">
        <v>17</v>
      </c>
      <c r="I40" t="s">
        <v>37</v>
      </c>
      <c r="J40">
        <v>50</v>
      </c>
      <c r="K40">
        <v>25666</v>
      </c>
      <c r="L40">
        <v>8593.75</v>
      </c>
      <c r="M40">
        <v>8999.59</v>
      </c>
      <c r="N40" s="1">
        <v>0.97569444444444453</v>
      </c>
      <c r="O40" s="1">
        <v>0.47916666666666669</v>
      </c>
      <c r="P40" t="s">
        <v>19</v>
      </c>
      <c r="Q40" t="s">
        <v>44</v>
      </c>
    </row>
    <row r="41" spans="1:19" x14ac:dyDescent="0.25">
      <c r="A41" t="s">
        <v>131</v>
      </c>
      <c r="B41">
        <f t="shared" ref="B41:C41" si="37">B40</f>
        <v>20</v>
      </c>
      <c r="C41" t="str">
        <f t="shared" si="37"/>
        <v>4R_17</v>
      </c>
      <c r="D41">
        <v>15</v>
      </c>
      <c r="E41">
        <v>8</v>
      </c>
      <c r="F41">
        <v>2021</v>
      </c>
      <c r="G41" t="s">
        <v>16</v>
      </c>
      <c r="H41" t="s">
        <v>17</v>
      </c>
      <c r="I41" t="s">
        <v>37</v>
      </c>
      <c r="J41">
        <f>J40</f>
        <v>50</v>
      </c>
      <c r="K41">
        <v>23508</v>
      </c>
      <c r="L41">
        <v>1417.11</v>
      </c>
      <c r="M41">
        <v>1839.06</v>
      </c>
      <c r="N41" s="1">
        <f t="shared" ref="N41:O41" si="38">N40</f>
        <v>0.97569444444444453</v>
      </c>
      <c r="O41" s="1">
        <f t="shared" si="38"/>
        <v>0.47916666666666669</v>
      </c>
      <c r="P41" t="s">
        <v>20</v>
      </c>
      <c r="Q41" t="s">
        <v>44</v>
      </c>
    </row>
    <row r="42" spans="1:19" x14ac:dyDescent="0.25">
      <c r="A42" t="s">
        <v>132</v>
      </c>
      <c r="B42">
        <v>21</v>
      </c>
      <c r="C42" t="s">
        <v>60</v>
      </c>
      <c r="D42">
        <v>16</v>
      </c>
      <c r="E42">
        <v>8</v>
      </c>
      <c r="F42">
        <v>2021</v>
      </c>
      <c r="G42" t="s">
        <v>16</v>
      </c>
      <c r="H42" t="s">
        <v>49</v>
      </c>
      <c r="I42" t="s">
        <v>36</v>
      </c>
      <c r="J42">
        <v>81</v>
      </c>
      <c r="K42">
        <v>25666</v>
      </c>
      <c r="L42">
        <v>8999.65</v>
      </c>
      <c r="M42">
        <v>9438.91</v>
      </c>
      <c r="N42" s="1">
        <v>9.0277777777777776E-2</v>
      </c>
      <c r="O42" s="1">
        <v>0.5395833333333333</v>
      </c>
      <c r="P42" t="s">
        <v>19</v>
      </c>
      <c r="Q42" t="s">
        <v>44</v>
      </c>
      <c r="R42" t="s">
        <v>223</v>
      </c>
      <c r="S42" t="s">
        <v>61</v>
      </c>
    </row>
    <row r="43" spans="1:19" x14ac:dyDescent="0.25">
      <c r="A43" t="s">
        <v>133</v>
      </c>
      <c r="B43">
        <f t="shared" ref="B43:C43" si="39">B42</f>
        <v>21</v>
      </c>
      <c r="C43" t="str">
        <f t="shared" si="39"/>
        <v>4R_16</v>
      </c>
      <c r="D43">
        <v>16</v>
      </c>
      <c r="E43">
        <v>8</v>
      </c>
      <c r="F43">
        <v>2021</v>
      </c>
      <c r="G43" t="s">
        <v>16</v>
      </c>
      <c r="H43" t="s">
        <v>49</v>
      </c>
      <c r="I43" t="s">
        <v>36</v>
      </c>
      <c r="J43">
        <f>J42</f>
        <v>81</v>
      </c>
      <c r="K43">
        <v>23508</v>
      </c>
      <c r="L43">
        <v>1839.18</v>
      </c>
      <c r="M43">
        <v>2304.1999999999998</v>
      </c>
      <c r="N43" s="1">
        <f t="shared" ref="N43:O43" si="40">N42</f>
        <v>9.0277777777777776E-2</v>
      </c>
      <c r="O43" s="1">
        <f t="shared" si="40"/>
        <v>0.5395833333333333</v>
      </c>
      <c r="P43" t="s">
        <v>20</v>
      </c>
      <c r="Q43" t="s">
        <v>44</v>
      </c>
      <c r="R43" t="s">
        <v>224</v>
      </c>
      <c r="S43" t="s">
        <v>61</v>
      </c>
    </row>
    <row r="44" spans="1:19" x14ac:dyDescent="0.25">
      <c r="A44" t="s">
        <v>134</v>
      </c>
      <c r="B44">
        <v>22</v>
      </c>
      <c r="C44" t="s">
        <v>62</v>
      </c>
      <c r="D44">
        <v>16</v>
      </c>
      <c r="E44">
        <v>8</v>
      </c>
      <c r="F44">
        <v>2021</v>
      </c>
      <c r="G44" t="s">
        <v>16</v>
      </c>
      <c r="H44" t="s">
        <v>49</v>
      </c>
      <c r="I44" t="s">
        <v>36</v>
      </c>
      <c r="J44">
        <v>71</v>
      </c>
      <c r="K44">
        <v>25666</v>
      </c>
      <c r="L44">
        <v>9444.51</v>
      </c>
      <c r="M44">
        <v>9839.68</v>
      </c>
      <c r="N44" s="1">
        <v>0.19791666666666666</v>
      </c>
      <c r="O44" s="1">
        <v>0.53611111111111109</v>
      </c>
      <c r="P44" t="s">
        <v>19</v>
      </c>
      <c r="Q44" t="s">
        <v>44</v>
      </c>
      <c r="R44" t="s">
        <v>217</v>
      </c>
    </row>
    <row r="45" spans="1:19" x14ac:dyDescent="0.25">
      <c r="A45" t="s">
        <v>135</v>
      </c>
      <c r="B45">
        <f t="shared" ref="B45:C45" si="41">B44</f>
        <v>22</v>
      </c>
      <c r="C45" t="str">
        <f t="shared" si="41"/>
        <v>4R_19</v>
      </c>
      <c r="D45">
        <v>16</v>
      </c>
      <c r="E45">
        <v>8</v>
      </c>
      <c r="F45">
        <v>2021</v>
      </c>
      <c r="G45" t="s">
        <v>16</v>
      </c>
      <c r="H45" t="s">
        <v>49</v>
      </c>
      <c r="I45" t="s">
        <v>36</v>
      </c>
      <c r="J45">
        <f>J44</f>
        <v>71</v>
      </c>
      <c r="K45">
        <v>23508</v>
      </c>
      <c r="L45">
        <v>2304.23</v>
      </c>
      <c r="M45">
        <v>2747.37</v>
      </c>
      <c r="N45" s="1">
        <f t="shared" ref="N45:O45" si="42">N44</f>
        <v>0.19791666666666666</v>
      </c>
      <c r="O45" s="1">
        <f t="shared" si="42"/>
        <v>0.53611111111111109</v>
      </c>
      <c r="P45" t="s">
        <v>20</v>
      </c>
      <c r="Q45" t="s">
        <v>44</v>
      </c>
      <c r="R45" t="s">
        <v>217</v>
      </c>
    </row>
    <row r="46" spans="1:19" x14ac:dyDescent="0.25">
      <c r="A46" t="s">
        <v>136</v>
      </c>
      <c r="B46">
        <v>23</v>
      </c>
      <c r="C46" t="s">
        <v>63</v>
      </c>
      <c r="D46">
        <v>16</v>
      </c>
      <c r="E46">
        <v>8</v>
      </c>
      <c r="F46">
        <v>2021</v>
      </c>
      <c r="G46" t="s">
        <v>16</v>
      </c>
      <c r="H46" t="s">
        <v>49</v>
      </c>
      <c r="I46" t="s">
        <v>36</v>
      </c>
      <c r="J46">
        <v>35</v>
      </c>
      <c r="K46">
        <v>25666</v>
      </c>
      <c r="L46">
        <v>9845.5499999999993</v>
      </c>
      <c r="M46">
        <v>196.69</v>
      </c>
      <c r="N46" s="1">
        <v>0.29097222222222224</v>
      </c>
      <c r="O46" s="1">
        <v>0.45555555555555555</v>
      </c>
      <c r="P46" t="s">
        <v>19</v>
      </c>
      <c r="Q46" t="s">
        <v>44</v>
      </c>
    </row>
    <row r="47" spans="1:19" x14ac:dyDescent="0.25">
      <c r="A47" t="s">
        <v>137</v>
      </c>
      <c r="B47">
        <f t="shared" ref="B47:C47" si="43">B46</f>
        <v>23</v>
      </c>
      <c r="C47" t="str">
        <f t="shared" si="43"/>
        <v>4R_20</v>
      </c>
      <c r="D47">
        <v>16</v>
      </c>
      <c r="E47">
        <v>8</v>
      </c>
      <c r="F47">
        <v>2021</v>
      </c>
      <c r="G47" t="s">
        <v>16</v>
      </c>
      <c r="H47" t="s">
        <v>49</v>
      </c>
      <c r="I47" t="s">
        <v>36</v>
      </c>
      <c r="J47">
        <f>J46</f>
        <v>35</v>
      </c>
      <c r="K47">
        <v>23508</v>
      </c>
      <c r="L47">
        <v>2751.96</v>
      </c>
      <c r="M47">
        <v>3122.9</v>
      </c>
      <c r="N47" s="1">
        <f t="shared" ref="N47:O47" si="44">N46</f>
        <v>0.29097222222222224</v>
      </c>
      <c r="O47" s="1">
        <f t="shared" si="44"/>
        <v>0.45555555555555555</v>
      </c>
      <c r="P47" t="s">
        <v>20</v>
      </c>
      <c r="Q47" t="s">
        <v>44</v>
      </c>
    </row>
    <row r="48" spans="1:19" x14ac:dyDescent="0.25">
      <c r="A48" t="s">
        <v>138</v>
      </c>
      <c r="B48">
        <v>24</v>
      </c>
      <c r="C48" t="s">
        <v>64</v>
      </c>
      <c r="D48">
        <v>16</v>
      </c>
      <c r="E48">
        <v>8</v>
      </c>
      <c r="F48">
        <v>2021</v>
      </c>
      <c r="G48" t="s">
        <v>16</v>
      </c>
      <c r="H48" t="s">
        <v>41</v>
      </c>
      <c r="I48" t="s">
        <v>36</v>
      </c>
      <c r="J48">
        <v>93</v>
      </c>
      <c r="K48">
        <v>25666</v>
      </c>
      <c r="L48">
        <v>196.7</v>
      </c>
      <c r="M48">
        <v>546.12</v>
      </c>
      <c r="N48" s="1">
        <v>0.40625</v>
      </c>
      <c r="O48" s="1">
        <v>0.43263888888888885</v>
      </c>
      <c r="P48" t="s">
        <v>19</v>
      </c>
      <c r="Q48" t="s">
        <v>44</v>
      </c>
    </row>
    <row r="49" spans="1:19" x14ac:dyDescent="0.25">
      <c r="A49" t="s">
        <v>139</v>
      </c>
      <c r="B49">
        <f t="shared" ref="B49:C49" si="45">B48</f>
        <v>24</v>
      </c>
      <c r="C49" t="str">
        <f t="shared" si="45"/>
        <v>4R_22</v>
      </c>
      <c r="D49">
        <v>16</v>
      </c>
      <c r="E49">
        <v>8</v>
      </c>
      <c r="F49">
        <v>2021</v>
      </c>
      <c r="G49" t="s">
        <v>16</v>
      </c>
      <c r="H49" t="s">
        <v>41</v>
      </c>
      <c r="I49" t="s">
        <v>36</v>
      </c>
      <c r="J49">
        <f>J48</f>
        <v>93</v>
      </c>
      <c r="K49">
        <v>23508</v>
      </c>
      <c r="L49">
        <v>3123.19</v>
      </c>
      <c r="M49">
        <v>3493.25</v>
      </c>
      <c r="N49" s="1">
        <f t="shared" ref="N49:O49" si="46">N48</f>
        <v>0.40625</v>
      </c>
      <c r="O49" s="1">
        <f t="shared" si="46"/>
        <v>0.43263888888888885</v>
      </c>
      <c r="P49" t="s">
        <v>20</v>
      </c>
      <c r="Q49" t="s">
        <v>44</v>
      </c>
    </row>
    <row r="50" spans="1:19" x14ac:dyDescent="0.25">
      <c r="A50" t="s">
        <v>140</v>
      </c>
      <c r="B50">
        <v>25</v>
      </c>
      <c r="C50" t="s">
        <v>65</v>
      </c>
      <c r="D50">
        <v>16</v>
      </c>
      <c r="E50">
        <v>8</v>
      </c>
      <c r="F50">
        <v>2021</v>
      </c>
      <c r="G50" t="s">
        <v>16</v>
      </c>
      <c r="H50" t="s">
        <v>41</v>
      </c>
      <c r="I50" t="s">
        <v>37</v>
      </c>
      <c r="J50">
        <v>57</v>
      </c>
      <c r="K50">
        <v>25666</v>
      </c>
      <c r="L50">
        <v>546.09</v>
      </c>
      <c r="M50">
        <v>1000.09</v>
      </c>
      <c r="N50" s="1">
        <v>0.50624999999999998</v>
      </c>
      <c r="O50" s="1">
        <v>0.52500000000000002</v>
      </c>
      <c r="P50" t="s">
        <v>19</v>
      </c>
      <c r="Q50" t="s">
        <v>44</v>
      </c>
      <c r="R50" t="s">
        <v>217</v>
      </c>
      <c r="S50" t="s">
        <v>66</v>
      </c>
    </row>
    <row r="51" spans="1:19" x14ac:dyDescent="0.25">
      <c r="A51" t="s">
        <v>141</v>
      </c>
      <c r="B51">
        <f t="shared" ref="B51:C51" si="47">B50</f>
        <v>25</v>
      </c>
      <c r="C51" t="str">
        <f t="shared" si="47"/>
        <v>4R_23</v>
      </c>
      <c r="D51">
        <v>16</v>
      </c>
      <c r="E51">
        <v>8</v>
      </c>
      <c r="F51">
        <v>2021</v>
      </c>
      <c r="G51" t="s">
        <v>16</v>
      </c>
      <c r="H51" t="s">
        <v>41</v>
      </c>
      <c r="I51" t="s">
        <v>37</v>
      </c>
      <c r="J51">
        <f>J50</f>
        <v>57</v>
      </c>
      <c r="K51">
        <v>23508</v>
      </c>
      <c r="L51">
        <v>3494.42</v>
      </c>
      <c r="M51">
        <v>3975.44</v>
      </c>
      <c r="N51" s="1">
        <f t="shared" ref="N51:O51" si="48">N50</f>
        <v>0.50624999999999998</v>
      </c>
      <c r="O51" s="1">
        <f t="shared" si="48"/>
        <v>0.52500000000000002</v>
      </c>
      <c r="P51" t="s">
        <v>20</v>
      </c>
      <c r="Q51" t="s">
        <v>44</v>
      </c>
      <c r="R51" t="s">
        <v>225</v>
      </c>
      <c r="S51" t="s">
        <v>66</v>
      </c>
    </row>
    <row r="52" spans="1:19" x14ac:dyDescent="0.25">
      <c r="A52" t="s">
        <v>142</v>
      </c>
      <c r="B52">
        <v>26</v>
      </c>
      <c r="C52" t="s">
        <v>67</v>
      </c>
      <c r="D52">
        <v>16</v>
      </c>
      <c r="E52">
        <v>8</v>
      </c>
      <c r="F52">
        <v>2021</v>
      </c>
      <c r="G52" t="s">
        <v>16</v>
      </c>
      <c r="H52" t="s">
        <v>17</v>
      </c>
      <c r="I52" t="s">
        <v>37</v>
      </c>
      <c r="J52">
        <v>32</v>
      </c>
      <c r="K52">
        <v>25666</v>
      </c>
      <c r="L52">
        <v>1004.12</v>
      </c>
      <c r="M52">
        <v>1390.49</v>
      </c>
      <c r="N52" s="1">
        <v>0.58680555555555558</v>
      </c>
      <c r="O52" s="1">
        <v>0.44791666666666669</v>
      </c>
      <c r="P52" t="s">
        <v>19</v>
      </c>
      <c r="Q52" t="s">
        <v>44</v>
      </c>
      <c r="S52" t="s">
        <v>69</v>
      </c>
    </row>
    <row r="53" spans="1:19" x14ac:dyDescent="0.25">
      <c r="A53" t="s">
        <v>143</v>
      </c>
      <c r="B53">
        <f t="shared" ref="B53:C53" si="49">B52</f>
        <v>26</v>
      </c>
      <c r="C53" t="str">
        <f t="shared" si="49"/>
        <v>4R_24</v>
      </c>
      <c r="D53">
        <v>16</v>
      </c>
      <c r="E53">
        <v>8</v>
      </c>
      <c r="F53">
        <v>2021</v>
      </c>
      <c r="G53" t="s">
        <v>16</v>
      </c>
      <c r="H53" t="s">
        <v>17</v>
      </c>
      <c r="I53" t="s">
        <v>37</v>
      </c>
      <c r="J53">
        <f>J52</f>
        <v>32</v>
      </c>
      <c r="K53">
        <v>23508</v>
      </c>
      <c r="L53">
        <v>3976.23</v>
      </c>
      <c r="M53">
        <v>4382.43</v>
      </c>
      <c r="N53" s="1">
        <f t="shared" ref="N53:O53" si="50">N52</f>
        <v>0.58680555555555558</v>
      </c>
      <c r="O53" s="1">
        <f t="shared" si="50"/>
        <v>0.44791666666666669</v>
      </c>
      <c r="P53" t="s">
        <v>68</v>
      </c>
      <c r="Q53" t="s">
        <v>44</v>
      </c>
      <c r="S53" t="s">
        <v>69</v>
      </c>
    </row>
    <row r="54" spans="1:19" x14ac:dyDescent="0.25">
      <c r="A54" t="s">
        <v>144</v>
      </c>
      <c r="B54">
        <v>27</v>
      </c>
      <c r="C54" t="s">
        <v>70</v>
      </c>
      <c r="D54">
        <v>16</v>
      </c>
      <c r="E54">
        <v>8</v>
      </c>
      <c r="F54">
        <v>2021</v>
      </c>
      <c r="G54" t="s">
        <v>16</v>
      </c>
      <c r="H54" t="s">
        <v>17</v>
      </c>
      <c r="I54" t="s">
        <v>37</v>
      </c>
      <c r="J54">
        <v>37</v>
      </c>
      <c r="K54">
        <v>25666</v>
      </c>
      <c r="L54">
        <v>1392.45</v>
      </c>
      <c r="M54">
        <v>1792.5</v>
      </c>
      <c r="N54" s="1">
        <v>0.66805555555555562</v>
      </c>
      <c r="O54" s="1">
        <v>0.47430555555555554</v>
      </c>
      <c r="P54" t="s">
        <v>19</v>
      </c>
      <c r="Q54" t="s">
        <v>44</v>
      </c>
      <c r="R54" t="s">
        <v>225</v>
      </c>
    </row>
    <row r="55" spans="1:19" x14ac:dyDescent="0.25">
      <c r="A55" t="s">
        <v>145</v>
      </c>
      <c r="B55">
        <f t="shared" ref="B55:C55" si="51">B54</f>
        <v>27</v>
      </c>
      <c r="C55" t="str">
        <f t="shared" si="51"/>
        <v>4R_27</v>
      </c>
      <c r="D55">
        <v>16</v>
      </c>
      <c r="E55">
        <v>8</v>
      </c>
      <c r="F55">
        <v>2021</v>
      </c>
      <c r="G55" t="s">
        <v>16</v>
      </c>
      <c r="H55" t="s">
        <v>17</v>
      </c>
      <c r="I55" t="s">
        <v>37</v>
      </c>
      <c r="J55">
        <f>J54</f>
        <v>37</v>
      </c>
      <c r="K55">
        <v>23508</v>
      </c>
      <c r="L55">
        <v>4382.5</v>
      </c>
      <c r="M55">
        <v>4805.67</v>
      </c>
      <c r="N55" s="1">
        <f t="shared" ref="N55:O55" si="52">N54</f>
        <v>0.66805555555555562</v>
      </c>
      <c r="O55" s="1">
        <f t="shared" si="52"/>
        <v>0.47430555555555554</v>
      </c>
      <c r="P55" t="s">
        <v>20</v>
      </c>
      <c r="Q55" t="s">
        <v>44</v>
      </c>
      <c r="R55" t="s">
        <v>225</v>
      </c>
    </row>
    <row r="56" spans="1:19" x14ac:dyDescent="0.25">
      <c r="A56" t="s">
        <v>146</v>
      </c>
      <c r="B56">
        <v>28</v>
      </c>
      <c r="C56" t="s">
        <v>60</v>
      </c>
      <c r="D56">
        <v>16</v>
      </c>
      <c r="E56">
        <v>8</v>
      </c>
      <c r="F56">
        <v>2021</v>
      </c>
      <c r="G56" t="s">
        <v>16</v>
      </c>
      <c r="H56" t="s">
        <v>49</v>
      </c>
      <c r="I56" t="s">
        <v>37</v>
      </c>
      <c r="J56">
        <v>97</v>
      </c>
      <c r="K56">
        <v>25666</v>
      </c>
      <c r="L56">
        <v>1793.06</v>
      </c>
      <c r="M56">
        <v>2183.15</v>
      </c>
      <c r="N56" s="1">
        <v>0.75</v>
      </c>
      <c r="O56" s="1">
        <v>0.48541666666666666</v>
      </c>
      <c r="P56" t="s">
        <v>19</v>
      </c>
      <c r="Q56" t="s">
        <v>44</v>
      </c>
      <c r="S56" t="s">
        <v>71</v>
      </c>
    </row>
    <row r="57" spans="1:19" x14ac:dyDescent="0.25">
      <c r="A57" t="s">
        <v>147</v>
      </c>
      <c r="B57">
        <f t="shared" ref="B57:C57" si="53">B56</f>
        <v>28</v>
      </c>
      <c r="C57" t="str">
        <f t="shared" si="53"/>
        <v>4R_16</v>
      </c>
      <c r="D57">
        <v>16</v>
      </c>
      <c r="E57">
        <v>8</v>
      </c>
      <c r="F57">
        <v>2021</v>
      </c>
      <c r="G57" t="s">
        <v>16</v>
      </c>
      <c r="H57" t="s">
        <v>49</v>
      </c>
      <c r="I57" t="s">
        <v>37</v>
      </c>
      <c r="J57">
        <f>J56</f>
        <v>97</v>
      </c>
      <c r="K57">
        <v>23508</v>
      </c>
      <c r="L57">
        <v>4810.0600000000004</v>
      </c>
      <c r="M57">
        <v>4810.1499999999996</v>
      </c>
      <c r="N57" s="1">
        <f t="shared" ref="N57:O57" si="54">N56</f>
        <v>0.75</v>
      </c>
      <c r="O57" s="1">
        <f t="shared" si="54"/>
        <v>0.48541666666666666</v>
      </c>
      <c r="P57" t="s">
        <v>20</v>
      </c>
      <c r="Q57" t="s">
        <v>44</v>
      </c>
      <c r="R57" t="s">
        <v>225</v>
      </c>
      <c r="S57" t="s">
        <v>71</v>
      </c>
    </row>
    <row r="58" spans="1:19" x14ac:dyDescent="0.25">
      <c r="A58" t="s">
        <v>148</v>
      </c>
      <c r="B58">
        <v>29</v>
      </c>
      <c r="C58" t="s">
        <v>72</v>
      </c>
      <c r="D58">
        <v>16</v>
      </c>
      <c r="E58">
        <v>8</v>
      </c>
      <c r="F58">
        <v>2021</v>
      </c>
      <c r="G58" t="s">
        <v>16</v>
      </c>
      <c r="H58" t="s">
        <v>17</v>
      </c>
      <c r="I58" t="s">
        <v>37</v>
      </c>
      <c r="J58">
        <v>75</v>
      </c>
      <c r="K58">
        <v>25666</v>
      </c>
      <c r="L58">
        <v>2187.9499999999998</v>
      </c>
      <c r="M58">
        <v>2603.7800000000002</v>
      </c>
      <c r="N58" s="1">
        <v>0.84027777777777779</v>
      </c>
      <c r="O58" s="1">
        <v>0.4861111111111111</v>
      </c>
      <c r="P58" t="s">
        <v>19</v>
      </c>
      <c r="Q58" t="s">
        <v>44</v>
      </c>
      <c r="R58" t="s">
        <v>225</v>
      </c>
    </row>
    <row r="59" spans="1:19" x14ac:dyDescent="0.25">
      <c r="A59" t="s">
        <v>149</v>
      </c>
      <c r="B59">
        <f t="shared" ref="B59:C59" si="55">B58</f>
        <v>29</v>
      </c>
      <c r="C59" t="str">
        <f t="shared" si="55"/>
        <v>4R_25</v>
      </c>
      <c r="D59">
        <v>16</v>
      </c>
      <c r="E59">
        <v>8</v>
      </c>
      <c r="F59">
        <v>2021</v>
      </c>
      <c r="G59" t="s">
        <v>16</v>
      </c>
      <c r="H59" t="s">
        <v>17</v>
      </c>
      <c r="I59" t="s">
        <v>37</v>
      </c>
      <c r="J59">
        <f>J58</f>
        <v>75</v>
      </c>
      <c r="K59">
        <v>23508</v>
      </c>
      <c r="L59">
        <v>4810.8500000000004</v>
      </c>
      <c r="M59">
        <v>5261.85</v>
      </c>
      <c r="N59" s="1">
        <f t="shared" ref="N59:O59" si="56">N58</f>
        <v>0.84027777777777779</v>
      </c>
      <c r="O59" s="1">
        <f t="shared" si="56"/>
        <v>0.4861111111111111</v>
      </c>
      <c r="P59" t="s">
        <v>20</v>
      </c>
      <c r="Q59" t="s">
        <v>44</v>
      </c>
    </row>
    <row r="60" spans="1:19" x14ac:dyDescent="0.25">
      <c r="A60" t="s">
        <v>150</v>
      </c>
      <c r="B60">
        <v>30</v>
      </c>
      <c r="C60" t="s">
        <v>73</v>
      </c>
      <c r="D60">
        <v>16</v>
      </c>
      <c r="E60">
        <v>8</v>
      </c>
      <c r="F60">
        <v>2021</v>
      </c>
      <c r="G60" t="s">
        <v>16</v>
      </c>
      <c r="H60" t="s">
        <v>17</v>
      </c>
      <c r="I60" t="s">
        <v>37</v>
      </c>
      <c r="J60">
        <v>132</v>
      </c>
      <c r="K60">
        <v>25666</v>
      </c>
      <c r="L60">
        <v>2614.73</v>
      </c>
      <c r="M60">
        <v>3027.91</v>
      </c>
      <c r="N60" s="1">
        <v>0.92222222222222217</v>
      </c>
      <c r="O60" s="1">
        <v>0.47222222222222227</v>
      </c>
      <c r="P60" t="s">
        <v>19</v>
      </c>
      <c r="Q60" t="s">
        <v>44</v>
      </c>
      <c r="S60" t="s">
        <v>75</v>
      </c>
    </row>
    <row r="61" spans="1:19" x14ac:dyDescent="0.25">
      <c r="A61" t="s">
        <v>151</v>
      </c>
      <c r="B61">
        <f t="shared" ref="B61:C61" si="57">B60</f>
        <v>30</v>
      </c>
      <c r="C61" t="str">
        <f t="shared" si="57"/>
        <v>4R_28</v>
      </c>
      <c r="D61">
        <v>16</v>
      </c>
      <c r="E61">
        <v>8</v>
      </c>
      <c r="F61">
        <v>2021</v>
      </c>
      <c r="G61" t="s">
        <v>16</v>
      </c>
      <c r="H61" t="s">
        <v>17</v>
      </c>
      <c r="I61" t="s">
        <v>37</v>
      </c>
      <c r="J61">
        <f>J60</f>
        <v>132</v>
      </c>
      <c r="K61">
        <v>23508</v>
      </c>
      <c r="L61">
        <v>5264.3</v>
      </c>
      <c r="M61">
        <v>5713.82</v>
      </c>
      <c r="N61" s="1">
        <f t="shared" ref="N61:O61" si="58">N60</f>
        <v>0.92222222222222217</v>
      </c>
      <c r="O61" s="1">
        <f t="shared" si="58"/>
        <v>0.47222222222222227</v>
      </c>
      <c r="P61" t="s">
        <v>20</v>
      </c>
      <c r="Q61" t="s">
        <v>44</v>
      </c>
      <c r="R61" t="s">
        <v>74</v>
      </c>
      <c r="S61" t="s">
        <v>75</v>
      </c>
    </row>
    <row r="62" spans="1:19" x14ac:dyDescent="0.25">
      <c r="A62" t="s">
        <v>152</v>
      </c>
      <c r="B62">
        <v>31</v>
      </c>
      <c r="C62" t="s">
        <v>76</v>
      </c>
      <c r="D62">
        <v>17</v>
      </c>
      <c r="E62">
        <v>8</v>
      </c>
      <c r="F62">
        <v>2021</v>
      </c>
      <c r="G62" t="s">
        <v>16</v>
      </c>
      <c r="H62" t="s">
        <v>17</v>
      </c>
      <c r="I62" t="s">
        <v>36</v>
      </c>
      <c r="J62">
        <v>73</v>
      </c>
      <c r="K62">
        <v>25666</v>
      </c>
      <c r="L62">
        <v>3029.6</v>
      </c>
      <c r="M62">
        <v>3480.92</v>
      </c>
      <c r="N62" s="1">
        <v>5.5555555555555558E-3</v>
      </c>
      <c r="O62" s="1">
        <v>0.52847222222222223</v>
      </c>
      <c r="P62" t="s">
        <v>19</v>
      </c>
      <c r="Q62" t="s">
        <v>44</v>
      </c>
    </row>
    <row r="63" spans="1:19" x14ac:dyDescent="0.25">
      <c r="A63" t="s">
        <v>153</v>
      </c>
      <c r="B63">
        <f t="shared" ref="B63:C63" si="59">B62</f>
        <v>31</v>
      </c>
      <c r="C63" t="str">
        <f t="shared" si="59"/>
        <v>4R_29</v>
      </c>
      <c r="D63">
        <v>17</v>
      </c>
      <c r="E63">
        <v>8</v>
      </c>
      <c r="F63">
        <v>2021</v>
      </c>
      <c r="G63" t="s">
        <v>16</v>
      </c>
      <c r="H63" t="s">
        <v>17</v>
      </c>
      <c r="I63" t="str">
        <f t="shared" ref="I63:I69" si="60">I62</f>
        <v>N</v>
      </c>
      <c r="J63">
        <f>J62</f>
        <v>73</v>
      </c>
      <c r="K63">
        <v>23508</v>
      </c>
      <c r="L63">
        <v>5713.9</v>
      </c>
      <c r="M63">
        <v>6202.82</v>
      </c>
      <c r="N63" s="1">
        <f t="shared" ref="N63:O63" si="61">N62</f>
        <v>5.5555555555555558E-3</v>
      </c>
      <c r="O63" s="1">
        <f t="shared" si="61"/>
        <v>0.52847222222222223</v>
      </c>
      <c r="P63" t="s">
        <v>20</v>
      </c>
      <c r="Q63" t="s">
        <v>44</v>
      </c>
    </row>
    <row r="64" spans="1:19" x14ac:dyDescent="0.25">
      <c r="A64" t="s">
        <v>154</v>
      </c>
      <c r="B64">
        <v>32</v>
      </c>
      <c r="C64" t="s">
        <v>77</v>
      </c>
      <c r="D64">
        <v>17</v>
      </c>
      <c r="E64">
        <v>8</v>
      </c>
      <c r="F64">
        <v>2021</v>
      </c>
      <c r="G64" t="s">
        <v>16</v>
      </c>
      <c r="H64" t="s">
        <v>41</v>
      </c>
      <c r="I64" t="str">
        <f t="shared" si="60"/>
        <v>N</v>
      </c>
      <c r="J64" t="s">
        <v>31</v>
      </c>
      <c r="K64">
        <v>25666</v>
      </c>
      <c r="L64" t="s">
        <v>31</v>
      </c>
      <c r="M64" t="s">
        <v>31</v>
      </c>
      <c r="N64" t="s">
        <v>31</v>
      </c>
      <c r="O64" t="s">
        <v>31</v>
      </c>
      <c r="P64" t="s">
        <v>31</v>
      </c>
      <c r="Q64" t="s">
        <v>31</v>
      </c>
      <c r="S64" t="s">
        <v>78</v>
      </c>
    </row>
    <row r="65" spans="1:19" x14ac:dyDescent="0.25">
      <c r="A65" t="s">
        <v>155</v>
      </c>
      <c r="B65">
        <f t="shared" ref="B65:C65" si="62">B64</f>
        <v>32</v>
      </c>
      <c r="C65" t="str">
        <f t="shared" si="62"/>
        <v>4R_30</v>
      </c>
      <c r="D65">
        <v>17</v>
      </c>
      <c r="E65">
        <v>8</v>
      </c>
      <c r="F65">
        <v>2021</v>
      </c>
      <c r="G65" t="s">
        <v>16</v>
      </c>
      <c r="H65" t="s">
        <v>41</v>
      </c>
      <c r="I65" t="str">
        <f t="shared" si="60"/>
        <v>N</v>
      </c>
      <c r="J65" t="s">
        <v>31</v>
      </c>
      <c r="K65">
        <v>23508</v>
      </c>
      <c r="L65" t="s">
        <v>31</v>
      </c>
      <c r="M65" t="s">
        <v>31</v>
      </c>
      <c r="N65" t="s">
        <v>31</v>
      </c>
      <c r="O65" t="s">
        <v>31</v>
      </c>
      <c r="P65" t="s">
        <v>31</v>
      </c>
      <c r="Q65" t="s">
        <v>31</v>
      </c>
      <c r="S65" t="s">
        <v>78</v>
      </c>
    </row>
    <row r="66" spans="1:19" x14ac:dyDescent="0.25">
      <c r="A66" t="s">
        <v>156</v>
      </c>
      <c r="B66">
        <v>33</v>
      </c>
      <c r="C66" t="s">
        <v>77</v>
      </c>
      <c r="D66">
        <v>17</v>
      </c>
      <c r="E66">
        <v>8</v>
      </c>
      <c r="F66">
        <v>2021</v>
      </c>
      <c r="G66" t="s">
        <v>16</v>
      </c>
      <c r="H66" t="s">
        <v>41</v>
      </c>
      <c r="I66" t="str">
        <f t="shared" si="60"/>
        <v>N</v>
      </c>
      <c r="J66">
        <v>95</v>
      </c>
      <c r="K66">
        <v>25666</v>
      </c>
      <c r="L66">
        <v>3678.29</v>
      </c>
      <c r="M66">
        <v>4122.8500000000004</v>
      </c>
      <c r="N66" s="1">
        <v>0.17083333333333331</v>
      </c>
      <c r="O66" s="1">
        <v>0.50555555555555554</v>
      </c>
      <c r="P66" t="s">
        <v>19</v>
      </c>
      <c r="Q66" t="s">
        <v>44</v>
      </c>
    </row>
    <row r="67" spans="1:19" x14ac:dyDescent="0.25">
      <c r="A67" t="s">
        <v>157</v>
      </c>
      <c r="B67">
        <f t="shared" ref="B67:C67" si="63">B66</f>
        <v>33</v>
      </c>
      <c r="C67" t="str">
        <f t="shared" si="63"/>
        <v>4R_30</v>
      </c>
      <c r="D67">
        <v>17</v>
      </c>
      <c r="E67">
        <v>8</v>
      </c>
      <c r="F67">
        <v>2021</v>
      </c>
      <c r="G67" t="s">
        <v>16</v>
      </c>
      <c r="H67" t="s">
        <v>41</v>
      </c>
      <c r="I67" t="str">
        <f t="shared" si="60"/>
        <v>N</v>
      </c>
      <c r="J67">
        <f>J66</f>
        <v>95</v>
      </c>
      <c r="K67">
        <v>23508</v>
      </c>
      <c r="L67">
        <v>6418.18</v>
      </c>
      <c r="M67">
        <v>6896.45</v>
      </c>
      <c r="N67" s="1">
        <f t="shared" ref="N67:O67" si="64">N66</f>
        <v>0.17083333333333331</v>
      </c>
      <c r="O67" s="1">
        <f t="shared" si="64"/>
        <v>0.50555555555555554</v>
      </c>
      <c r="P67" t="s">
        <v>20</v>
      </c>
      <c r="Q67" t="s">
        <v>44</v>
      </c>
      <c r="R67" t="s">
        <v>225</v>
      </c>
    </row>
    <row r="68" spans="1:19" x14ac:dyDescent="0.25">
      <c r="A68" t="s">
        <v>158</v>
      </c>
      <c r="B68">
        <v>34</v>
      </c>
      <c r="C68" t="s">
        <v>226</v>
      </c>
      <c r="D68">
        <v>17</v>
      </c>
      <c r="E68">
        <v>8</v>
      </c>
      <c r="F68">
        <v>2021</v>
      </c>
      <c r="G68" t="s">
        <v>16</v>
      </c>
      <c r="H68" t="s">
        <v>17</v>
      </c>
      <c r="I68" t="str">
        <f t="shared" si="60"/>
        <v>N</v>
      </c>
      <c r="J68">
        <v>35</v>
      </c>
      <c r="K68">
        <v>25666</v>
      </c>
      <c r="L68">
        <v>4131.87</v>
      </c>
      <c r="M68">
        <v>4641.47</v>
      </c>
      <c r="N68" s="1">
        <v>0.3576388888888889</v>
      </c>
      <c r="O68" s="1">
        <v>0.51736111111111105</v>
      </c>
      <c r="P68" t="s">
        <v>19</v>
      </c>
      <c r="Q68" t="s">
        <v>44</v>
      </c>
    </row>
    <row r="69" spans="1:19" x14ac:dyDescent="0.25">
      <c r="A69" t="s">
        <v>159</v>
      </c>
      <c r="B69">
        <f t="shared" ref="B69:C69" si="65">B68</f>
        <v>34</v>
      </c>
      <c r="C69" t="str">
        <f t="shared" si="65"/>
        <v>3P_8</v>
      </c>
      <c r="D69">
        <v>17</v>
      </c>
      <c r="E69">
        <v>8</v>
      </c>
      <c r="F69">
        <v>2021</v>
      </c>
      <c r="G69" t="s">
        <v>16</v>
      </c>
      <c r="H69" t="s">
        <v>17</v>
      </c>
      <c r="I69" t="str">
        <f t="shared" si="60"/>
        <v>N</v>
      </c>
      <c r="J69">
        <f>J68</f>
        <v>35</v>
      </c>
      <c r="K69">
        <v>23508</v>
      </c>
      <c r="L69">
        <v>6896.9</v>
      </c>
      <c r="M69">
        <v>7449.66</v>
      </c>
      <c r="N69" s="1">
        <f t="shared" ref="N69:O69" si="66">N68</f>
        <v>0.3576388888888889</v>
      </c>
      <c r="O69" s="1">
        <f t="shared" si="66"/>
        <v>0.51736111111111105</v>
      </c>
      <c r="P69" t="s">
        <v>20</v>
      </c>
      <c r="Q69" t="s">
        <v>44</v>
      </c>
    </row>
    <row r="70" spans="1:19" x14ac:dyDescent="0.25">
      <c r="A70" t="s">
        <v>160</v>
      </c>
      <c r="B70">
        <v>35</v>
      </c>
      <c r="C70" t="s">
        <v>227</v>
      </c>
      <c r="D70">
        <v>17</v>
      </c>
      <c r="E70">
        <v>8</v>
      </c>
      <c r="F70">
        <v>2021</v>
      </c>
      <c r="G70" t="s">
        <v>16</v>
      </c>
      <c r="H70" t="s">
        <v>49</v>
      </c>
      <c r="I70" t="s">
        <v>37</v>
      </c>
      <c r="J70">
        <v>128</v>
      </c>
      <c r="K70">
        <v>25666</v>
      </c>
      <c r="L70">
        <v>4643.59</v>
      </c>
      <c r="M70">
        <v>5070.84</v>
      </c>
      <c r="N70" s="1">
        <v>0.43333333333333335</v>
      </c>
      <c r="O70" s="1">
        <v>0.4777777777777778</v>
      </c>
      <c r="P70" t="s">
        <v>19</v>
      </c>
      <c r="Q70" t="s">
        <v>44</v>
      </c>
    </row>
    <row r="71" spans="1:19" x14ac:dyDescent="0.25">
      <c r="A71" t="s">
        <v>161</v>
      </c>
      <c r="B71">
        <f t="shared" ref="B71:C71" si="67">B70</f>
        <v>35</v>
      </c>
      <c r="C71" t="str">
        <f t="shared" si="67"/>
        <v>3P_9</v>
      </c>
      <c r="D71">
        <v>17</v>
      </c>
      <c r="E71">
        <v>8</v>
      </c>
      <c r="F71">
        <v>2021</v>
      </c>
      <c r="G71" t="s">
        <v>16</v>
      </c>
      <c r="H71" t="s">
        <v>49</v>
      </c>
      <c r="I71" t="str">
        <f t="shared" ref="I71:I83" si="68">I70</f>
        <v>J</v>
      </c>
      <c r="J71">
        <f>J70</f>
        <v>128</v>
      </c>
      <c r="K71">
        <v>23508</v>
      </c>
      <c r="L71">
        <v>7449.67</v>
      </c>
      <c r="M71">
        <v>7910.27</v>
      </c>
      <c r="N71" s="1">
        <f t="shared" ref="N71:O71" si="69">N70</f>
        <v>0.43333333333333335</v>
      </c>
      <c r="O71" s="1">
        <f t="shared" si="69"/>
        <v>0.4777777777777778</v>
      </c>
      <c r="P71" t="s">
        <v>20</v>
      </c>
      <c r="Q71" t="s">
        <v>44</v>
      </c>
      <c r="R71" t="s">
        <v>225</v>
      </c>
    </row>
    <row r="72" spans="1:19" x14ac:dyDescent="0.25">
      <c r="A72" t="s">
        <v>162</v>
      </c>
      <c r="B72">
        <v>36</v>
      </c>
      <c r="C72" t="s">
        <v>228</v>
      </c>
      <c r="D72">
        <v>17</v>
      </c>
      <c r="E72">
        <v>8</v>
      </c>
      <c r="F72">
        <v>2021</v>
      </c>
      <c r="G72" t="s">
        <v>16</v>
      </c>
      <c r="H72" t="s">
        <v>49</v>
      </c>
      <c r="I72" t="str">
        <f t="shared" si="68"/>
        <v>J</v>
      </c>
      <c r="J72">
        <v>170</v>
      </c>
      <c r="K72">
        <v>25666</v>
      </c>
      <c r="L72">
        <v>5070.88</v>
      </c>
      <c r="M72">
        <v>5452.16</v>
      </c>
      <c r="N72" s="1">
        <v>0.5083333333333333</v>
      </c>
      <c r="O72" s="1">
        <v>0.45624999999999999</v>
      </c>
      <c r="P72" t="s">
        <v>19</v>
      </c>
      <c r="Q72" t="s">
        <v>44</v>
      </c>
    </row>
    <row r="73" spans="1:19" x14ac:dyDescent="0.25">
      <c r="A73" t="s">
        <v>163</v>
      </c>
      <c r="B73">
        <f t="shared" ref="B73:C73" si="70">B72</f>
        <v>36</v>
      </c>
      <c r="C73" t="str">
        <f t="shared" si="70"/>
        <v>3P_10</v>
      </c>
      <c r="D73">
        <v>17</v>
      </c>
      <c r="E73">
        <v>8</v>
      </c>
      <c r="F73">
        <v>2021</v>
      </c>
      <c r="G73" t="s">
        <v>16</v>
      </c>
      <c r="H73" t="s">
        <v>49</v>
      </c>
      <c r="I73" t="str">
        <f t="shared" si="68"/>
        <v>J</v>
      </c>
      <c r="J73">
        <f>J72</f>
        <v>170</v>
      </c>
      <c r="K73">
        <v>23508</v>
      </c>
      <c r="L73">
        <v>7910.69</v>
      </c>
      <c r="M73">
        <v>8324.77</v>
      </c>
      <c r="N73" s="1">
        <f t="shared" ref="N73:O73" si="71">N72</f>
        <v>0.5083333333333333</v>
      </c>
      <c r="O73" s="1">
        <f t="shared" si="71"/>
        <v>0.45624999999999999</v>
      </c>
      <c r="P73" t="s">
        <v>20</v>
      </c>
      <c r="Q73" t="s">
        <v>44</v>
      </c>
      <c r="R73" t="s">
        <v>225</v>
      </c>
    </row>
    <row r="74" spans="1:19" x14ac:dyDescent="0.25">
      <c r="A74" t="s">
        <v>164</v>
      </c>
      <c r="B74">
        <v>37</v>
      </c>
      <c r="C74" t="s">
        <v>229</v>
      </c>
      <c r="D74">
        <v>17</v>
      </c>
      <c r="E74">
        <v>8</v>
      </c>
      <c r="F74">
        <v>2021</v>
      </c>
      <c r="G74" t="s">
        <v>16</v>
      </c>
      <c r="H74" t="s">
        <v>49</v>
      </c>
      <c r="I74" t="str">
        <f t="shared" si="68"/>
        <v>J</v>
      </c>
      <c r="J74">
        <v>216</v>
      </c>
      <c r="K74">
        <v>25666</v>
      </c>
      <c r="L74">
        <v>5452.15</v>
      </c>
      <c r="M74">
        <v>5853.94</v>
      </c>
      <c r="N74" s="1">
        <v>0.58958333333333335</v>
      </c>
      <c r="O74" s="1">
        <v>0.48819444444444443</v>
      </c>
      <c r="P74" t="s">
        <v>19</v>
      </c>
      <c r="Q74" t="s">
        <v>44</v>
      </c>
    </row>
    <row r="75" spans="1:19" x14ac:dyDescent="0.25">
      <c r="A75" t="s">
        <v>165</v>
      </c>
      <c r="B75">
        <f t="shared" ref="B75:C75" si="72">B74</f>
        <v>37</v>
      </c>
      <c r="C75" t="str">
        <f t="shared" si="72"/>
        <v>3P_11</v>
      </c>
      <c r="D75">
        <v>17</v>
      </c>
      <c r="E75">
        <v>8</v>
      </c>
      <c r="F75">
        <v>2021</v>
      </c>
      <c r="G75" t="s">
        <v>16</v>
      </c>
      <c r="H75" t="s">
        <v>49</v>
      </c>
      <c r="I75" t="str">
        <f t="shared" si="68"/>
        <v>J</v>
      </c>
      <c r="J75">
        <f>J74</f>
        <v>216</v>
      </c>
      <c r="K75">
        <v>23508</v>
      </c>
      <c r="L75">
        <v>8331.25</v>
      </c>
      <c r="M75">
        <v>8770.68</v>
      </c>
      <c r="N75" s="1">
        <f t="shared" ref="N75:O75" si="73">N74</f>
        <v>0.58958333333333335</v>
      </c>
      <c r="O75" s="1">
        <f t="shared" si="73"/>
        <v>0.48819444444444443</v>
      </c>
      <c r="P75" t="s">
        <v>20</v>
      </c>
      <c r="Q75" t="s">
        <v>44</v>
      </c>
      <c r="R75" t="s">
        <v>225</v>
      </c>
    </row>
    <row r="76" spans="1:19" x14ac:dyDescent="0.25">
      <c r="A76" t="s">
        <v>166</v>
      </c>
      <c r="B76">
        <v>38</v>
      </c>
      <c r="C76" t="s">
        <v>230</v>
      </c>
      <c r="D76">
        <v>17</v>
      </c>
      <c r="E76">
        <v>8</v>
      </c>
      <c r="F76">
        <v>2021</v>
      </c>
      <c r="G76" t="s">
        <v>16</v>
      </c>
      <c r="H76" t="s">
        <v>17</v>
      </c>
      <c r="I76" t="str">
        <f t="shared" si="68"/>
        <v>J</v>
      </c>
      <c r="J76">
        <v>232</v>
      </c>
      <c r="K76">
        <v>25666</v>
      </c>
      <c r="L76">
        <v>5856.24</v>
      </c>
      <c r="M76">
        <v>6307.72</v>
      </c>
      <c r="N76" s="1">
        <v>0.66597222222222219</v>
      </c>
      <c r="O76" t="s">
        <v>81</v>
      </c>
      <c r="P76" t="s">
        <v>19</v>
      </c>
      <c r="Q76" t="s">
        <v>44</v>
      </c>
    </row>
    <row r="77" spans="1:19" x14ac:dyDescent="0.25">
      <c r="A77" t="s">
        <v>167</v>
      </c>
      <c r="B77">
        <f t="shared" ref="B77:C77" si="74">B76</f>
        <v>38</v>
      </c>
      <c r="C77" t="str">
        <f t="shared" si="74"/>
        <v>3P_12</v>
      </c>
      <c r="D77">
        <v>17</v>
      </c>
      <c r="E77">
        <v>8</v>
      </c>
      <c r="F77">
        <v>2021</v>
      </c>
      <c r="G77" t="s">
        <v>16</v>
      </c>
      <c r="H77" t="s">
        <v>17</v>
      </c>
      <c r="I77" t="str">
        <f t="shared" si="68"/>
        <v>J</v>
      </c>
      <c r="J77">
        <f>J76</f>
        <v>232</v>
      </c>
      <c r="K77">
        <v>23508</v>
      </c>
      <c r="L77">
        <v>8770.92</v>
      </c>
      <c r="M77">
        <v>9259.89</v>
      </c>
      <c r="N77" s="1">
        <f t="shared" ref="N77:O77" si="75">N76</f>
        <v>0.66597222222222219</v>
      </c>
      <c r="O77" s="1" t="str">
        <f t="shared" si="75"/>
        <v>121;08</v>
      </c>
      <c r="P77" t="s">
        <v>20</v>
      </c>
      <c r="Q77" t="s">
        <v>44</v>
      </c>
      <c r="R77" t="s">
        <v>225</v>
      </c>
    </row>
    <row r="78" spans="1:19" x14ac:dyDescent="0.25">
      <c r="A78" t="s">
        <v>168</v>
      </c>
      <c r="B78">
        <v>39</v>
      </c>
      <c r="C78" t="s">
        <v>231</v>
      </c>
      <c r="D78">
        <v>17</v>
      </c>
      <c r="E78">
        <v>8</v>
      </c>
      <c r="F78">
        <v>2021</v>
      </c>
      <c r="G78" t="s">
        <v>16</v>
      </c>
      <c r="H78" t="s">
        <v>17</v>
      </c>
      <c r="I78" t="str">
        <f t="shared" si="68"/>
        <v>J</v>
      </c>
      <c r="J78" t="s">
        <v>31</v>
      </c>
      <c r="K78">
        <v>25666</v>
      </c>
      <c r="L78" t="s">
        <v>31</v>
      </c>
      <c r="M78" t="s">
        <v>31</v>
      </c>
      <c r="N78" t="s">
        <v>31</v>
      </c>
      <c r="O78" t="s">
        <v>31</v>
      </c>
      <c r="P78" t="s">
        <v>31</v>
      </c>
      <c r="Q78" t="s">
        <v>31</v>
      </c>
      <c r="S78" t="s">
        <v>79</v>
      </c>
    </row>
    <row r="79" spans="1:19" x14ac:dyDescent="0.25">
      <c r="A79" t="s">
        <v>169</v>
      </c>
      <c r="B79">
        <f t="shared" ref="B79:C79" si="76">B78</f>
        <v>39</v>
      </c>
      <c r="C79" t="str">
        <f t="shared" si="76"/>
        <v>3P_1</v>
      </c>
      <c r="D79">
        <v>17</v>
      </c>
      <c r="E79">
        <v>8</v>
      </c>
      <c r="F79">
        <v>2021</v>
      </c>
      <c r="G79" t="s">
        <v>16</v>
      </c>
      <c r="H79" t="s">
        <v>17</v>
      </c>
      <c r="I79" t="str">
        <f t="shared" si="68"/>
        <v>J</v>
      </c>
      <c r="J79" t="s">
        <v>31</v>
      </c>
      <c r="K79">
        <v>23508</v>
      </c>
      <c r="L79" t="s">
        <v>31</v>
      </c>
      <c r="M79" t="s">
        <v>31</v>
      </c>
      <c r="N79" t="s">
        <v>31</v>
      </c>
      <c r="O79" t="s">
        <v>31</v>
      </c>
      <c r="P79" t="s">
        <v>31</v>
      </c>
      <c r="Q79" t="s">
        <v>31</v>
      </c>
      <c r="S79" t="s">
        <v>79</v>
      </c>
    </row>
    <row r="80" spans="1:19" x14ac:dyDescent="0.25">
      <c r="A80" t="s">
        <v>170</v>
      </c>
      <c r="B80">
        <v>40</v>
      </c>
      <c r="C80" t="s">
        <v>231</v>
      </c>
      <c r="D80">
        <v>17</v>
      </c>
      <c r="E80">
        <v>8</v>
      </c>
      <c r="F80">
        <v>2021</v>
      </c>
      <c r="G80" t="s">
        <v>16</v>
      </c>
      <c r="H80" t="s">
        <v>17</v>
      </c>
      <c r="I80" t="str">
        <f t="shared" si="68"/>
        <v>J</v>
      </c>
      <c r="J80">
        <v>55</v>
      </c>
      <c r="K80">
        <v>25666</v>
      </c>
      <c r="L80">
        <v>6318.75</v>
      </c>
      <c r="M80">
        <v>6695.47</v>
      </c>
      <c r="N80" s="1">
        <v>0.75208333333333333</v>
      </c>
      <c r="O80" s="1">
        <v>0.41875000000000001</v>
      </c>
      <c r="P80" t="s">
        <v>19</v>
      </c>
      <c r="Q80" t="s">
        <v>44</v>
      </c>
      <c r="S80" t="s">
        <v>80</v>
      </c>
    </row>
    <row r="81" spans="1:19" x14ac:dyDescent="0.25">
      <c r="A81" t="s">
        <v>171</v>
      </c>
      <c r="B81">
        <f t="shared" ref="B81:C81" si="77">B80</f>
        <v>40</v>
      </c>
      <c r="C81" t="str">
        <f t="shared" si="77"/>
        <v>3P_1</v>
      </c>
      <c r="D81">
        <v>17</v>
      </c>
      <c r="E81">
        <v>8</v>
      </c>
      <c r="F81">
        <v>2021</v>
      </c>
      <c r="G81" t="s">
        <v>16</v>
      </c>
      <c r="H81" t="s">
        <v>17</v>
      </c>
      <c r="I81" t="str">
        <f t="shared" si="68"/>
        <v>J</v>
      </c>
      <c r="J81">
        <f>J80</f>
        <v>55</v>
      </c>
      <c r="K81">
        <v>23508</v>
      </c>
      <c r="L81">
        <v>9271.68</v>
      </c>
      <c r="M81">
        <v>9679.75</v>
      </c>
      <c r="N81" s="1">
        <f t="shared" ref="N81:O81" si="78">N80</f>
        <v>0.75208333333333333</v>
      </c>
      <c r="O81" s="1">
        <f t="shared" si="78"/>
        <v>0.41875000000000001</v>
      </c>
      <c r="P81" t="s">
        <v>20</v>
      </c>
      <c r="Q81" t="s">
        <v>44</v>
      </c>
      <c r="S81" t="s">
        <v>80</v>
      </c>
    </row>
    <row r="82" spans="1:19" x14ac:dyDescent="0.25">
      <c r="A82" t="s">
        <v>172</v>
      </c>
      <c r="B82">
        <v>41</v>
      </c>
      <c r="C82" t="s">
        <v>232</v>
      </c>
      <c r="D82">
        <v>17</v>
      </c>
      <c r="E82">
        <v>8</v>
      </c>
      <c r="F82">
        <v>2021</v>
      </c>
      <c r="G82" t="s">
        <v>16</v>
      </c>
      <c r="H82" t="s">
        <v>17</v>
      </c>
      <c r="I82" t="str">
        <f t="shared" si="68"/>
        <v>J</v>
      </c>
      <c r="J82">
        <v>234</v>
      </c>
      <c r="K82">
        <v>25666</v>
      </c>
      <c r="L82">
        <v>6696</v>
      </c>
      <c r="M82">
        <v>7043.31</v>
      </c>
      <c r="N82" s="1">
        <v>0.8520833333333333</v>
      </c>
      <c r="O82" s="1">
        <v>0.41736111111111113</v>
      </c>
      <c r="P82" t="s">
        <v>19</v>
      </c>
      <c r="Q82" t="s">
        <v>44</v>
      </c>
    </row>
    <row r="83" spans="1:19" x14ac:dyDescent="0.25">
      <c r="A83" t="s">
        <v>173</v>
      </c>
      <c r="B83">
        <f t="shared" ref="B83:C83" si="79">B82</f>
        <v>41</v>
      </c>
      <c r="C83" t="str">
        <f t="shared" si="79"/>
        <v>3P_13</v>
      </c>
      <c r="D83">
        <v>17</v>
      </c>
      <c r="E83">
        <v>8</v>
      </c>
      <c r="F83">
        <v>2021</v>
      </c>
      <c r="G83" t="s">
        <v>16</v>
      </c>
      <c r="H83" t="s">
        <v>17</v>
      </c>
      <c r="I83" t="str">
        <f t="shared" si="68"/>
        <v>J</v>
      </c>
      <c r="J83">
        <f>J82</f>
        <v>234</v>
      </c>
      <c r="K83">
        <v>23508</v>
      </c>
      <c r="L83">
        <v>9680.31</v>
      </c>
      <c r="M83">
        <v>67.989999999999995</v>
      </c>
      <c r="N83" s="1">
        <f t="shared" ref="N83:O83" si="80">N82</f>
        <v>0.8520833333333333</v>
      </c>
      <c r="O83" s="1">
        <f t="shared" si="80"/>
        <v>0.41736111111111113</v>
      </c>
      <c r="P83" t="s">
        <v>20</v>
      </c>
      <c r="Q83" t="s">
        <v>44</v>
      </c>
    </row>
    <row r="84" spans="1:19" x14ac:dyDescent="0.25">
      <c r="A84" t="s">
        <v>174</v>
      </c>
      <c r="B84">
        <v>42</v>
      </c>
      <c r="C84" t="s">
        <v>233</v>
      </c>
      <c r="D84">
        <v>17</v>
      </c>
      <c r="E84">
        <v>8</v>
      </c>
      <c r="F84">
        <v>2021</v>
      </c>
      <c r="G84" t="s">
        <v>16</v>
      </c>
      <c r="H84" t="s">
        <v>17</v>
      </c>
      <c r="I84" t="s">
        <v>36</v>
      </c>
      <c r="J84">
        <v>57</v>
      </c>
      <c r="K84">
        <v>25666</v>
      </c>
      <c r="L84">
        <v>7043.57</v>
      </c>
      <c r="M84">
        <v>7412.61</v>
      </c>
      <c r="N84" s="1">
        <v>0.99097222222222225</v>
      </c>
      <c r="O84" s="1">
        <v>0.38055555555555554</v>
      </c>
      <c r="P84" t="s">
        <v>19</v>
      </c>
      <c r="Q84" t="s">
        <v>44</v>
      </c>
    </row>
    <row r="85" spans="1:19" x14ac:dyDescent="0.25">
      <c r="A85" t="s">
        <v>175</v>
      </c>
      <c r="B85">
        <f t="shared" ref="B85:C85" si="81">B84</f>
        <v>42</v>
      </c>
      <c r="C85" t="str">
        <f t="shared" si="81"/>
        <v>3P_2</v>
      </c>
      <c r="D85">
        <v>17</v>
      </c>
      <c r="E85">
        <v>8</v>
      </c>
      <c r="F85">
        <v>2021</v>
      </c>
      <c r="G85" t="s">
        <v>16</v>
      </c>
      <c r="H85" t="s">
        <v>17</v>
      </c>
      <c r="I85" t="str">
        <f t="shared" ref="I85:I91" si="82">I84</f>
        <v>N</v>
      </c>
      <c r="J85">
        <f>J84</f>
        <v>57</v>
      </c>
      <c r="K85">
        <v>23508</v>
      </c>
      <c r="L85">
        <v>68.52</v>
      </c>
      <c r="M85">
        <v>471.28</v>
      </c>
      <c r="N85" s="1">
        <f t="shared" ref="N85:O85" si="83">N84</f>
        <v>0.99097222222222225</v>
      </c>
      <c r="O85" s="1">
        <f t="shared" si="83"/>
        <v>0.38055555555555554</v>
      </c>
      <c r="P85" t="s">
        <v>20</v>
      </c>
      <c r="Q85" t="s">
        <v>44</v>
      </c>
    </row>
    <row r="86" spans="1:19" x14ac:dyDescent="0.25">
      <c r="A86" t="s">
        <v>176</v>
      </c>
      <c r="B86">
        <v>43</v>
      </c>
      <c r="C86" t="s">
        <v>234</v>
      </c>
      <c r="D86">
        <v>18</v>
      </c>
      <c r="E86">
        <v>8</v>
      </c>
      <c r="F86">
        <v>2021</v>
      </c>
      <c r="G86" t="s">
        <v>16</v>
      </c>
      <c r="H86" t="s">
        <v>41</v>
      </c>
      <c r="I86" t="str">
        <f t="shared" si="82"/>
        <v>N</v>
      </c>
      <c r="J86">
        <v>190</v>
      </c>
      <c r="K86">
        <v>25666</v>
      </c>
      <c r="L86">
        <v>7413.71</v>
      </c>
      <c r="M86">
        <v>7821.8</v>
      </c>
      <c r="N86" s="1">
        <v>0.1076388888888889</v>
      </c>
      <c r="O86" s="1">
        <v>0.46597222222222223</v>
      </c>
      <c r="P86" t="s">
        <v>19</v>
      </c>
      <c r="Q86" t="s">
        <v>44</v>
      </c>
      <c r="S86" t="s">
        <v>82</v>
      </c>
    </row>
    <row r="87" spans="1:19" x14ac:dyDescent="0.25">
      <c r="A87" t="s">
        <v>177</v>
      </c>
      <c r="B87">
        <f t="shared" ref="B87:C87" si="84">B86</f>
        <v>43</v>
      </c>
      <c r="C87" t="str">
        <f t="shared" si="84"/>
        <v>3P_3</v>
      </c>
      <c r="D87">
        <v>18</v>
      </c>
      <c r="E87">
        <v>8</v>
      </c>
      <c r="F87">
        <v>2021</v>
      </c>
      <c r="G87" t="s">
        <v>16</v>
      </c>
      <c r="H87" t="s">
        <v>41</v>
      </c>
      <c r="I87" t="str">
        <f t="shared" si="82"/>
        <v>N</v>
      </c>
      <c r="J87">
        <f>J86</f>
        <v>190</v>
      </c>
      <c r="K87">
        <v>23508</v>
      </c>
      <c r="L87">
        <v>471.81</v>
      </c>
      <c r="M87">
        <v>907.62</v>
      </c>
      <c r="N87" s="1">
        <f t="shared" ref="N87:O87" si="85">N86</f>
        <v>0.1076388888888889</v>
      </c>
      <c r="O87" s="1">
        <f t="shared" si="85"/>
        <v>0.46597222222222223</v>
      </c>
      <c r="P87" t="s">
        <v>20</v>
      </c>
      <c r="Q87" t="s">
        <v>44</v>
      </c>
      <c r="S87" t="s">
        <v>82</v>
      </c>
    </row>
    <row r="88" spans="1:19" x14ac:dyDescent="0.25">
      <c r="A88" t="s">
        <v>178</v>
      </c>
      <c r="B88">
        <v>44</v>
      </c>
      <c r="C88" t="s">
        <v>235</v>
      </c>
      <c r="D88">
        <v>18</v>
      </c>
      <c r="E88">
        <v>8</v>
      </c>
      <c r="F88">
        <v>2021</v>
      </c>
      <c r="G88" t="s">
        <v>16</v>
      </c>
      <c r="H88" t="s">
        <v>41</v>
      </c>
      <c r="I88" t="str">
        <f t="shared" si="82"/>
        <v>N</v>
      </c>
      <c r="J88">
        <v>86</v>
      </c>
      <c r="K88">
        <v>25666</v>
      </c>
      <c r="L88">
        <v>7821.79</v>
      </c>
      <c r="M88">
        <v>8239.01</v>
      </c>
      <c r="N88" s="1">
        <v>0.19583333333333333</v>
      </c>
      <c r="O88" s="1">
        <v>0.44513888888888892</v>
      </c>
      <c r="P88" t="s">
        <v>19</v>
      </c>
      <c r="Q88" t="s">
        <v>44</v>
      </c>
      <c r="S88" t="s">
        <v>82</v>
      </c>
    </row>
    <row r="89" spans="1:19" x14ac:dyDescent="0.25">
      <c r="A89" t="s">
        <v>179</v>
      </c>
      <c r="B89">
        <f t="shared" ref="B89:C89" si="86">B88</f>
        <v>44</v>
      </c>
      <c r="C89" t="str">
        <f t="shared" si="86"/>
        <v>3P_4</v>
      </c>
      <c r="D89">
        <v>18</v>
      </c>
      <c r="E89">
        <v>8</v>
      </c>
      <c r="F89">
        <v>2021</v>
      </c>
      <c r="G89" t="s">
        <v>16</v>
      </c>
      <c r="H89" t="s">
        <v>41</v>
      </c>
      <c r="I89" t="str">
        <f t="shared" si="82"/>
        <v>N</v>
      </c>
      <c r="J89">
        <f>J88</f>
        <v>86</v>
      </c>
      <c r="K89">
        <v>23508</v>
      </c>
      <c r="L89">
        <v>909.91</v>
      </c>
      <c r="M89">
        <v>1356.7</v>
      </c>
      <c r="N89" s="1">
        <f t="shared" ref="N89:O89" si="87">N88</f>
        <v>0.19583333333333333</v>
      </c>
      <c r="O89" s="1">
        <f t="shared" si="87"/>
        <v>0.44513888888888892</v>
      </c>
      <c r="P89" t="s">
        <v>20</v>
      </c>
      <c r="Q89" t="s">
        <v>44</v>
      </c>
      <c r="S89" t="s">
        <v>82</v>
      </c>
    </row>
    <row r="90" spans="1:19" x14ac:dyDescent="0.25">
      <c r="A90" t="s">
        <v>180</v>
      </c>
      <c r="B90">
        <v>45</v>
      </c>
      <c r="C90" t="s">
        <v>236</v>
      </c>
      <c r="D90">
        <v>18</v>
      </c>
      <c r="E90">
        <v>8</v>
      </c>
      <c r="F90">
        <v>2021</v>
      </c>
      <c r="G90" t="s">
        <v>16</v>
      </c>
      <c r="H90" t="s">
        <v>41</v>
      </c>
      <c r="I90" t="str">
        <f t="shared" si="82"/>
        <v>N</v>
      </c>
      <c r="J90">
        <v>24</v>
      </c>
      <c r="K90">
        <v>25666</v>
      </c>
      <c r="L90">
        <v>8239.07</v>
      </c>
      <c r="M90">
        <v>8649.64</v>
      </c>
      <c r="N90" s="1">
        <v>0.27152777777777776</v>
      </c>
      <c r="O90" s="1">
        <v>0.44861111111111113</v>
      </c>
      <c r="P90" t="s">
        <v>19</v>
      </c>
      <c r="Q90" t="s">
        <v>44</v>
      </c>
      <c r="R90" t="s">
        <v>225</v>
      </c>
      <c r="S90" t="s">
        <v>82</v>
      </c>
    </row>
    <row r="91" spans="1:19" x14ac:dyDescent="0.25">
      <c r="A91" t="s">
        <v>181</v>
      </c>
      <c r="B91">
        <f t="shared" ref="B91:C91" si="88">B90</f>
        <v>45</v>
      </c>
      <c r="C91" t="str">
        <f t="shared" si="88"/>
        <v>3P_5</v>
      </c>
      <c r="D91">
        <v>18</v>
      </c>
      <c r="E91">
        <v>8</v>
      </c>
      <c r="F91">
        <v>2021</v>
      </c>
      <c r="G91" t="s">
        <v>16</v>
      </c>
      <c r="H91" t="s">
        <v>41</v>
      </c>
      <c r="I91" t="str">
        <f t="shared" si="82"/>
        <v>N</v>
      </c>
      <c r="J91">
        <f>J90</f>
        <v>24</v>
      </c>
      <c r="K91">
        <v>23508</v>
      </c>
      <c r="L91">
        <v>1357.41</v>
      </c>
      <c r="M91">
        <v>1795.48</v>
      </c>
      <c r="N91" s="1">
        <f t="shared" ref="N91:O91" si="89">N90</f>
        <v>0.27152777777777776</v>
      </c>
      <c r="O91" s="1">
        <f t="shared" si="89"/>
        <v>0.44861111111111113</v>
      </c>
      <c r="P91" t="s">
        <v>20</v>
      </c>
      <c r="Q91" t="s">
        <v>44</v>
      </c>
      <c r="S91" t="s">
        <v>82</v>
      </c>
    </row>
    <row r="92" spans="1:19" x14ac:dyDescent="0.25">
      <c r="A92" t="s">
        <v>182</v>
      </c>
      <c r="B92">
        <v>46</v>
      </c>
      <c r="C92" t="s">
        <v>237</v>
      </c>
      <c r="D92">
        <v>18</v>
      </c>
      <c r="E92">
        <v>8</v>
      </c>
      <c r="F92">
        <v>2021</v>
      </c>
      <c r="G92" t="s">
        <v>16</v>
      </c>
      <c r="H92" t="s">
        <v>49</v>
      </c>
      <c r="I92" t="s">
        <v>37</v>
      </c>
      <c r="J92">
        <v>186</v>
      </c>
      <c r="K92">
        <v>25666</v>
      </c>
      <c r="L92">
        <v>8649.85</v>
      </c>
      <c r="M92">
        <v>9028.4500000000007</v>
      </c>
      <c r="N92" s="1">
        <v>0.47361111111111115</v>
      </c>
      <c r="O92" s="1">
        <v>0.4291666666666667</v>
      </c>
      <c r="P92" t="s">
        <v>19</v>
      </c>
      <c r="Q92" t="s">
        <v>44</v>
      </c>
      <c r="S92" t="s">
        <v>83</v>
      </c>
    </row>
    <row r="93" spans="1:19" x14ac:dyDescent="0.25">
      <c r="A93" t="s">
        <v>183</v>
      </c>
      <c r="B93">
        <f t="shared" ref="B93:C93" si="90">B92</f>
        <v>46</v>
      </c>
      <c r="C93" t="str">
        <f t="shared" si="90"/>
        <v>3P_6</v>
      </c>
      <c r="D93">
        <v>18</v>
      </c>
      <c r="E93">
        <v>8</v>
      </c>
      <c r="F93">
        <v>2021</v>
      </c>
      <c r="G93" t="s">
        <v>16</v>
      </c>
      <c r="H93" t="s">
        <v>49</v>
      </c>
      <c r="I93" t="str">
        <f>I92</f>
        <v>J</v>
      </c>
      <c r="J93">
        <f>J92</f>
        <v>186</v>
      </c>
      <c r="K93">
        <v>23508</v>
      </c>
      <c r="L93">
        <v>1797.11</v>
      </c>
      <c r="M93">
        <v>1798.66</v>
      </c>
      <c r="N93" s="1">
        <f t="shared" ref="N93:O93" si="91">N92</f>
        <v>0.47361111111111115</v>
      </c>
      <c r="O93" s="1">
        <f t="shared" si="91"/>
        <v>0.4291666666666667</v>
      </c>
      <c r="P93" t="s">
        <v>20</v>
      </c>
      <c r="Q93" t="s">
        <v>44</v>
      </c>
      <c r="S93" t="s">
        <v>83</v>
      </c>
    </row>
    <row r="94" spans="1:19" x14ac:dyDescent="0.25">
      <c r="A94" t="s">
        <v>184</v>
      </c>
      <c r="B94">
        <v>47</v>
      </c>
      <c r="C94" t="s">
        <v>238</v>
      </c>
      <c r="D94">
        <v>18</v>
      </c>
      <c r="E94">
        <v>8</v>
      </c>
      <c r="F94">
        <v>2021</v>
      </c>
      <c r="G94" t="s">
        <v>16</v>
      </c>
      <c r="H94" t="s">
        <v>49</v>
      </c>
      <c r="I94" t="s">
        <v>37</v>
      </c>
      <c r="J94">
        <v>251</v>
      </c>
      <c r="K94">
        <v>25666</v>
      </c>
      <c r="L94">
        <v>9028.43</v>
      </c>
      <c r="M94">
        <v>9449.34</v>
      </c>
      <c r="N94" s="1">
        <v>0.55347222222222225</v>
      </c>
      <c r="O94" s="1">
        <v>0.44027777777777777</v>
      </c>
      <c r="P94" t="s">
        <v>19</v>
      </c>
      <c r="Q94" t="s">
        <v>44</v>
      </c>
      <c r="S94" t="s">
        <v>85</v>
      </c>
    </row>
    <row r="95" spans="1:19" x14ac:dyDescent="0.25">
      <c r="A95" t="s">
        <v>185</v>
      </c>
      <c r="B95">
        <f t="shared" ref="B95:C95" si="92">B94</f>
        <v>47</v>
      </c>
      <c r="C95" t="str">
        <f t="shared" si="92"/>
        <v>3P_7</v>
      </c>
      <c r="D95">
        <v>18</v>
      </c>
      <c r="E95">
        <v>8</v>
      </c>
      <c r="F95">
        <v>2021</v>
      </c>
      <c r="G95" t="s">
        <v>16</v>
      </c>
      <c r="H95" t="s">
        <v>49</v>
      </c>
      <c r="I95" t="str">
        <f>I94</f>
        <v>J</v>
      </c>
      <c r="J95">
        <f>J94</f>
        <v>251</v>
      </c>
      <c r="K95">
        <v>23508</v>
      </c>
      <c r="L95">
        <v>1799.75</v>
      </c>
      <c r="M95">
        <v>2243.9699999999998</v>
      </c>
      <c r="N95" s="1">
        <f t="shared" ref="N95:O95" si="93">N94</f>
        <v>0.55347222222222225</v>
      </c>
      <c r="O95" s="1">
        <f t="shared" si="93"/>
        <v>0.44027777777777777</v>
      </c>
      <c r="P95" t="s">
        <v>20</v>
      </c>
      <c r="Q95" t="s">
        <v>44</v>
      </c>
      <c r="S95" t="s">
        <v>85</v>
      </c>
    </row>
    <row r="96" spans="1:19" x14ac:dyDescent="0.25">
      <c r="A96" t="s">
        <v>186</v>
      </c>
      <c r="B96">
        <v>48</v>
      </c>
      <c r="C96" t="s">
        <v>239</v>
      </c>
      <c r="D96">
        <v>18</v>
      </c>
      <c r="E96">
        <v>8</v>
      </c>
      <c r="F96">
        <v>2021</v>
      </c>
      <c r="G96" t="s">
        <v>16</v>
      </c>
      <c r="H96" t="s">
        <v>49</v>
      </c>
      <c r="I96" t="s">
        <v>37</v>
      </c>
      <c r="J96">
        <v>269</v>
      </c>
      <c r="K96">
        <v>25666</v>
      </c>
      <c r="L96">
        <v>9449.4500000000007</v>
      </c>
      <c r="M96">
        <v>9808.4599999999991</v>
      </c>
      <c r="N96" s="1">
        <v>0.67638888888888893</v>
      </c>
      <c r="O96" s="1">
        <v>0.47847222222222219</v>
      </c>
      <c r="P96" t="s">
        <v>19</v>
      </c>
      <c r="Q96" t="s">
        <v>44</v>
      </c>
      <c r="S96" t="s">
        <v>86</v>
      </c>
    </row>
    <row r="97" spans="1:19" x14ac:dyDescent="0.25">
      <c r="A97" t="s">
        <v>187</v>
      </c>
      <c r="B97">
        <f t="shared" ref="B97:C97" si="94">B96</f>
        <v>48</v>
      </c>
      <c r="C97" t="str">
        <f t="shared" si="94"/>
        <v>3P_17</v>
      </c>
      <c r="D97">
        <v>18</v>
      </c>
      <c r="E97">
        <v>8</v>
      </c>
      <c r="F97">
        <v>2021</v>
      </c>
      <c r="G97" t="s">
        <v>16</v>
      </c>
      <c r="H97" t="s">
        <v>49</v>
      </c>
      <c r="I97" t="str">
        <f t="shared" ref="I97:I103" si="95">I96</f>
        <v>J</v>
      </c>
      <c r="J97">
        <f>J96</f>
        <v>269</v>
      </c>
      <c r="K97">
        <v>23508</v>
      </c>
      <c r="L97">
        <v>2244.64</v>
      </c>
      <c r="M97">
        <v>2656.18</v>
      </c>
      <c r="N97" s="1">
        <f t="shared" ref="N97:O97" si="96">N96</f>
        <v>0.67638888888888893</v>
      </c>
      <c r="O97" s="1">
        <f t="shared" si="96"/>
        <v>0.47847222222222219</v>
      </c>
      <c r="P97" t="s">
        <v>20</v>
      </c>
      <c r="Q97" t="s">
        <v>44</v>
      </c>
      <c r="S97" t="s">
        <v>86</v>
      </c>
    </row>
    <row r="98" spans="1:19" x14ac:dyDescent="0.25">
      <c r="A98" t="s">
        <v>188</v>
      </c>
      <c r="B98">
        <v>49</v>
      </c>
      <c r="C98" t="s">
        <v>239</v>
      </c>
      <c r="D98">
        <v>18</v>
      </c>
      <c r="E98">
        <v>8</v>
      </c>
      <c r="F98">
        <v>2021</v>
      </c>
      <c r="G98" t="s">
        <v>16</v>
      </c>
      <c r="H98" t="s">
        <v>49</v>
      </c>
      <c r="I98" t="str">
        <f t="shared" si="95"/>
        <v>J</v>
      </c>
      <c r="J98">
        <v>269</v>
      </c>
      <c r="K98">
        <v>25666</v>
      </c>
      <c r="L98">
        <v>9809.25</v>
      </c>
      <c r="M98">
        <v>266.64999999999998</v>
      </c>
      <c r="N98" s="1">
        <v>0.69027777777777777</v>
      </c>
      <c r="O98" s="1">
        <v>0.47916666666666669</v>
      </c>
      <c r="P98" t="s">
        <v>19</v>
      </c>
      <c r="Q98" t="s">
        <v>44</v>
      </c>
      <c r="R98" t="s">
        <v>87</v>
      </c>
      <c r="S98" t="s">
        <v>88</v>
      </c>
    </row>
    <row r="99" spans="1:19" x14ac:dyDescent="0.25">
      <c r="A99" t="s">
        <v>189</v>
      </c>
      <c r="B99">
        <f t="shared" ref="B99:C99" si="97">B98</f>
        <v>49</v>
      </c>
      <c r="C99" t="str">
        <f t="shared" si="97"/>
        <v>3P_17</v>
      </c>
      <c r="D99">
        <v>18</v>
      </c>
      <c r="E99">
        <v>8</v>
      </c>
      <c r="F99">
        <v>2021</v>
      </c>
      <c r="G99" t="s">
        <v>16</v>
      </c>
      <c r="H99" t="s">
        <v>49</v>
      </c>
      <c r="I99" t="str">
        <f t="shared" si="95"/>
        <v>J</v>
      </c>
      <c r="J99">
        <f>J98</f>
        <v>269</v>
      </c>
      <c r="K99">
        <v>23508</v>
      </c>
      <c r="L99">
        <v>2656.17</v>
      </c>
      <c r="M99">
        <v>3144.98</v>
      </c>
      <c r="N99" s="1">
        <f t="shared" ref="N99:O99" si="98">N98</f>
        <v>0.69027777777777777</v>
      </c>
      <c r="O99" s="1">
        <f t="shared" si="98"/>
        <v>0.47916666666666669</v>
      </c>
      <c r="P99" t="s">
        <v>20</v>
      </c>
      <c r="Q99" t="s">
        <v>44</v>
      </c>
      <c r="S99" t="s">
        <v>88</v>
      </c>
    </row>
    <row r="100" spans="1:19" x14ac:dyDescent="0.25">
      <c r="A100" t="s">
        <v>190</v>
      </c>
      <c r="B100">
        <v>50</v>
      </c>
      <c r="C100" t="s">
        <v>240</v>
      </c>
      <c r="D100">
        <v>18</v>
      </c>
      <c r="E100">
        <v>8</v>
      </c>
      <c r="F100">
        <v>2021</v>
      </c>
      <c r="G100" t="s">
        <v>16</v>
      </c>
      <c r="H100" t="s">
        <v>49</v>
      </c>
      <c r="I100" t="str">
        <f t="shared" si="95"/>
        <v>J</v>
      </c>
      <c r="J100">
        <v>155</v>
      </c>
      <c r="K100">
        <v>25666</v>
      </c>
      <c r="L100">
        <v>266.67</v>
      </c>
      <c r="M100">
        <v>612.95000000000005</v>
      </c>
      <c r="N100" s="1">
        <v>0.78472222222222221</v>
      </c>
      <c r="O100" s="1">
        <v>0.48680555555555555</v>
      </c>
      <c r="P100" t="s">
        <v>19</v>
      </c>
      <c r="Q100" t="s">
        <v>44</v>
      </c>
      <c r="S100" t="s">
        <v>89</v>
      </c>
    </row>
    <row r="101" spans="1:19" x14ac:dyDescent="0.25">
      <c r="A101" t="s">
        <v>191</v>
      </c>
      <c r="B101">
        <f t="shared" ref="B101:C101" si="99">B100</f>
        <v>50</v>
      </c>
      <c r="C101" t="str">
        <f t="shared" si="99"/>
        <v>3P_16</v>
      </c>
      <c r="D101">
        <v>18</v>
      </c>
      <c r="E101">
        <v>8</v>
      </c>
      <c r="F101">
        <v>2021</v>
      </c>
      <c r="G101" t="s">
        <v>16</v>
      </c>
      <c r="H101" t="s">
        <v>49</v>
      </c>
      <c r="I101" t="str">
        <f t="shared" si="95"/>
        <v>J</v>
      </c>
      <c r="J101">
        <f>J100</f>
        <v>155</v>
      </c>
      <c r="K101">
        <v>23508</v>
      </c>
      <c r="L101">
        <v>3146.34</v>
      </c>
      <c r="M101">
        <v>3520.58</v>
      </c>
      <c r="N101" s="1">
        <f t="shared" ref="N101:O101" si="100">N100</f>
        <v>0.78472222222222221</v>
      </c>
      <c r="O101" s="1">
        <f t="shared" si="100"/>
        <v>0.48680555555555555</v>
      </c>
      <c r="P101" t="s">
        <v>20</v>
      </c>
      <c r="Q101" t="s">
        <v>44</v>
      </c>
      <c r="R101" t="s">
        <v>217</v>
      </c>
    </row>
    <row r="102" spans="1:19" x14ac:dyDescent="0.25">
      <c r="A102" t="s">
        <v>192</v>
      </c>
      <c r="B102">
        <v>51</v>
      </c>
      <c r="C102" t="s">
        <v>241</v>
      </c>
      <c r="D102">
        <v>18</v>
      </c>
      <c r="E102">
        <v>8</v>
      </c>
      <c r="F102">
        <v>2021</v>
      </c>
      <c r="G102" t="s">
        <v>16</v>
      </c>
      <c r="H102" t="s">
        <v>17</v>
      </c>
      <c r="I102" t="str">
        <f t="shared" si="95"/>
        <v>J</v>
      </c>
      <c r="J102">
        <v>320</v>
      </c>
      <c r="K102">
        <v>25666</v>
      </c>
      <c r="L102">
        <v>613.24</v>
      </c>
      <c r="M102">
        <v>1042.7</v>
      </c>
      <c r="N102" s="1">
        <v>0.87847222222222221</v>
      </c>
      <c r="O102" s="1">
        <v>0.48680555555555555</v>
      </c>
      <c r="P102" t="s">
        <v>19</v>
      </c>
      <c r="Q102" t="s">
        <v>44</v>
      </c>
    </row>
    <row r="103" spans="1:19" x14ac:dyDescent="0.25">
      <c r="A103" t="s">
        <v>193</v>
      </c>
      <c r="B103">
        <f t="shared" ref="B103:C103" si="101">B102</f>
        <v>51</v>
      </c>
      <c r="C103" t="str">
        <f t="shared" si="101"/>
        <v>3P_23</v>
      </c>
      <c r="D103">
        <v>18</v>
      </c>
      <c r="E103">
        <v>8</v>
      </c>
      <c r="F103">
        <v>2021</v>
      </c>
      <c r="G103" t="s">
        <v>16</v>
      </c>
      <c r="H103" t="s">
        <v>17</v>
      </c>
      <c r="I103" t="str">
        <f t="shared" si="95"/>
        <v>J</v>
      </c>
      <c r="J103">
        <f>J102</f>
        <v>320</v>
      </c>
      <c r="K103">
        <v>23508</v>
      </c>
      <c r="L103">
        <v>3521.25</v>
      </c>
      <c r="M103">
        <v>3986.68</v>
      </c>
      <c r="N103" s="1">
        <f t="shared" ref="N103:O103" si="102">N102</f>
        <v>0.87847222222222221</v>
      </c>
      <c r="O103" s="1">
        <f t="shared" si="102"/>
        <v>0.48680555555555555</v>
      </c>
      <c r="P103" t="s">
        <v>20</v>
      </c>
      <c r="Q103" t="s">
        <v>44</v>
      </c>
    </row>
    <row r="104" spans="1:19" x14ac:dyDescent="0.25">
      <c r="A104" t="s">
        <v>194</v>
      </c>
      <c r="B104">
        <v>52</v>
      </c>
      <c r="C104" t="s">
        <v>242</v>
      </c>
      <c r="D104">
        <v>18</v>
      </c>
      <c r="E104">
        <v>8</v>
      </c>
      <c r="F104">
        <v>2021</v>
      </c>
      <c r="G104" t="s">
        <v>16</v>
      </c>
      <c r="H104" t="s">
        <v>17</v>
      </c>
      <c r="I104" t="s">
        <v>36</v>
      </c>
      <c r="J104">
        <v>296</v>
      </c>
      <c r="K104">
        <v>25666</v>
      </c>
      <c r="L104">
        <v>1042.95</v>
      </c>
      <c r="M104">
        <v>1515.55</v>
      </c>
      <c r="N104" s="1">
        <v>0.99791666666666667</v>
      </c>
      <c r="O104" s="1">
        <v>0.54513888888888895</v>
      </c>
      <c r="P104" t="s">
        <v>19</v>
      </c>
      <c r="Q104" t="s">
        <v>44</v>
      </c>
    </row>
    <row r="105" spans="1:19" x14ac:dyDescent="0.25">
      <c r="A105" t="s">
        <v>195</v>
      </c>
      <c r="B105">
        <f t="shared" ref="B105:C105" si="103">B104</f>
        <v>52</v>
      </c>
      <c r="C105" t="str">
        <f t="shared" si="103"/>
        <v>3P_26</v>
      </c>
      <c r="D105">
        <v>18</v>
      </c>
      <c r="E105">
        <v>8</v>
      </c>
      <c r="F105">
        <v>2021</v>
      </c>
      <c r="G105" t="s">
        <v>16</v>
      </c>
      <c r="H105" t="s">
        <v>17</v>
      </c>
      <c r="I105" t="str">
        <f t="shared" ref="I105:I125" si="104">I104</f>
        <v>N</v>
      </c>
      <c r="J105">
        <f>J104</f>
        <v>296</v>
      </c>
      <c r="K105">
        <v>23508</v>
      </c>
      <c r="L105">
        <v>3987.05</v>
      </c>
      <c r="M105">
        <v>4496.34</v>
      </c>
      <c r="N105" s="1">
        <f t="shared" ref="N105:O105" si="105">N104</f>
        <v>0.99791666666666667</v>
      </c>
      <c r="O105" s="1">
        <f t="shared" si="105"/>
        <v>0.54513888888888895</v>
      </c>
      <c r="P105" t="s">
        <v>20</v>
      </c>
      <c r="Q105" t="s">
        <v>44</v>
      </c>
    </row>
    <row r="106" spans="1:19" x14ac:dyDescent="0.25">
      <c r="A106" t="s">
        <v>196</v>
      </c>
      <c r="B106">
        <v>53</v>
      </c>
      <c r="C106" t="s">
        <v>243</v>
      </c>
      <c r="D106">
        <v>19</v>
      </c>
      <c r="E106">
        <v>8</v>
      </c>
      <c r="F106">
        <v>2021</v>
      </c>
      <c r="G106" t="s">
        <v>16</v>
      </c>
      <c r="H106" t="s">
        <v>41</v>
      </c>
      <c r="I106" t="str">
        <f t="shared" si="104"/>
        <v>N</v>
      </c>
      <c r="J106">
        <v>178</v>
      </c>
      <c r="K106">
        <v>25666</v>
      </c>
      <c r="L106">
        <v>1515.34</v>
      </c>
      <c r="M106">
        <v>1935.45</v>
      </c>
      <c r="N106" s="1">
        <v>9.7222222222222224E-2</v>
      </c>
      <c r="O106" s="1">
        <v>0.50694444444444442</v>
      </c>
      <c r="P106" t="s">
        <v>19</v>
      </c>
      <c r="Q106" t="s">
        <v>44</v>
      </c>
    </row>
    <row r="107" spans="1:19" x14ac:dyDescent="0.25">
      <c r="A107" t="s">
        <v>197</v>
      </c>
      <c r="B107">
        <f t="shared" ref="B107:C107" si="106">B106</f>
        <v>53</v>
      </c>
      <c r="C107" t="str">
        <f t="shared" si="106"/>
        <v>3P_22</v>
      </c>
      <c r="D107">
        <v>19</v>
      </c>
      <c r="E107">
        <v>8</v>
      </c>
      <c r="F107">
        <v>2021</v>
      </c>
      <c r="G107" t="s">
        <v>16</v>
      </c>
      <c r="H107" t="s">
        <v>41</v>
      </c>
      <c r="I107" t="str">
        <f t="shared" si="104"/>
        <v>N</v>
      </c>
      <c r="J107">
        <f>J106</f>
        <v>178</v>
      </c>
      <c r="K107">
        <v>23508</v>
      </c>
      <c r="L107">
        <v>4496.7299999999996</v>
      </c>
      <c r="M107">
        <v>4946.28</v>
      </c>
      <c r="N107" s="1">
        <f t="shared" ref="N107:O107" si="107">N106</f>
        <v>9.7222222222222224E-2</v>
      </c>
      <c r="O107" s="1">
        <f t="shared" si="107"/>
        <v>0.50694444444444442</v>
      </c>
      <c r="P107" t="s">
        <v>20</v>
      </c>
      <c r="Q107" t="s">
        <v>44</v>
      </c>
    </row>
    <row r="108" spans="1:19" x14ac:dyDescent="0.25">
      <c r="A108" t="s">
        <v>198</v>
      </c>
      <c r="B108">
        <v>54</v>
      </c>
      <c r="C108" t="s">
        <v>244</v>
      </c>
      <c r="D108">
        <v>19</v>
      </c>
      <c r="E108">
        <v>8</v>
      </c>
      <c r="F108">
        <v>2021</v>
      </c>
      <c r="G108" t="s">
        <v>16</v>
      </c>
      <c r="H108" t="s">
        <v>41</v>
      </c>
      <c r="I108" t="str">
        <f t="shared" si="104"/>
        <v>N</v>
      </c>
      <c r="J108">
        <v>198</v>
      </c>
      <c r="K108">
        <v>25666</v>
      </c>
      <c r="L108">
        <v>1936.54</v>
      </c>
      <c r="M108">
        <v>2331.37</v>
      </c>
      <c r="N108" s="1">
        <v>0.25416666666666665</v>
      </c>
      <c r="O108" s="1">
        <v>0.50694444444444442</v>
      </c>
      <c r="P108" t="s">
        <v>19</v>
      </c>
      <c r="Q108" t="s">
        <v>44</v>
      </c>
      <c r="S108" t="s">
        <v>82</v>
      </c>
    </row>
    <row r="109" spans="1:19" x14ac:dyDescent="0.25">
      <c r="A109" t="s">
        <v>199</v>
      </c>
      <c r="B109">
        <f t="shared" ref="B109:C109" si="108">B108</f>
        <v>54</v>
      </c>
      <c r="C109" t="str">
        <f t="shared" si="108"/>
        <v>3P_15</v>
      </c>
      <c r="D109">
        <v>19</v>
      </c>
      <c r="E109">
        <v>8</v>
      </c>
      <c r="F109">
        <v>2021</v>
      </c>
      <c r="G109" t="s">
        <v>16</v>
      </c>
      <c r="H109" t="s">
        <v>41</v>
      </c>
      <c r="I109" t="str">
        <f t="shared" si="104"/>
        <v>N</v>
      </c>
      <c r="J109">
        <f>J108</f>
        <v>198</v>
      </c>
      <c r="K109">
        <v>23508</v>
      </c>
      <c r="L109">
        <v>4948.21</v>
      </c>
      <c r="M109">
        <v>5368.81</v>
      </c>
      <c r="N109" s="1">
        <f t="shared" ref="N109:O109" si="109">N108</f>
        <v>0.25416666666666665</v>
      </c>
      <c r="O109" s="1">
        <f t="shared" si="109"/>
        <v>0.50694444444444442</v>
      </c>
      <c r="P109" t="s">
        <v>20</v>
      </c>
      <c r="Q109" t="s">
        <v>44</v>
      </c>
      <c r="S109" t="s">
        <v>82</v>
      </c>
    </row>
    <row r="110" spans="1:19" x14ac:dyDescent="0.25">
      <c r="A110" t="s">
        <v>200</v>
      </c>
      <c r="B110">
        <v>55</v>
      </c>
      <c r="C110" t="s">
        <v>245</v>
      </c>
      <c r="D110">
        <v>19</v>
      </c>
      <c r="E110">
        <v>8</v>
      </c>
      <c r="F110">
        <v>2021</v>
      </c>
      <c r="G110" t="s">
        <v>16</v>
      </c>
      <c r="H110" t="s">
        <v>49</v>
      </c>
      <c r="I110" t="str">
        <f t="shared" si="104"/>
        <v>N</v>
      </c>
      <c r="J110">
        <v>240</v>
      </c>
      <c r="K110">
        <v>25666</v>
      </c>
      <c r="L110">
        <v>2331.5</v>
      </c>
      <c r="M110">
        <v>2702.3</v>
      </c>
      <c r="N110" s="1">
        <v>0.42222222222222222</v>
      </c>
      <c r="O110" s="1">
        <v>0.45</v>
      </c>
      <c r="P110" t="s">
        <v>19</v>
      </c>
      <c r="Q110" t="s">
        <v>44</v>
      </c>
    </row>
    <row r="111" spans="1:19" x14ac:dyDescent="0.25">
      <c r="A111" t="s">
        <v>201</v>
      </c>
      <c r="B111">
        <f t="shared" ref="B111:C111" si="110">B110</f>
        <v>55</v>
      </c>
      <c r="C111" t="str">
        <f t="shared" si="110"/>
        <v>3P_14</v>
      </c>
      <c r="D111">
        <v>19</v>
      </c>
      <c r="E111">
        <v>8</v>
      </c>
      <c r="F111">
        <v>2021</v>
      </c>
      <c r="G111" t="s">
        <v>16</v>
      </c>
      <c r="H111" t="s">
        <v>49</v>
      </c>
      <c r="I111" t="str">
        <f t="shared" si="104"/>
        <v>N</v>
      </c>
      <c r="J111">
        <f>J110</f>
        <v>240</v>
      </c>
      <c r="K111">
        <v>23508</v>
      </c>
      <c r="L111">
        <v>5368.9</v>
      </c>
      <c r="M111">
        <v>5767.55</v>
      </c>
      <c r="N111" s="1">
        <f t="shared" ref="N111:O111" si="111">N110</f>
        <v>0.42222222222222222</v>
      </c>
      <c r="O111" s="1">
        <f t="shared" si="111"/>
        <v>0.45</v>
      </c>
      <c r="P111" t="s">
        <v>20</v>
      </c>
      <c r="Q111" t="s">
        <v>44</v>
      </c>
    </row>
    <row r="112" spans="1:19" x14ac:dyDescent="0.25">
      <c r="A112" t="s">
        <v>202</v>
      </c>
      <c r="B112">
        <v>56</v>
      </c>
      <c r="C112" t="s">
        <v>246</v>
      </c>
      <c r="D112">
        <v>19</v>
      </c>
      <c r="E112">
        <v>8</v>
      </c>
      <c r="F112">
        <v>2021</v>
      </c>
      <c r="G112" t="s">
        <v>16</v>
      </c>
      <c r="H112" t="s">
        <v>49</v>
      </c>
      <c r="I112" t="str">
        <f t="shared" si="104"/>
        <v>N</v>
      </c>
      <c r="J112">
        <v>156</v>
      </c>
      <c r="K112">
        <v>25666</v>
      </c>
      <c r="L112">
        <v>2702.74</v>
      </c>
      <c r="M112">
        <v>3054.4</v>
      </c>
      <c r="N112" s="1">
        <v>0.50555555555555554</v>
      </c>
      <c r="O112" s="1">
        <v>0.46388888888888885</v>
      </c>
      <c r="P112" t="s">
        <v>19</v>
      </c>
      <c r="Q112" t="s">
        <v>44</v>
      </c>
      <c r="S112" t="s">
        <v>90</v>
      </c>
    </row>
    <row r="113" spans="1:19" x14ac:dyDescent="0.25">
      <c r="A113" t="s">
        <v>203</v>
      </c>
      <c r="B113">
        <f t="shared" ref="B113:C113" si="112">B112</f>
        <v>56</v>
      </c>
      <c r="C113" t="str">
        <f t="shared" si="112"/>
        <v>3P_21</v>
      </c>
      <c r="D113">
        <v>19</v>
      </c>
      <c r="E113">
        <v>8</v>
      </c>
      <c r="F113">
        <v>2021</v>
      </c>
      <c r="G113" t="s">
        <v>16</v>
      </c>
      <c r="H113" t="s">
        <v>49</v>
      </c>
      <c r="I113" t="str">
        <f t="shared" si="104"/>
        <v>N</v>
      </c>
      <c r="J113">
        <f>J112</f>
        <v>156</v>
      </c>
      <c r="K113">
        <v>23508</v>
      </c>
      <c r="L113">
        <v>5767.65</v>
      </c>
      <c r="M113">
        <v>6148.84</v>
      </c>
      <c r="N113" s="1">
        <f t="shared" ref="N113:O113" si="113">N112</f>
        <v>0.50555555555555554</v>
      </c>
      <c r="O113" s="1">
        <f t="shared" si="113"/>
        <v>0.46388888888888885</v>
      </c>
      <c r="P113" t="s">
        <v>20</v>
      </c>
      <c r="Q113" t="s">
        <v>44</v>
      </c>
      <c r="S113" t="s">
        <v>90</v>
      </c>
    </row>
    <row r="114" spans="1:19" x14ac:dyDescent="0.25">
      <c r="A114" t="s">
        <v>204</v>
      </c>
      <c r="B114">
        <v>57</v>
      </c>
      <c r="C114" t="s">
        <v>247</v>
      </c>
      <c r="D114">
        <v>19</v>
      </c>
      <c r="E114">
        <v>8</v>
      </c>
      <c r="F114">
        <v>2021</v>
      </c>
      <c r="G114" t="s">
        <v>16</v>
      </c>
      <c r="H114" t="s">
        <v>17</v>
      </c>
      <c r="I114" t="str">
        <f t="shared" si="104"/>
        <v>N</v>
      </c>
      <c r="J114">
        <v>123</v>
      </c>
      <c r="K114">
        <v>25666</v>
      </c>
      <c r="L114">
        <v>3054.65</v>
      </c>
      <c r="M114">
        <v>3447.1</v>
      </c>
      <c r="N114" s="1">
        <v>0.58402777777777781</v>
      </c>
      <c r="O114" s="1">
        <v>0.50069444444444444</v>
      </c>
      <c r="P114" t="s">
        <v>19</v>
      </c>
      <c r="Q114" t="s">
        <v>44</v>
      </c>
    </row>
    <row r="115" spans="1:19" x14ac:dyDescent="0.25">
      <c r="A115" t="s">
        <v>205</v>
      </c>
      <c r="B115">
        <f t="shared" ref="B115:C115" si="114">B114</f>
        <v>57</v>
      </c>
      <c r="C115" t="str">
        <f t="shared" si="114"/>
        <v>3P_25</v>
      </c>
      <c r="D115">
        <v>19</v>
      </c>
      <c r="E115">
        <v>8</v>
      </c>
      <c r="F115">
        <v>2021</v>
      </c>
      <c r="G115" t="s">
        <v>16</v>
      </c>
      <c r="H115" t="s">
        <v>17</v>
      </c>
      <c r="I115" t="str">
        <f t="shared" si="104"/>
        <v>N</v>
      </c>
      <c r="J115">
        <f>J114</f>
        <v>123</v>
      </c>
      <c r="K115">
        <v>23508</v>
      </c>
      <c r="L115">
        <v>6149</v>
      </c>
      <c r="M115">
        <v>6572.82</v>
      </c>
      <c r="N115" s="1">
        <f t="shared" ref="N115:O115" si="115">N114</f>
        <v>0.58402777777777781</v>
      </c>
      <c r="O115" s="1">
        <f t="shared" si="115"/>
        <v>0.50069444444444444</v>
      </c>
      <c r="P115" t="s">
        <v>20</v>
      </c>
      <c r="Q115" t="s">
        <v>44</v>
      </c>
    </row>
    <row r="116" spans="1:19" x14ac:dyDescent="0.25">
      <c r="A116" t="s">
        <v>206</v>
      </c>
      <c r="B116">
        <v>58</v>
      </c>
      <c r="C116" t="s">
        <v>248</v>
      </c>
      <c r="D116">
        <v>19</v>
      </c>
      <c r="E116">
        <v>8</v>
      </c>
      <c r="F116">
        <v>2021</v>
      </c>
      <c r="G116" t="s">
        <v>16</v>
      </c>
      <c r="H116" t="s">
        <v>17</v>
      </c>
      <c r="I116" t="str">
        <f t="shared" si="104"/>
        <v>N</v>
      </c>
      <c r="J116">
        <v>234</v>
      </c>
      <c r="K116">
        <v>25666</v>
      </c>
      <c r="L116">
        <v>3447.6</v>
      </c>
      <c r="M116">
        <v>3805.46</v>
      </c>
      <c r="N116" s="1">
        <v>0.66736111111111107</v>
      </c>
      <c r="O116" s="1">
        <v>0.48125000000000001</v>
      </c>
      <c r="P116" t="s">
        <v>19</v>
      </c>
      <c r="Q116" t="s">
        <v>44</v>
      </c>
      <c r="S116" t="s">
        <v>92</v>
      </c>
    </row>
    <row r="117" spans="1:19" x14ac:dyDescent="0.25">
      <c r="A117" t="s">
        <v>207</v>
      </c>
      <c r="B117">
        <f t="shared" ref="B117:C117" si="116">B116</f>
        <v>58</v>
      </c>
      <c r="C117" t="str">
        <f t="shared" si="116"/>
        <v>3P_27</v>
      </c>
      <c r="D117">
        <v>19</v>
      </c>
      <c r="E117">
        <v>8</v>
      </c>
      <c r="F117">
        <v>2021</v>
      </c>
      <c r="G117" t="s">
        <v>16</v>
      </c>
      <c r="H117" t="s">
        <v>17</v>
      </c>
      <c r="I117" t="str">
        <f t="shared" si="104"/>
        <v>N</v>
      </c>
      <c r="J117">
        <f>J116</f>
        <v>234</v>
      </c>
      <c r="K117">
        <v>23508</v>
      </c>
      <c r="L117">
        <v>6572.92</v>
      </c>
      <c r="M117">
        <v>6960.47</v>
      </c>
      <c r="N117" s="1">
        <f t="shared" ref="N117:O117" si="117">N116</f>
        <v>0.66736111111111107</v>
      </c>
      <c r="O117" s="1">
        <f t="shared" si="117"/>
        <v>0.48125000000000001</v>
      </c>
      <c r="P117" t="s">
        <v>20</v>
      </c>
      <c r="Q117" t="s">
        <v>44</v>
      </c>
      <c r="S117" t="s">
        <v>92</v>
      </c>
    </row>
    <row r="118" spans="1:19" x14ac:dyDescent="0.25">
      <c r="A118" t="s">
        <v>208</v>
      </c>
      <c r="B118">
        <v>59</v>
      </c>
      <c r="C118" t="s">
        <v>249</v>
      </c>
      <c r="D118">
        <v>19</v>
      </c>
      <c r="E118">
        <v>8</v>
      </c>
      <c r="F118">
        <v>2021</v>
      </c>
      <c r="G118" t="s">
        <v>16</v>
      </c>
      <c r="H118" t="s">
        <v>17</v>
      </c>
      <c r="I118" t="str">
        <f t="shared" si="104"/>
        <v>N</v>
      </c>
      <c r="J118">
        <v>84</v>
      </c>
      <c r="K118">
        <v>25666</v>
      </c>
      <c r="L118">
        <v>3805.63</v>
      </c>
      <c r="M118">
        <v>4145.51</v>
      </c>
      <c r="N118" s="1">
        <v>0.78888888888888886</v>
      </c>
      <c r="O118" s="1">
        <v>7.2222222222222229E-2</v>
      </c>
      <c r="P118" t="s">
        <v>19</v>
      </c>
      <c r="Q118" t="s">
        <v>44</v>
      </c>
      <c r="S118" t="s">
        <v>91</v>
      </c>
    </row>
    <row r="119" spans="1:19" x14ac:dyDescent="0.25">
      <c r="A119" t="s">
        <v>209</v>
      </c>
      <c r="B119">
        <f t="shared" ref="B119:C119" si="118">B118</f>
        <v>59</v>
      </c>
      <c r="C119" t="str">
        <f t="shared" si="118"/>
        <v>3P_24</v>
      </c>
      <c r="D119">
        <v>19</v>
      </c>
      <c r="E119">
        <v>8</v>
      </c>
      <c r="F119">
        <v>2021</v>
      </c>
      <c r="G119" t="s">
        <v>16</v>
      </c>
      <c r="H119" t="s">
        <v>17</v>
      </c>
      <c r="I119" t="str">
        <f t="shared" si="104"/>
        <v>N</v>
      </c>
      <c r="J119">
        <f>J118</f>
        <v>84</v>
      </c>
      <c r="K119">
        <v>23508</v>
      </c>
      <c r="L119">
        <v>6960.77</v>
      </c>
      <c r="M119">
        <v>7332.14</v>
      </c>
      <c r="N119" s="1">
        <f t="shared" ref="N119:O119" si="119">N118</f>
        <v>0.78888888888888886</v>
      </c>
      <c r="O119" s="1">
        <f t="shared" si="119"/>
        <v>7.2222222222222229E-2</v>
      </c>
      <c r="P119" t="s">
        <v>20</v>
      </c>
      <c r="Q119" t="s">
        <v>44</v>
      </c>
      <c r="S119" t="s">
        <v>91</v>
      </c>
    </row>
    <row r="120" spans="1:19" x14ac:dyDescent="0.25">
      <c r="A120" t="s">
        <v>210</v>
      </c>
      <c r="B120">
        <v>60</v>
      </c>
      <c r="C120" t="s">
        <v>250</v>
      </c>
      <c r="D120">
        <v>19</v>
      </c>
      <c r="E120">
        <v>8</v>
      </c>
      <c r="F120">
        <v>2021</v>
      </c>
      <c r="G120" t="s">
        <v>16</v>
      </c>
      <c r="H120" t="s">
        <v>17</v>
      </c>
      <c r="I120" t="str">
        <f t="shared" si="104"/>
        <v>N</v>
      </c>
      <c r="J120">
        <v>229</v>
      </c>
      <c r="K120">
        <v>25666</v>
      </c>
      <c r="L120">
        <v>4145.55</v>
      </c>
      <c r="M120">
        <v>4557.3999999999996</v>
      </c>
      <c r="N120" s="1">
        <v>0.86111111111111116</v>
      </c>
      <c r="O120" s="1">
        <v>0.47569444444444442</v>
      </c>
      <c r="P120" t="s">
        <v>19</v>
      </c>
      <c r="Q120" t="s">
        <v>44</v>
      </c>
    </row>
    <row r="121" spans="1:19" x14ac:dyDescent="0.25">
      <c r="A121" t="s">
        <v>211</v>
      </c>
      <c r="B121">
        <f t="shared" ref="B121:C121" si="120">B120</f>
        <v>60</v>
      </c>
      <c r="C121" t="str">
        <f t="shared" si="120"/>
        <v>3P_20</v>
      </c>
      <c r="D121">
        <v>19</v>
      </c>
      <c r="E121">
        <v>8</v>
      </c>
      <c r="F121">
        <v>2021</v>
      </c>
      <c r="G121" t="s">
        <v>16</v>
      </c>
      <c r="H121" t="s">
        <v>17</v>
      </c>
      <c r="I121" t="str">
        <f t="shared" si="104"/>
        <v>N</v>
      </c>
      <c r="J121">
        <f>J120</f>
        <v>229</v>
      </c>
      <c r="K121">
        <v>23508</v>
      </c>
      <c r="L121">
        <v>7332.83</v>
      </c>
      <c r="M121">
        <v>7777.22</v>
      </c>
      <c r="N121" s="1">
        <f t="shared" ref="N121:O121" si="121">N120</f>
        <v>0.86111111111111116</v>
      </c>
      <c r="O121" s="1">
        <f t="shared" si="121"/>
        <v>0.47569444444444442</v>
      </c>
      <c r="P121" t="s">
        <v>20</v>
      </c>
      <c r="Q121" t="s">
        <v>44</v>
      </c>
    </row>
    <row r="122" spans="1:19" x14ac:dyDescent="0.25">
      <c r="A122" t="s">
        <v>212</v>
      </c>
      <c r="B122">
        <v>61</v>
      </c>
      <c r="C122" t="s">
        <v>251</v>
      </c>
      <c r="D122">
        <v>19</v>
      </c>
      <c r="E122">
        <v>8</v>
      </c>
      <c r="F122">
        <v>2021</v>
      </c>
      <c r="G122" t="s">
        <v>16</v>
      </c>
      <c r="H122" t="s">
        <v>17</v>
      </c>
      <c r="I122" t="str">
        <f t="shared" si="104"/>
        <v>N</v>
      </c>
      <c r="J122">
        <v>253</v>
      </c>
      <c r="K122">
        <v>25666</v>
      </c>
      <c r="L122">
        <v>4557.9799999999996</v>
      </c>
      <c r="M122">
        <v>4966.9799999999996</v>
      </c>
      <c r="N122" s="1">
        <v>0.9277777777777777</v>
      </c>
      <c r="O122" s="1">
        <v>0.48125000000000001</v>
      </c>
      <c r="P122" t="s">
        <v>19</v>
      </c>
      <c r="Q122" t="s">
        <v>44</v>
      </c>
    </row>
    <row r="123" spans="1:19" x14ac:dyDescent="0.25">
      <c r="A123" t="s">
        <v>213</v>
      </c>
      <c r="B123">
        <f t="shared" ref="B123:C123" si="122">B122</f>
        <v>61</v>
      </c>
      <c r="C123" t="str">
        <f t="shared" si="122"/>
        <v>3P_19</v>
      </c>
      <c r="D123">
        <v>19</v>
      </c>
      <c r="E123">
        <v>8</v>
      </c>
      <c r="F123">
        <v>2021</v>
      </c>
      <c r="G123" t="s">
        <v>16</v>
      </c>
      <c r="H123" t="s">
        <v>17</v>
      </c>
      <c r="I123" t="str">
        <f t="shared" si="104"/>
        <v>N</v>
      </c>
      <c r="J123">
        <f>J122</f>
        <v>253</v>
      </c>
      <c r="K123">
        <v>23508</v>
      </c>
      <c r="L123">
        <v>7778.38</v>
      </c>
      <c r="M123">
        <v>8221.35</v>
      </c>
      <c r="N123" s="1">
        <f t="shared" ref="N123:O123" si="123">N122</f>
        <v>0.9277777777777777</v>
      </c>
      <c r="O123" s="1">
        <f t="shared" si="123"/>
        <v>0.48125000000000001</v>
      </c>
      <c r="P123" t="s">
        <v>20</v>
      </c>
      <c r="Q123" t="s">
        <v>44</v>
      </c>
    </row>
    <row r="124" spans="1:19" x14ac:dyDescent="0.25">
      <c r="A124" t="s">
        <v>214</v>
      </c>
      <c r="B124">
        <v>62</v>
      </c>
      <c r="C124" t="s">
        <v>252</v>
      </c>
      <c r="D124">
        <v>20</v>
      </c>
      <c r="E124">
        <v>8</v>
      </c>
      <c r="F124">
        <v>2021</v>
      </c>
      <c r="G124" t="s">
        <v>16</v>
      </c>
      <c r="H124" t="s">
        <v>17</v>
      </c>
      <c r="I124" t="str">
        <f t="shared" si="104"/>
        <v>N</v>
      </c>
      <c r="J124">
        <v>192</v>
      </c>
      <c r="K124">
        <v>25666</v>
      </c>
      <c r="L124">
        <v>4967.42</v>
      </c>
      <c r="M124">
        <v>5349.22</v>
      </c>
      <c r="N124" s="1">
        <v>0</v>
      </c>
      <c r="O124" s="1">
        <v>0.46388888888888885</v>
      </c>
      <c r="P124" t="s">
        <v>19</v>
      </c>
      <c r="Q124" t="s">
        <v>44</v>
      </c>
      <c r="S124" t="s">
        <v>91</v>
      </c>
    </row>
    <row r="125" spans="1:19" x14ac:dyDescent="0.25">
      <c r="A125" t="s">
        <v>215</v>
      </c>
      <c r="B125">
        <f t="shared" ref="B125:C125" si="124">B124</f>
        <v>62</v>
      </c>
      <c r="C125" t="str">
        <f t="shared" si="124"/>
        <v>3P_18</v>
      </c>
      <c r="D125">
        <v>20</v>
      </c>
      <c r="E125">
        <v>8</v>
      </c>
      <c r="F125">
        <v>2021</v>
      </c>
      <c r="G125" t="s">
        <v>16</v>
      </c>
      <c r="H125" t="s">
        <v>17</v>
      </c>
      <c r="I125" t="str">
        <f t="shared" si="104"/>
        <v>N</v>
      </c>
      <c r="J125">
        <f>J124</f>
        <v>192</v>
      </c>
      <c r="K125">
        <v>23508</v>
      </c>
      <c r="L125">
        <v>8222.52</v>
      </c>
      <c r="M125">
        <v>8633.85</v>
      </c>
      <c r="N125" s="1">
        <f t="shared" ref="N125:O125" si="125">N124</f>
        <v>0</v>
      </c>
      <c r="O125" s="1">
        <f t="shared" si="125"/>
        <v>0.46388888888888885</v>
      </c>
      <c r="P125" t="s">
        <v>20</v>
      </c>
      <c r="Q125" t="s">
        <v>44</v>
      </c>
      <c r="S125" t="s">
        <v>91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X125"/>
  <sheetViews>
    <sheetView zoomScale="120" zoomScaleNormal="120" workbookViewId="0">
      <pane ySplit="1" topLeftCell="A2" activePane="bottomLeft" state="frozen"/>
      <selection activeCell="J3" sqref="J3:J125"/>
      <selection pane="bottomLeft" activeCell="L20" sqref="L20"/>
    </sheetView>
  </sheetViews>
  <sheetFormatPr defaultColWidth="11.42578125" defaultRowHeight="15" x14ac:dyDescent="0.25"/>
  <cols>
    <col min="1" max="1" width="12.5703125" style="9" bestFit="1" customWidth="1"/>
    <col min="3" max="3" width="6.140625" style="9" bestFit="1" customWidth="1"/>
    <col min="4" max="4" width="11.140625" bestFit="1" customWidth="1"/>
    <col min="5" max="5" width="8.7109375" style="12" bestFit="1" customWidth="1"/>
    <col min="6" max="6" width="6.42578125" style="9" bestFit="1" customWidth="1"/>
    <col min="7" max="7" width="5.28515625" style="9" bestFit="1" customWidth="1"/>
    <col min="8" max="8" width="10.5703125" style="9" bestFit="1" customWidth="1"/>
    <col min="9" max="9" width="17.7109375" bestFit="1" customWidth="1"/>
    <col min="10" max="10" width="8.28515625" style="9" bestFit="1" customWidth="1"/>
    <col min="11" max="11" width="13.5703125" style="32" bestFit="1" customWidth="1"/>
    <col min="12" max="12" width="10.5703125" style="32" bestFit="1" customWidth="1"/>
    <col min="13" max="13" width="9.42578125" style="32" bestFit="1" customWidth="1"/>
    <col min="14" max="14" width="9.5703125" style="9" bestFit="1" customWidth="1"/>
    <col min="15" max="15" width="5.42578125" style="9" bestFit="1" customWidth="1"/>
    <col min="16" max="16" width="8.140625" style="19" bestFit="1" customWidth="1"/>
    <col min="17" max="17" width="15" bestFit="1" customWidth="1"/>
    <col min="18" max="18" width="11.140625" style="28" bestFit="1" customWidth="1"/>
    <col min="19" max="19" width="13.28515625" bestFit="1" customWidth="1"/>
    <col min="20" max="20" width="16.7109375" bestFit="1" customWidth="1"/>
    <col min="21" max="21" width="13.7109375" style="9" bestFit="1" customWidth="1"/>
    <col min="22" max="22" width="10.140625" bestFit="1" customWidth="1"/>
    <col min="23" max="23" width="14.7109375" style="9" bestFit="1" customWidth="1"/>
    <col min="24" max="24" width="255.7109375" style="39" bestFit="1" customWidth="1"/>
  </cols>
  <sheetData>
    <row r="1" spans="1:24" s="8" customFormat="1" ht="15.75" thickBot="1" x14ac:dyDescent="0.3">
      <c r="A1" s="2" t="s">
        <v>253</v>
      </c>
      <c r="B1" s="2" t="s">
        <v>271</v>
      </c>
      <c r="C1" s="3" t="s">
        <v>254</v>
      </c>
      <c r="D1" s="4" t="s">
        <v>255</v>
      </c>
      <c r="E1" s="11" t="s">
        <v>256</v>
      </c>
      <c r="F1" s="5" t="s">
        <v>3</v>
      </c>
      <c r="G1" s="15" t="s">
        <v>2</v>
      </c>
      <c r="H1" s="14" t="s">
        <v>268</v>
      </c>
      <c r="I1" s="2" t="s">
        <v>257</v>
      </c>
      <c r="J1" s="2" t="s">
        <v>258</v>
      </c>
      <c r="K1" s="31" t="s">
        <v>9</v>
      </c>
      <c r="L1" s="31" t="s">
        <v>10</v>
      </c>
      <c r="M1" s="40" t="s">
        <v>259</v>
      </c>
      <c r="N1" s="6" t="s">
        <v>260</v>
      </c>
      <c r="O1" s="6" t="s">
        <v>261</v>
      </c>
      <c r="P1" s="18" t="s">
        <v>11</v>
      </c>
      <c r="Q1" s="16" t="s">
        <v>262</v>
      </c>
      <c r="R1" s="27" t="s">
        <v>263</v>
      </c>
      <c r="S1" s="7" t="s">
        <v>264</v>
      </c>
      <c r="T1" s="37" t="s">
        <v>265</v>
      </c>
      <c r="U1" s="3" t="s">
        <v>266</v>
      </c>
      <c r="V1" s="7" t="s">
        <v>267</v>
      </c>
      <c r="W1" s="14" t="s">
        <v>43</v>
      </c>
      <c r="X1" s="38" t="s">
        <v>13</v>
      </c>
    </row>
    <row r="2" spans="1:24" x14ac:dyDescent="0.25">
      <c r="A2" s="9" t="s">
        <v>1</v>
      </c>
      <c r="B2" t="s">
        <v>16</v>
      </c>
      <c r="C2" s="9">
        <v>2021</v>
      </c>
      <c r="D2" s="10">
        <v>44422</v>
      </c>
      <c r="E2" s="22"/>
      <c r="F2" s="9" t="s">
        <v>15</v>
      </c>
      <c r="G2" s="9">
        <v>1</v>
      </c>
      <c r="H2" s="9">
        <v>25666</v>
      </c>
      <c r="I2" t="s">
        <v>272</v>
      </c>
      <c r="J2" s="9" t="s">
        <v>269</v>
      </c>
      <c r="Q2" s="17"/>
      <c r="U2" s="9" t="s">
        <v>31</v>
      </c>
      <c r="X2" s="39" t="s">
        <v>32</v>
      </c>
    </row>
    <row r="3" spans="1:24" x14ac:dyDescent="0.25">
      <c r="A3" s="9" t="s">
        <v>93</v>
      </c>
      <c r="B3" t="s">
        <v>16</v>
      </c>
      <c r="C3" s="9">
        <v>2021</v>
      </c>
      <c r="D3" s="10">
        <v>44422</v>
      </c>
      <c r="E3" s="22"/>
      <c r="F3" s="9" t="s">
        <v>15</v>
      </c>
      <c r="G3" s="9">
        <v>1</v>
      </c>
      <c r="H3" s="9">
        <v>23508</v>
      </c>
      <c r="I3" t="s">
        <v>273</v>
      </c>
      <c r="J3" s="9" t="s">
        <v>270</v>
      </c>
      <c r="Q3" s="17"/>
      <c r="U3" s="9" t="s">
        <v>31</v>
      </c>
      <c r="X3" s="39" t="s">
        <v>32</v>
      </c>
    </row>
    <row r="4" spans="1:24" x14ac:dyDescent="0.25">
      <c r="A4" s="9" t="s">
        <v>94</v>
      </c>
      <c r="B4" t="s">
        <v>16</v>
      </c>
      <c r="C4" s="9">
        <v>2021</v>
      </c>
      <c r="D4" s="10">
        <v>44422</v>
      </c>
      <c r="E4" s="12">
        <v>0.34027777777777773</v>
      </c>
      <c r="F4" s="9" t="s">
        <v>15</v>
      </c>
      <c r="G4" s="9">
        <v>2</v>
      </c>
      <c r="H4" s="9">
        <v>25666</v>
      </c>
      <c r="I4" t="s">
        <v>272</v>
      </c>
      <c r="J4" s="9" t="s">
        <v>269</v>
      </c>
      <c r="K4" s="32">
        <v>16218</v>
      </c>
      <c r="L4" s="32">
        <v>19702.7</v>
      </c>
      <c r="M4" s="32">
        <f>L4-K4</f>
        <v>3484.7000000000007</v>
      </c>
      <c r="N4" s="9">
        <v>10</v>
      </c>
      <c r="O4" s="9">
        <v>55</v>
      </c>
      <c r="P4" s="19">
        <v>0.4548611111111111</v>
      </c>
      <c r="Q4" s="17">
        <f>N4*60+O4</f>
        <v>655</v>
      </c>
      <c r="R4" s="28">
        <f>((0.2781*M4))*0.292</f>
        <v>282.97576044000004</v>
      </c>
      <c r="S4">
        <v>43.215000000000003</v>
      </c>
      <c r="W4" s="9" t="s">
        <v>44</v>
      </c>
      <c r="X4" s="39" t="s">
        <v>21</v>
      </c>
    </row>
    <row r="5" spans="1:24" x14ac:dyDescent="0.25">
      <c r="A5" s="9" t="s">
        <v>95</v>
      </c>
      <c r="B5" t="s">
        <v>16</v>
      </c>
      <c r="C5" s="9">
        <v>2021</v>
      </c>
      <c r="D5" s="10">
        <v>44422</v>
      </c>
      <c r="E5" s="12">
        <v>0.34027777777777773</v>
      </c>
      <c r="F5" s="9" t="s">
        <v>15</v>
      </c>
      <c r="G5" s="9">
        <v>2</v>
      </c>
      <c r="H5" s="9">
        <v>23508</v>
      </c>
      <c r="I5" t="s">
        <v>273</v>
      </c>
      <c r="J5" s="9" t="s">
        <v>270</v>
      </c>
      <c r="K5" s="32">
        <v>40908.699999999997</v>
      </c>
      <c r="L5" s="32">
        <v>44296.4</v>
      </c>
      <c r="M5" s="32">
        <f t="shared" ref="M5:M68" si="0">L5-K5</f>
        <v>3387.7000000000044</v>
      </c>
      <c r="N5" s="9">
        <v>10</v>
      </c>
      <c r="O5" s="9">
        <v>55</v>
      </c>
      <c r="P5" s="19">
        <v>0.4548611111111111</v>
      </c>
      <c r="Q5" s="17">
        <f t="shared" ref="Q5:Q68" si="1">N5*60+O5</f>
        <v>655</v>
      </c>
      <c r="R5" s="28">
        <f>((0.2779*M5))*0.292</f>
        <v>274.90101436000032</v>
      </c>
      <c r="S5">
        <v>43.215000000000003</v>
      </c>
      <c r="W5" s="9" t="s">
        <v>44</v>
      </c>
      <c r="X5" s="39" t="s">
        <v>21</v>
      </c>
    </row>
    <row r="6" spans="1:24" x14ac:dyDescent="0.25">
      <c r="A6" s="9" t="s">
        <v>96</v>
      </c>
      <c r="B6" t="s">
        <v>16</v>
      </c>
      <c r="C6" s="9">
        <v>2021</v>
      </c>
      <c r="D6" s="10">
        <v>44422</v>
      </c>
      <c r="E6" s="22"/>
      <c r="F6" s="9" t="s">
        <v>22</v>
      </c>
      <c r="G6" s="9">
        <v>3</v>
      </c>
      <c r="H6" s="9">
        <v>25666</v>
      </c>
      <c r="I6" t="s">
        <v>272</v>
      </c>
      <c r="J6" s="9" t="s">
        <v>269</v>
      </c>
      <c r="Q6" s="17"/>
      <c r="U6" s="9" t="s">
        <v>31</v>
      </c>
      <c r="X6" s="39" t="s">
        <v>33</v>
      </c>
    </row>
    <row r="7" spans="1:24" x14ac:dyDescent="0.25">
      <c r="A7" s="9" t="s">
        <v>97</v>
      </c>
      <c r="B7" t="s">
        <v>16</v>
      </c>
      <c r="C7" s="9">
        <v>2021</v>
      </c>
      <c r="D7" s="10">
        <v>44422</v>
      </c>
      <c r="E7" s="22"/>
      <c r="F7" s="9" t="s">
        <v>22</v>
      </c>
      <c r="G7" s="9">
        <v>3</v>
      </c>
      <c r="H7" s="9">
        <v>23508</v>
      </c>
      <c r="I7" t="s">
        <v>273</v>
      </c>
      <c r="J7" s="9" t="s">
        <v>270</v>
      </c>
      <c r="Q7" s="17"/>
      <c r="U7" s="9" t="s">
        <v>31</v>
      </c>
      <c r="X7" s="39" t="s">
        <v>33</v>
      </c>
    </row>
    <row r="8" spans="1:24" x14ac:dyDescent="0.25">
      <c r="A8" s="9" t="s">
        <v>98</v>
      </c>
      <c r="B8" t="s">
        <v>16</v>
      </c>
      <c r="C8" s="9">
        <v>2021</v>
      </c>
      <c r="D8" s="10">
        <v>44422</v>
      </c>
      <c r="E8" s="12">
        <v>0.4513888888888889</v>
      </c>
      <c r="F8" s="9" t="s">
        <v>22</v>
      </c>
      <c r="G8" s="9">
        <v>4</v>
      </c>
      <c r="H8" s="9">
        <v>25666</v>
      </c>
      <c r="I8" t="s">
        <v>272</v>
      </c>
      <c r="J8" s="9" t="s">
        <v>269</v>
      </c>
      <c r="K8" s="32">
        <v>19856.7</v>
      </c>
      <c r="L8" s="32">
        <v>23131</v>
      </c>
      <c r="M8" s="32">
        <f t="shared" si="0"/>
        <v>3274.2999999999993</v>
      </c>
      <c r="N8" s="9">
        <v>9</v>
      </c>
      <c r="O8" s="9">
        <v>50</v>
      </c>
      <c r="P8" s="19">
        <v>0.40972222222222227</v>
      </c>
      <c r="Q8" s="17">
        <f t="shared" si="1"/>
        <v>590</v>
      </c>
      <c r="R8" s="28">
        <f>((0.2781*M8))*0.292</f>
        <v>265.89018635999992</v>
      </c>
      <c r="S8">
        <v>16.149999999999999</v>
      </c>
      <c r="U8" s="9">
        <v>37</v>
      </c>
      <c r="W8" s="9" t="s">
        <v>44</v>
      </c>
      <c r="X8" s="39" t="s">
        <v>24</v>
      </c>
    </row>
    <row r="9" spans="1:24" x14ac:dyDescent="0.25">
      <c r="A9" s="9" t="s">
        <v>99</v>
      </c>
      <c r="B9" t="s">
        <v>16</v>
      </c>
      <c r="C9" s="9">
        <v>2021</v>
      </c>
      <c r="D9" s="10">
        <v>44422</v>
      </c>
      <c r="E9" s="12">
        <v>0.4513888888888889</v>
      </c>
      <c r="F9" s="9" t="s">
        <v>22</v>
      </c>
      <c r="G9" s="9">
        <v>4</v>
      </c>
      <c r="H9" s="9">
        <v>23508</v>
      </c>
      <c r="I9" t="s">
        <v>273</v>
      </c>
      <c r="J9" s="9" t="s">
        <v>270</v>
      </c>
      <c r="K9" s="32">
        <v>44445.2</v>
      </c>
      <c r="L9" s="32">
        <v>47417.5</v>
      </c>
      <c r="M9" s="32">
        <f t="shared" si="0"/>
        <v>2972.3000000000029</v>
      </c>
      <c r="N9" s="9">
        <v>9</v>
      </c>
      <c r="O9" s="9">
        <v>50</v>
      </c>
      <c r="P9" s="19">
        <v>0.40972222222222227</v>
      </c>
      <c r="Q9" s="17">
        <f t="shared" si="1"/>
        <v>590</v>
      </c>
      <c r="R9" s="28">
        <f>((0.2779*M9))*0.292</f>
        <v>241.19263364000022</v>
      </c>
      <c r="S9">
        <v>16.149999999999999</v>
      </c>
      <c r="U9" s="9">
        <v>37</v>
      </c>
      <c r="W9" s="9" t="s">
        <v>44</v>
      </c>
      <c r="X9" s="39" t="s">
        <v>24</v>
      </c>
    </row>
    <row r="10" spans="1:24" x14ac:dyDescent="0.25">
      <c r="A10" s="9" t="s">
        <v>100</v>
      </c>
      <c r="B10" t="s">
        <v>16</v>
      </c>
      <c r="C10" s="9">
        <v>2021</v>
      </c>
      <c r="D10" s="10">
        <v>44422</v>
      </c>
      <c r="E10" s="12">
        <v>0.54305555555555551</v>
      </c>
      <c r="F10" s="9" t="s">
        <v>25</v>
      </c>
      <c r="G10" s="9">
        <v>5</v>
      </c>
      <c r="H10" s="9">
        <v>25666</v>
      </c>
      <c r="I10" t="s">
        <v>272</v>
      </c>
      <c r="J10" s="9" t="s">
        <v>269</v>
      </c>
      <c r="K10" s="32">
        <v>23129.8</v>
      </c>
      <c r="L10" s="32">
        <v>27227.8</v>
      </c>
      <c r="M10" s="32">
        <f t="shared" si="0"/>
        <v>4098</v>
      </c>
      <c r="N10" s="9">
        <v>11</v>
      </c>
      <c r="O10" s="9">
        <v>18</v>
      </c>
      <c r="P10" s="19">
        <v>0.47083333333333338</v>
      </c>
      <c r="Q10" s="17">
        <f t="shared" si="1"/>
        <v>678</v>
      </c>
      <c r="R10" s="28">
        <f>((0.2781*M10))*0.292</f>
        <v>332.77890960000002</v>
      </c>
      <c r="U10" s="9">
        <v>89</v>
      </c>
      <c r="W10" s="9" t="s">
        <v>44</v>
      </c>
      <c r="X10" s="39" t="s">
        <v>26</v>
      </c>
    </row>
    <row r="11" spans="1:24" x14ac:dyDescent="0.25">
      <c r="A11" s="9" t="s">
        <v>101</v>
      </c>
      <c r="B11" t="s">
        <v>16</v>
      </c>
      <c r="C11" s="9">
        <v>2021</v>
      </c>
      <c r="D11" s="10">
        <v>44422</v>
      </c>
      <c r="E11" s="12">
        <v>0.54305555555555551</v>
      </c>
      <c r="F11" s="9" t="s">
        <v>25</v>
      </c>
      <c r="G11" s="9">
        <v>5</v>
      </c>
      <c r="H11" s="9">
        <v>23508</v>
      </c>
      <c r="I11" t="s">
        <v>273</v>
      </c>
      <c r="J11" s="9" t="s">
        <v>270</v>
      </c>
      <c r="K11" s="32">
        <v>47425.3</v>
      </c>
      <c r="L11" s="32">
        <v>51770.3</v>
      </c>
      <c r="M11" s="32">
        <f t="shared" si="0"/>
        <v>4345</v>
      </c>
      <c r="N11" s="9">
        <v>11</v>
      </c>
      <c r="O11" s="9">
        <v>18</v>
      </c>
      <c r="P11" s="19">
        <v>0.47083333333333338</v>
      </c>
      <c r="Q11" s="17">
        <f t="shared" si="1"/>
        <v>678</v>
      </c>
      <c r="R11" s="28">
        <f>((0.2779*M11))*0.292</f>
        <v>352.58284599999996</v>
      </c>
      <c r="U11" s="9">
        <v>89</v>
      </c>
      <c r="W11" s="9" t="s">
        <v>44</v>
      </c>
      <c r="X11" s="39" t="s">
        <v>26</v>
      </c>
    </row>
    <row r="12" spans="1:24" x14ac:dyDescent="0.25">
      <c r="A12" s="9" t="s">
        <v>102</v>
      </c>
      <c r="B12" t="s">
        <v>16</v>
      </c>
      <c r="C12" s="9">
        <v>2021</v>
      </c>
      <c r="D12" s="10">
        <v>44422</v>
      </c>
      <c r="E12" s="12">
        <v>0.62291666666666667</v>
      </c>
      <c r="F12" s="9" t="s">
        <v>27</v>
      </c>
      <c r="G12" s="9">
        <v>6</v>
      </c>
      <c r="H12" s="9">
        <v>25666</v>
      </c>
      <c r="I12" t="s">
        <v>272</v>
      </c>
      <c r="J12" s="9" t="s">
        <v>269</v>
      </c>
      <c r="K12" s="32">
        <v>27249.7</v>
      </c>
      <c r="L12" s="32">
        <v>31667.8</v>
      </c>
      <c r="M12" s="32">
        <f t="shared" si="0"/>
        <v>4418.0999999999985</v>
      </c>
      <c r="N12" s="9">
        <v>12</v>
      </c>
      <c r="O12" s="9">
        <v>7</v>
      </c>
      <c r="P12" s="19">
        <v>0.50486111111111109</v>
      </c>
      <c r="Q12" s="17">
        <f t="shared" si="1"/>
        <v>727</v>
      </c>
      <c r="R12" s="28">
        <f>((0.2781*M12))*0.292</f>
        <v>358.77269411999987</v>
      </c>
      <c r="U12" s="9">
        <v>74</v>
      </c>
      <c r="W12" s="9" t="s">
        <v>44</v>
      </c>
      <c r="X12" s="39" t="s">
        <v>28</v>
      </c>
    </row>
    <row r="13" spans="1:24" x14ac:dyDescent="0.25">
      <c r="A13" s="9" t="s">
        <v>103</v>
      </c>
      <c r="B13" t="s">
        <v>16</v>
      </c>
      <c r="C13" s="9">
        <v>2021</v>
      </c>
      <c r="D13" s="10">
        <v>44422</v>
      </c>
      <c r="E13" s="12">
        <v>0.62291666666666667</v>
      </c>
      <c r="F13" s="9" t="s">
        <v>27</v>
      </c>
      <c r="G13" s="9">
        <v>6</v>
      </c>
      <c r="H13" s="9">
        <v>23508</v>
      </c>
      <c r="I13" t="s">
        <v>273</v>
      </c>
      <c r="J13" s="9" t="s">
        <v>270</v>
      </c>
      <c r="K13" s="32">
        <v>51779.5</v>
      </c>
      <c r="L13" s="32">
        <v>56462.7</v>
      </c>
      <c r="M13" s="32">
        <f t="shared" si="0"/>
        <v>4683.1999999999971</v>
      </c>
      <c r="N13" s="9">
        <v>12</v>
      </c>
      <c r="O13" s="9">
        <v>7</v>
      </c>
      <c r="P13" s="19">
        <v>0.50486111111111109</v>
      </c>
      <c r="Q13" s="17">
        <f t="shared" si="1"/>
        <v>727</v>
      </c>
      <c r="R13" s="28">
        <f>((0.2779*M13))*0.292</f>
        <v>380.02669375999972</v>
      </c>
      <c r="U13" s="9">
        <v>74</v>
      </c>
      <c r="W13" s="9" t="s">
        <v>44</v>
      </c>
      <c r="X13" s="39" t="s">
        <v>28</v>
      </c>
    </row>
    <row r="14" spans="1:24" x14ac:dyDescent="0.25">
      <c r="A14" s="9" t="s">
        <v>104</v>
      </c>
      <c r="B14" t="s">
        <v>16</v>
      </c>
      <c r="C14" s="9">
        <v>2021</v>
      </c>
      <c r="D14" s="10">
        <v>44422</v>
      </c>
      <c r="E14" s="12">
        <v>0.70972222222222225</v>
      </c>
      <c r="F14" s="9" t="s">
        <v>29</v>
      </c>
      <c r="G14" s="9">
        <v>7</v>
      </c>
      <c r="H14" s="9">
        <v>25666</v>
      </c>
      <c r="I14" t="s">
        <v>272</v>
      </c>
      <c r="J14" s="9" t="s">
        <v>269</v>
      </c>
      <c r="K14" s="32">
        <v>31680.1</v>
      </c>
      <c r="L14" s="32">
        <v>35611.300000000003</v>
      </c>
      <c r="M14" s="32">
        <f t="shared" si="0"/>
        <v>3931.2000000000044</v>
      </c>
      <c r="N14" s="9">
        <v>10</v>
      </c>
      <c r="O14" s="9">
        <v>36</v>
      </c>
      <c r="P14" s="19">
        <v>0.44166666666666665</v>
      </c>
      <c r="Q14" s="17">
        <f t="shared" si="1"/>
        <v>636</v>
      </c>
      <c r="R14" s="28">
        <f>((0.2781*M14))*0.292</f>
        <v>319.23388224000036</v>
      </c>
      <c r="U14" s="9">
        <v>27</v>
      </c>
      <c r="W14" s="9" t="s">
        <v>44</v>
      </c>
      <c r="X14" s="39" t="s">
        <v>84</v>
      </c>
    </row>
    <row r="15" spans="1:24" x14ac:dyDescent="0.25">
      <c r="A15" s="9" t="s">
        <v>105</v>
      </c>
      <c r="B15" t="s">
        <v>16</v>
      </c>
      <c r="C15" s="9">
        <v>2021</v>
      </c>
      <c r="D15" s="10">
        <v>44422</v>
      </c>
      <c r="E15" s="12">
        <v>0.70972222222222225</v>
      </c>
      <c r="F15" s="9" t="s">
        <v>29</v>
      </c>
      <c r="G15" s="9">
        <v>7</v>
      </c>
      <c r="H15" s="9">
        <v>23508</v>
      </c>
      <c r="I15" t="s">
        <v>273</v>
      </c>
      <c r="J15" s="9" t="s">
        <v>270</v>
      </c>
      <c r="K15" s="32">
        <v>56479.9</v>
      </c>
      <c r="L15" s="32">
        <v>60638.9</v>
      </c>
      <c r="M15" s="32">
        <f t="shared" si="0"/>
        <v>4159</v>
      </c>
      <c r="N15" s="9">
        <v>10</v>
      </c>
      <c r="O15" s="9">
        <v>36</v>
      </c>
      <c r="P15" s="19">
        <v>0.44166666666666665</v>
      </c>
      <c r="Q15" s="17">
        <f t="shared" si="1"/>
        <v>636</v>
      </c>
      <c r="R15" s="28">
        <f>((0.2779*M15))*0.292</f>
        <v>337.48954119999991</v>
      </c>
      <c r="U15" s="9">
        <v>27</v>
      </c>
      <c r="W15" s="9" t="s">
        <v>44</v>
      </c>
      <c r="X15" s="39" t="s">
        <v>84</v>
      </c>
    </row>
    <row r="16" spans="1:24" x14ac:dyDescent="0.25">
      <c r="A16" s="9" t="s">
        <v>106</v>
      </c>
      <c r="B16" t="s">
        <v>16</v>
      </c>
      <c r="C16" s="9">
        <v>2021</v>
      </c>
      <c r="D16" s="10">
        <v>44422</v>
      </c>
      <c r="E16" s="12">
        <v>0.80138888888888893</v>
      </c>
      <c r="F16" s="9" t="s">
        <v>30</v>
      </c>
      <c r="G16" s="9">
        <v>8</v>
      </c>
      <c r="H16" s="9">
        <v>25666</v>
      </c>
      <c r="I16" t="s">
        <v>272</v>
      </c>
      <c r="J16" s="9" t="s">
        <v>269</v>
      </c>
      <c r="K16" s="32">
        <v>35621.300000000003</v>
      </c>
      <c r="L16" s="32">
        <v>39756.6</v>
      </c>
      <c r="M16" s="32">
        <f t="shared" si="0"/>
        <v>4135.2999999999956</v>
      </c>
      <c r="N16" s="9">
        <v>12</v>
      </c>
      <c r="O16" s="9">
        <v>4</v>
      </c>
      <c r="P16" s="19">
        <v>0.50277777777777777</v>
      </c>
      <c r="Q16" s="17">
        <f t="shared" si="1"/>
        <v>724</v>
      </c>
      <c r="R16" s="28">
        <f>((0.2781*M16))*0.292</f>
        <v>335.80786355999965</v>
      </c>
      <c r="U16" s="9">
        <v>125</v>
      </c>
      <c r="W16" s="9" t="s">
        <v>44</v>
      </c>
    </row>
    <row r="17" spans="1:24" x14ac:dyDescent="0.25">
      <c r="A17" s="9" t="s">
        <v>107</v>
      </c>
      <c r="B17" t="s">
        <v>16</v>
      </c>
      <c r="C17" s="9">
        <v>2021</v>
      </c>
      <c r="D17" s="10">
        <v>44422</v>
      </c>
      <c r="E17" s="12">
        <v>0.80138888888888893</v>
      </c>
      <c r="F17" s="9" t="s">
        <v>30</v>
      </c>
      <c r="G17" s="9">
        <v>8</v>
      </c>
      <c r="H17" s="9">
        <v>23508</v>
      </c>
      <c r="I17" t="s">
        <v>273</v>
      </c>
      <c r="J17" s="9" t="s">
        <v>270</v>
      </c>
      <c r="K17" s="32">
        <v>60642.8</v>
      </c>
      <c r="L17" s="32">
        <v>65010.2</v>
      </c>
      <c r="M17" s="36">
        <f t="shared" si="0"/>
        <v>4367.3999999999942</v>
      </c>
      <c r="N17" s="9">
        <v>12</v>
      </c>
      <c r="O17" s="9">
        <v>4</v>
      </c>
      <c r="P17" s="19">
        <v>0.50277777777777777</v>
      </c>
      <c r="Q17" s="17">
        <f t="shared" si="1"/>
        <v>724</v>
      </c>
      <c r="R17" s="28">
        <f>((0.2779*M17))*0.292</f>
        <v>354.40053431999945</v>
      </c>
      <c r="U17" s="9">
        <v>125</v>
      </c>
      <c r="W17" s="9" t="s">
        <v>44</v>
      </c>
    </row>
    <row r="18" spans="1:24" x14ac:dyDescent="0.25">
      <c r="A18" s="9" t="s">
        <v>108</v>
      </c>
      <c r="B18" t="s">
        <v>16</v>
      </c>
      <c r="C18" s="9">
        <v>2021</v>
      </c>
      <c r="D18" s="10">
        <v>44422</v>
      </c>
      <c r="E18" s="12">
        <v>0.90277777777777779</v>
      </c>
      <c r="F18" s="9" t="s">
        <v>34</v>
      </c>
      <c r="G18" s="9">
        <v>9</v>
      </c>
      <c r="H18" s="9">
        <v>25666</v>
      </c>
      <c r="I18" t="s">
        <v>272</v>
      </c>
      <c r="J18" s="9" t="s">
        <v>269</v>
      </c>
      <c r="K18" s="32">
        <v>39780.699999999997</v>
      </c>
      <c r="L18" s="32">
        <v>44688.5</v>
      </c>
      <c r="M18" s="32">
        <f t="shared" si="0"/>
        <v>4907.8000000000029</v>
      </c>
      <c r="N18" s="9">
        <v>12</v>
      </c>
      <c r="O18" s="9">
        <v>40</v>
      </c>
      <c r="P18" s="19">
        <v>0.52777777777777779</v>
      </c>
      <c r="Q18" s="17">
        <f t="shared" si="1"/>
        <v>760</v>
      </c>
      <c r="R18" s="28">
        <f>((0.2781*M18))*0.292</f>
        <v>398.53888056000022</v>
      </c>
      <c r="U18" s="9">
        <v>50</v>
      </c>
      <c r="W18" s="9" t="s">
        <v>44</v>
      </c>
      <c r="X18" s="39" t="s">
        <v>39</v>
      </c>
    </row>
    <row r="19" spans="1:24" x14ac:dyDescent="0.25">
      <c r="A19" s="9" t="s">
        <v>109</v>
      </c>
      <c r="B19" t="s">
        <v>16</v>
      </c>
      <c r="C19" s="9">
        <v>2021</v>
      </c>
      <c r="D19" s="10">
        <v>44422</v>
      </c>
      <c r="E19" s="12">
        <v>0.90277777777777779</v>
      </c>
      <c r="F19" s="9" t="s">
        <v>34</v>
      </c>
      <c r="G19" s="9">
        <v>9</v>
      </c>
      <c r="H19" s="9">
        <v>23508</v>
      </c>
      <c r="I19" t="s">
        <v>273</v>
      </c>
      <c r="J19" s="9" t="s">
        <v>270</v>
      </c>
      <c r="K19" s="32">
        <v>65011.3</v>
      </c>
      <c r="L19" s="32">
        <v>70238.100000000006</v>
      </c>
      <c r="M19" s="32">
        <f t="shared" si="0"/>
        <v>5226.8000000000029</v>
      </c>
      <c r="N19" s="9">
        <v>12</v>
      </c>
      <c r="O19" s="9">
        <v>40</v>
      </c>
      <c r="P19" s="19">
        <v>0.52777777777777779</v>
      </c>
      <c r="Q19" s="17">
        <f t="shared" si="1"/>
        <v>760</v>
      </c>
      <c r="R19" s="28">
        <f>((0.2779*M19))*0.292</f>
        <v>424.13809424000021</v>
      </c>
      <c r="U19" s="9">
        <v>50</v>
      </c>
      <c r="W19" s="9" t="s">
        <v>44</v>
      </c>
      <c r="X19" s="39" t="s">
        <v>39</v>
      </c>
    </row>
    <row r="20" spans="1:24" x14ac:dyDescent="0.25">
      <c r="A20" s="9" t="s">
        <v>110</v>
      </c>
      <c r="B20" t="s">
        <v>16</v>
      </c>
      <c r="C20" s="9">
        <v>2021</v>
      </c>
      <c r="D20" s="10">
        <v>44422</v>
      </c>
      <c r="E20" s="12">
        <v>0.97777777777777775</v>
      </c>
      <c r="F20" s="9" t="s">
        <v>40</v>
      </c>
      <c r="G20" s="9">
        <v>10</v>
      </c>
      <c r="H20" s="9">
        <v>25666</v>
      </c>
      <c r="I20" t="s">
        <v>272</v>
      </c>
      <c r="J20" s="9" t="s">
        <v>269</v>
      </c>
      <c r="K20" s="32">
        <v>44688.800000000003</v>
      </c>
      <c r="L20" s="32">
        <v>49313.9</v>
      </c>
      <c r="M20" s="32">
        <f t="shared" si="0"/>
        <v>4625.0999999999985</v>
      </c>
      <c r="N20" s="9">
        <v>12</v>
      </c>
      <c r="O20" s="9">
        <v>30</v>
      </c>
      <c r="P20" s="19">
        <v>0.52083333333333337</v>
      </c>
      <c r="Q20" s="17">
        <f t="shared" si="1"/>
        <v>750</v>
      </c>
      <c r="R20" s="28">
        <f t="shared" ref="R20:R68" si="2">((0.2781*M20))*0.292</f>
        <v>375.58217051999986</v>
      </c>
      <c r="U20" s="9">
        <v>105</v>
      </c>
      <c r="W20" s="9" t="s">
        <v>44</v>
      </c>
      <c r="X20" s="39" t="s">
        <v>42</v>
      </c>
    </row>
    <row r="21" spans="1:24" x14ac:dyDescent="0.25">
      <c r="A21" s="9" t="s">
        <v>111</v>
      </c>
      <c r="B21" t="s">
        <v>16</v>
      </c>
      <c r="C21" s="9">
        <v>2021</v>
      </c>
      <c r="D21" s="10">
        <v>44422</v>
      </c>
      <c r="E21" s="12">
        <v>0.97777777777777775</v>
      </c>
      <c r="F21" s="9" t="s">
        <v>40</v>
      </c>
      <c r="G21" s="9">
        <v>10</v>
      </c>
      <c r="H21" s="9">
        <v>23508</v>
      </c>
      <c r="I21" t="s">
        <v>273</v>
      </c>
      <c r="J21" s="9" t="s">
        <v>270</v>
      </c>
      <c r="K21" s="32">
        <v>70238.3</v>
      </c>
      <c r="L21" s="36">
        <v>75093.2</v>
      </c>
      <c r="M21" s="32">
        <f t="shared" si="0"/>
        <v>4854.8999999999942</v>
      </c>
      <c r="N21" s="9">
        <v>12</v>
      </c>
      <c r="O21" s="9">
        <v>30</v>
      </c>
      <c r="P21" s="19">
        <v>0.52083333333333337</v>
      </c>
      <c r="Q21" s="17">
        <f t="shared" si="1"/>
        <v>750</v>
      </c>
      <c r="R21" s="28">
        <f>((0.2779*M21))*0.292</f>
        <v>393.95959931999948</v>
      </c>
      <c r="U21" s="9">
        <v>105</v>
      </c>
      <c r="W21" s="9" t="s">
        <v>44</v>
      </c>
      <c r="X21" s="39" t="s">
        <v>42</v>
      </c>
    </row>
    <row r="22" spans="1:24" x14ac:dyDescent="0.25">
      <c r="A22" s="9" t="s">
        <v>112</v>
      </c>
      <c r="B22" t="s">
        <v>16</v>
      </c>
      <c r="C22" s="9">
        <v>2021</v>
      </c>
      <c r="D22" s="10">
        <v>44423</v>
      </c>
      <c r="E22" s="12">
        <v>6.805555555555555E-2</v>
      </c>
      <c r="F22" s="9" t="s">
        <v>45</v>
      </c>
      <c r="G22" s="9">
        <v>11</v>
      </c>
      <c r="H22" s="9">
        <v>25666</v>
      </c>
      <c r="I22" t="s">
        <v>272</v>
      </c>
      <c r="J22" s="9" t="s">
        <v>269</v>
      </c>
      <c r="K22" s="32">
        <v>49314</v>
      </c>
      <c r="L22" s="32">
        <v>53342.9</v>
      </c>
      <c r="M22" s="32">
        <f t="shared" si="0"/>
        <v>4028.9000000000015</v>
      </c>
      <c r="N22" s="9">
        <v>10</v>
      </c>
      <c r="O22" s="9">
        <v>1</v>
      </c>
      <c r="P22" s="19">
        <v>0.41736111111111113</v>
      </c>
      <c r="Q22" s="17">
        <f t="shared" si="1"/>
        <v>601</v>
      </c>
      <c r="R22" s="28">
        <f t="shared" si="2"/>
        <v>327.16763028000008</v>
      </c>
      <c r="U22" s="9">
        <v>105</v>
      </c>
      <c r="W22" s="9" t="s">
        <v>44</v>
      </c>
      <c r="X22" s="39" t="s">
        <v>46</v>
      </c>
    </row>
    <row r="23" spans="1:24" x14ac:dyDescent="0.25">
      <c r="A23" s="9" t="s">
        <v>113</v>
      </c>
      <c r="B23" t="s">
        <v>16</v>
      </c>
      <c r="C23" s="9">
        <v>2021</v>
      </c>
      <c r="D23" s="10">
        <v>44423</v>
      </c>
      <c r="E23" s="12">
        <v>6.805555555555555E-2</v>
      </c>
      <c r="F23" s="9" t="s">
        <v>45</v>
      </c>
      <c r="G23" s="9">
        <v>11</v>
      </c>
      <c r="H23" s="9">
        <v>23508</v>
      </c>
      <c r="I23" t="s">
        <v>273</v>
      </c>
      <c r="J23" s="9" t="s">
        <v>270</v>
      </c>
      <c r="K23" s="32">
        <v>75096.7</v>
      </c>
      <c r="L23" s="32">
        <v>79384.2</v>
      </c>
      <c r="M23" s="32">
        <f t="shared" si="0"/>
        <v>4287.5</v>
      </c>
      <c r="N23" s="9">
        <v>10</v>
      </c>
      <c r="O23" s="9">
        <v>1</v>
      </c>
      <c r="P23" s="19">
        <v>0.41736111111111113</v>
      </c>
      <c r="Q23" s="17">
        <f t="shared" si="1"/>
        <v>601</v>
      </c>
      <c r="R23" s="28">
        <f>((0.2779*M23))*0.292</f>
        <v>347.91690499999993</v>
      </c>
      <c r="U23" s="9">
        <v>105</v>
      </c>
      <c r="W23" s="9" t="s">
        <v>44</v>
      </c>
      <c r="X23" s="39" t="s">
        <v>46</v>
      </c>
    </row>
    <row r="24" spans="1:24" x14ac:dyDescent="0.25">
      <c r="A24" s="9" t="s">
        <v>114</v>
      </c>
      <c r="B24" t="s">
        <v>16</v>
      </c>
      <c r="C24" s="9">
        <v>2021</v>
      </c>
      <c r="D24" s="10">
        <v>44423</v>
      </c>
      <c r="E24" s="12">
        <v>0.14861111111111111</v>
      </c>
      <c r="F24" s="9" t="s">
        <v>47</v>
      </c>
      <c r="G24" s="9">
        <v>12</v>
      </c>
      <c r="H24" s="9">
        <v>25666</v>
      </c>
      <c r="I24" t="s">
        <v>272</v>
      </c>
      <c r="J24" s="9" t="s">
        <v>269</v>
      </c>
      <c r="K24" s="32">
        <v>53373</v>
      </c>
      <c r="L24" s="32">
        <v>57959.6</v>
      </c>
      <c r="M24" s="32">
        <f t="shared" si="0"/>
        <v>4586.5999999999985</v>
      </c>
      <c r="N24" s="9">
        <v>11</v>
      </c>
      <c r="O24" s="9">
        <v>35</v>
      </c>
      <c r="P24" s="19">
        <v>0.4826388888888889</v>
      </c>
      <c r="Q24" s="17">
        <f t="shared" si="1"/>
        <v>695</v>
      </c>
      <c r="R24" s="28">
        <f t="shared" si="2"/>
        <v>372.45577031999989</v>
      </c>
      <c r="U24" s="9">
        <v>43</v>
      </c>
      <c r="W24" s="9" t="s">
        <v>44</v>
      </c>
    </row>
    <row r="25" spans="1:24" x14ac:dyDescent="0.25">
      <c r="A25" s="9" t="s">
        <v>115</v>
      </c>
      <c r="B25" t="s">
        <v>16</v>
      </c>
      <c r="C25" s="9">
        <v>2021</v>
      </c>
      <c r="D25" s="10">
        <v>44423</v>
      </c>
      <c r="E25" s="12">
        <v>0.14861111111111111</v>
      </c>
      <c r="F25" s="9" t="s">
        <v>47</v>
      </c>
      <c r="G25" s="9">
        <v>12</v>
      </c>
      <c r="H25" s="9">
        <v>23508</v>
      </c>
      <c r="I25" t="s">
        <v>273</v>
      </c>
      <c r="J25" s="9" t="s">
        <v>270</v>
      </c>
      <c r="K25" s="32">
        <v>79393.3</v>
      </c>
      <c r="L25" s="32">
        <v>84164.2</v>
      </c>
      <c r="M25" s="32">
        <f t="shared" si="0"/>
        <v>4770.8999999999942</v>
      </c>
      <c r="N25" s="9">
        <v>11</v>
      </c>
      <c r="O25" s="9">
        <v>35</v>
      </c>
      <c r="P25" s="19">
        <v>0.4826388888888889</v>
      </c>
      <c r="Q25" s="17">
        <f t="shared" si="1"/>
        <v>695</v>
      </c>
      <c r="R25" s="28">
        <f>((0.2779*M25))*0.292</f>
        <v>387.14326811999945</v>
      </c>
      <c r="U25" s="9">
        <v>43</v>
      </c>
      <c r="W25" s="9" t="s">
        <v>44</v>
      </c>
    </row>
    <row r="26" spans="1:24" x14ac:dyDescent="0.25">
      <c r="A26" s="9" t="s">
        <v>116</v>
      </c>
      <c r="B26" t="s">
        <v>16</v>
      </c>
      <c r="C26" s="9">
        <v>2021</v>
      </c>
      <c r="D26" s="10">
        <v>44423</v>
      </c>
      <c r="E26" s="12">
        <v>0.23333333333333331</v>
      </c>
      <c r="F26" s="9" t="s">
        <v>48</v>
      </c>
      <c r="G26" s="9">
        <v>13</v>
      </c>
      <c r="H26" s="9">
        <v>25666</v>
      </c>
      <c r="I26" t="s">
        <v>272</v>
      </c>
      <c r="J26" s="9" t="s">
        <v>269</v>
      </c>
      <c r="K26" s="32">
        <v>57960.2</v>
      </c>
      <c r="L26" s="32">
        <v>62462.7</v>
      </c>
      <c r="M26" s="32">
        <f t="shared" si="0"/>
        <v>4502.5</v>
      </c>
      <c r="N26" s="9">
        <v>12</v>
      </c>
      <c r="O26" s="9">
        <v>49</v>
      </c>
      <c r="P26" s="19">
        <v>0.53402777777777777</v>
      </c>
      <c r="Q26" s="17">
        <f t="shared" si="1"/>
        <v>769</v>
      </c>
      <c r="R26" s="28">
        <f t="shared" si="2"/>
        <v>365.62641300000001</v>
      </c>
      <c r="U26" s="9">
        <v>165</v>
      </c>
      <c r="W26" s="9" t="s">
        <v>44</v>
      </c>
      <c r="X26" s="39" t="s">
        <v>50</v>
      </c>
    </row>
    <row r="27" spans="1:24" x14ac:dyDescent="0.25">
      <c r="A27" s="9" t="s">
        <v>117</v>
      </c>
      <c r="B27" t="s">
        <v>16</v>
      </c>
      <c r="C27" s="9">
        <v>2021</v>
      </c>
      <c r="D27" s="10">
        <v>44423</v>
      </c>
      <c r="E27" s="12">
        <v>0.23333333333333331</v>
      </c>
      <c r="F27" s="9" t="s">
        <v>48</v>
      </c>
      <c r="G27" s="9">
        <v>13</v>
      </c>
      <c r="H27" s="9">
        <v>23508</v>
      </c>
      <c r="I27" t="s">
        <v>273</v>
      </c>
      <c r="J27" s="9" t="s">
        <v>270</v>
      </c>
      <c r="K27" s="32">
        <v>84172</v>
      </c>
      <c r="L27" s="32">
        <v>88948.4</v>
      </c>
      <c r="M27" s="32">
        <f t="shared" si="0"/>
        <v>4776.3999999999942</v>
      </c>
      <c r="N27" s="9">
        <v>12</v>
      </c>
      <c r="O27" s="9">
        <v>49</v>
      </c>
      <c r="P27" s="19">
        <v>0.53402777777777777</v>
      </c>
      <c r="Q27" s="17">
        <f t="shared" si="1"/>
        <v>769</v>
      </c>
      <c r="R27" s="28">
        <f>((0.2779*M27))*0.292</f>
        <v>387.58957551999947</v>
      </c>
      <c r="U27" s="9">
        <v>165</v>
      </c>
      <c r="W27" s="9" t="s">
        <v>44</v>
      </c>
      <c r="X27" s="39" t="s">
        <v>50</v>
      </c>
    </row>
    <row r="28" spans="1:24" x14ac:dyDescent="0.25">
      <c r="A28" s="9" t="s">
        <v>118</v>
      </c>
      <c r="B28" t="s">
        <v>16</v>
      </c>
      <c r="C28" s="9">
        <v>2021</v>
      </c>
      <c r="D28" s="10">
        <v>44423</v>
      </c>
      <c r="E28" s="12">
        <v>0.27708333333333335</v>
      </c>
      <c r="F28" s="9" t="s">
        <v>51</v>
      </c>
      <c r="G28" s="9">
        <v>14</v>
      </c>
      <c r="H28" s="9">
        <v>25666</v>
      </c>
      <c r="I28" t="s">
        <v>272</v>
      </c>
      <c r="J28" s="9" t="s">
        <v>269</v>
      </c>
      <c r="K28" s="32">
        <v>62470.400000000001</v>
      </c>
      <c r="L28" s="32">
        <v>66524</v>
      </c>
      <c r="M28" s="32">
        <f t="shared" si="0"/>
        <v>4053.5999999999985</v>
      </c>
      <c r="N28" s="9">
        <v>12</v>
      </c>
      <c r="O28" s="9">
        <v>10</v>
      </c>
      <c r="P28" s="19">
        <v>0.50694444444444442</v>
      </c>
      <c r="Q28" s="17">
        <f t="shared" si="1"/>
        <v>730</v>
      </c>
      <c r="R28" s="28">
        <f t="shared" si="2"/>
        <v>329.17339871999985</v>
      </c>
      <c r="U28" s="9">
        <v>128</v>
      </c>
      <c r="W28" s="9" t="s">
        <v>44</v>
      </c>
    </row>
    <row r="29" spans="1:24" x14ac:dyDescent="0.25">
      <c r="A29" s="9" t="s">
        <v>119</v>
      </c>
      <c r="B29" t="s">
        <v>16</v>
      </c>
      <c r="C29" s="9">
        <v>2021</v>
      </c>
      <c r="D29" s="10">
        <v>44423</v>
      </c>
      <c r="E29" s="12">
        <v>0.27708333333333335</v>
      </c>
      <c r="F29" s="9" t="s">
        <v>51</v>
      </c>
      <c r="G29" s="9">
        <v>14</v>
      </c>
      <c r="H29" s="9">
        <v>23508</v>
      </c>
      <c r="I29" t="s">
        <v>273</v>
      </c>
      <c r="J29" s="9" t="s">
        <v>270</v>
      </c>
      <c r="K29" s="32">
        <v>88955.4</v>
      </c>
      <c r="L29" s="32">
        <v>93236.4</v>
      </c>
      <c r="M29" s="32">
        <f t="shared" si="0"/>
        <v>4281</v>
      </c>
      <c r="N29" s="9">
        <v>12</v>
      </c>
      <c r="O29" s="9">
        <v>10</v>
      </c>
      <c r="P29" s="19">
        <v>0.50694444444444442</v>
      </c>
      <c r="Q29" s="17">
        <f t="shared" si="1"/>
        <v>730</v>
      </c>
      <c r="R29" s="28">
        <f>((0.2779*M29))*0.292</f>
        <v>347.38945079999996</v>
      </c>
      <c r="U29" s="9">
        <v>128</v>
      </c>
      <c r="W29" s="9" t="s">
        <v>44</v>
      </c>
    </row>
    <row r="30" spans="1:24" x14ac:dyDescent="0.25">
      <c r="A30" s="9" t="s">
        <v>120</v>
      </c>
      <c r="B30" t="s">
        <v>16</v>
      </c>
      <c r="C30" s="9">
        <v>2021</v>
      </c>
      <c r="D30" s="10">
        <v>44423</v>
      </c>
      <c r="E30" s="12">
        <v>0.38194444444444442</v>
      </c>
      <c r="F30" s="9" t="s">
        <v>52</v>
      </c>
      <c r="G30" s="9">
        <v>15</v>
      </c>
      <c r="H30" s="9">
        <v>25666</v>
      </c>
      <c r="I30" t="s">
        <v>272</v>
      </c>
      <c r="J30" s="9" t="s">
        <v>269</v>
      </c>
      <c r="K30" s="32">
        <v>66531.5</v>
      </c>
      <c r="L30" s="32">
        <v>70584</v>
      </c>
      <c r="M30" s="32">
        <f t="shared" si="0"/>
        <v>4052.5</v>
      </c>
      <c r="N30" s="9">
        <v>12</v>
      </c>
      <c r="O30" s="9">
        <v>13</v>
      </c>
      <c r="P30" s="19">
        <v>0.50902777777777775</v>
      </c>
      <c r="Q30" s="17">
        <f t="shared" si="1"/>
        <v>733</v>
      </c>
      <c r="R30" s="28">
        <f t="shared" si="2"/>
        <v>329.08407299999999</v>
      </c>
      <c r="U30" s="9">
        <v>77</v>
      </c>
      <c r="W30" s="9" t="s">
        <v>44</v>
      </c>
    </row>
    <row r="31" spans="1:24" x14ac:dyDescent="0.25">
      <c r="A31" s="9" t="s">
        <v>121</v>
      </c>
      <c r="B31" t="s">
        <v>16</v>
      </c>
      <c r="C31" s="9">
        <v>2021</v>
      </c>
      <c r="D31" s="10">
        <v>44423</v>
      </c>
      <c r="E31" s="12">
        <v>0.38194444444444442</v>
      </c>
      <c r="F31" s="9" t="s">
        <v>52</v>
      </c>
      <c r="G31" s="9">
        <v>15</v>
      </c>
      <c r="H31" s="9">
        <v>23508</v>
      </c>
      <c r="I31" t="s">
        <v>273</v>
      </c>
      <c r="J31" s="9" t="s">
        <v>270</v>
      </c>
      <c r="K31" s="32">
        <v>93236.5</v>
      </c>
      <c r="L31" s="32">
        <v>97525.4</v>
      </c>
      <c r="M31" s="32">
        <f t="shared" si="0"/>
        <v>4288.8999999999942</v>
      </c>
      <c r="N31" s="9">
        <v>12</v>
      </c>
      <c r="O31" s="9">
        <v>13</v>
      </c>
      <c r="P31" s="19">
        <v>0.50902777777777775</v>
      </c>
      <c r="Q31" s="17">
        <f t="shared" si="1"/>
        <v>733</v>
      </c>
      <c r="R31" s="28">
        <f>((0.2779*M31))*0.292</f>
        <v>348.0305105199995</v>
      </c>
      <c r="U31" s="9">
        <v>77</v>
      </c>
      <c r="W31" s="9" t="s">
        <v>44</v>
      </c>
    </row>
    <row r="32" spans="1:24" x14ac:dyDescent="0.25">
      <c r="A32" s="9" t="s">
        <v>122</v>
      </c>
      <c r="B32" t="s">
        <v>16</v>
      </c>
      <c r="C32" s="9">
        <v>2021</v>
      </c>
      <c r="D32" s="10">
        <v>44423</v>
      </c>
      <c r="E32" s="12">
        <v>0.49652777777777773</v>
      </c>
      <c r="F32" s="9" t="s">
        <v>53</v>
      </c>
      <c r="G32" s="9">
        <v>16</v>
      </c>
      <c r="H32" s="9">
        <v>25666</v>
      </c>
      <c r="I32" t="s">
        <v>272</v>
      </c>
      <c r="J32" s="9" t="s">
        <v>269</v>
      </c>
      <c r="K32" s="32">
        <v>70609.8</v>
      </c>
      <c r="L32" s="32">
        <v>74237.600000000006</v>
      </c>
      <c r="M32" s="32">
        <f t="shared" si="0"/>
        <v>3627.8000000000029</v>
      </c>
      <c r="N32" s="9">
        <v>11</v>
      </c>
      <c r="O32" s="9">
        <v>57</v>
      </c>
      <c r="P32" s="19">
        <v>0.49791666666666662</v>
      </c>
      <c r="Q32" s="17">
        <f t="shared" si="1"/>
        <v>717</v>
      </c>
      <c r="R32" s="28">
        <f t="shared" si="2"/>
        <v>294.59622456000022</v>
      </c>
      <c r="U32" s="9">
        <v>57</v>
      </c>
      <c r="W32" s="9" t="s">
        <v>44</v>
      </c>
      <c r="X32" s="39" t="s">
        <v>54</v>
      </c>
    </row>
    <row r="33" spans="1:24" s="21" customFormat="1" x14ac:dyDescent="0.25">
      <c r="A33" s="23" t="s">
        <v>123</v>
      </c>
      <c r="B33" s="21" t="s">
        <v>16</v>
      </c>
      <c r="C33" s="23">
        <v>2021</v>
      </c>
      <c r="D33" s="24">
        <v>44423</v>
      </c>
      <c r="E33" s="22">
        <v>0.49652777777777773</v>
      </c>
      <c r="F33" s="23" t="s">
        <v>53</v>
      </c>
      <c r="G33" s="23">
        <v>16</v>
      </c>
      <c r="H33" s="23">
        <v>23508</v>
      </c>
      <c r="I33" s="21" t="s">
        <v>273</v>
      </c>
      <c r="J33" s="23" t="s">
        <v>270</v>
      </c>
      <c r="K33" s="33">
        <v>98063.5</v>
      </c>
      <c r="L33" s="33">
        <v>101925.5</v>
      </c>
      <c r="M33" s="33">
        <f t="shared" si="0"/>
        <v>3862</v>
      </c>
      <c r="N33" s="23">
        <v>11</v>
      </c>
      <c r="O33" s="23">
        <v>57</v>
      </c>
      <c r="P33" s="25">
        <v>0.49791666666666662</v>
      </c>
      <c r="Q33" s="26">
        <f t="shared" si="1"/>
        <v>717</v>
      </c>
      <c r="R33" s="28">
        <f>((0.2779*M33))*0.292</f>
        <v>313.38894159999995</v>
      </c>
      <c r="U33" s="9">
        <v>57</v>
      </c>
      <c r="W33" s="23" t="s">
        <v>44</v>
      </c>
      <c r="X33" s="39" t="s">
        <v>54</v>
      </c>
    </row>
    <row r="34" spans="1:24" x14ac:dyDescent="0.25">
      <c r="A34" s="9" t="s">
        <v>124</v>
      </c>
      <c r="B34" t="s">
        <v>16</v>
      </c>
      <c r="C34" s="9">
        <v>2021</v>
      </c>
      <c r="D34" s="10">
        <v>44423</v>
      </c>
      <c r="E34" s="12">
        <v>0.58472222222222225</v>
      </c>
      <c r="F34" s="9" t="s">
        <v>55</v>
      </c>
      <c r="G34" s="9">
        <v>17</v>
      </c>
      <c r="H34" s="9">
        <v>25666</v>
      </c>
      <c r="I34" t="s">
        <v>272</v>
      </c>
      <c r="J34" s="9" t="s">
        <v>269</v>
      </c>
      <c r="K34" s="32">
        <v>74256.5</v>
      </c>
      <c r="L34" s="32">
        <v>78424.5</v>
      </c>
      <c r="M34" s="32">
        <f t="shared" si="0"/>
        <v>4168</v>
      </c>
      <c r="N34" s="9">
        <v>12</v>
      </c>
      <c r="O34" s="9">
        <v>44</v>
      </c>
      <c r="P34" s="19">
        <v>0.53055555555555556</v>
      </c>
      <c r="Q34" s="17">
        <f t="shared" si="1"/>
        <v>764</v>
      </c>
      <c r="R34" s="28">
        <f t="shared" si="2"/>
        <v>338.46327360000004</v>
      </c>
      <c r="U34" s="9">
        <v>51</v>
      </c>
      <c r="W34" s="9" t="s">
        <v>44</v>
      </c>
    </row>
    <row r="35" spans="1:24" x14ac:dyDescent="0.25">
      <c r="A35" s="9" t="s">
        <v>125</v>
      </c>
      <c r="B35" t="s">
        <v>16</v>
      </c>
      <c r="C35" s="9">
        <v>2021</v>
      </c>
      <c r="D35" s="10">
        <v>44423</v>
      </c>
      <c r="E35" s="12">
        <v>0.58472222222222225</v>
      </c>
      <c r="F35" s="9" t="s">
        <v>55</v>
      </c>
      <c r="G35" s="9">
        <v>17</v>
      </c>
      <c r="H35" s="9">
        <v>23508</v>
      </c>
      <c r="I35" t="s">
        <v>273</v>
      </c>
      <c r="J35" s="9" t="s">
        <v>270</v>
      </c>
      <c r="K35" s="32">
        <v>1924.9</v>
      </c>
      <c r="L35" s="32">
        <v>6399.8</v>
      </c>
      <c r="M35" s="32">
        <f t="shared" si="0"/>
        <v>4474.8999999999996</v>
      </c>
      <c r="N35" s="9">
        <v>12</v>
      </c>
      <c r="O35" s="9">
        <v>44</v>
      </c>
      <c r="P35" s="19">
        <v>0.53055555555555556</v>
      </c>
      <c r="Q35" s="17">
        <f t="shared" si="1"/>
        <v>764</v>
      </c>
      <c r="R35" s="28">
        <f>((0.2779*M35))*0.292</f>
        <v>363.12381531999995</v>
      </c>
      <c r="U35" s="9">
        <v>51</v>
      </c>
      <c r="W35" s="9" t="s">
        <v>44</v>
      </c>
    </row>
    <row r="36" spans="1:24" x14ac:dyDescent="0.25">
      <c r="A36" s="9" t="s">
        <v>126</v>
      </c>
      <c r="B36" t="s">
        <v>16</v>
      </c>
      <c r="C36" s="9">
        <v>2021</v>
      </c>
      <c r="D36" s="10">
        <v>44423</v>
      </c>
      <c r="E36" s="12">
        <v>0.77361111111111114</v>
      </c>
      <c r="F36" s="9" t="s">
        <v>56</v>
      </c>
      <c r="G36" s="9">
        <v>18</v>
      </c>
      <c r="H36" s="9">
        <v>25666</v>
      </c>
      <c r="I36" t="s">
        <v>272</v>
      </c>
      <c r="J36" s="9" t="s">
        <v>269</v>
      </c>
      <c r="K36" s="32">
        <v>78509.5</v>
      </c>
      <c r="L36" s="32">
        <v>82404.600000000006</v>
      </c>
      <c r="M36" s="32">
        <f t="shared" si="0"/>
        <v>3895.1000000000058</v>
      </c>
      <c r="N36" s="9">
        <v>10</v>
      </c>
      <c r="O36" s="9">
        <v>52</v>
      </c>
      <c r="P36" s="19">
        <v>0.45277777777777778</v>
      </c>
      <c r="Q36" s="17">
        <f t="shared" si="1"/>
        <v>652</v>
      </c>
      <c r="R36" s="28">
        <f t="shared" si="2"/>
        <v>316.30237452000046</v>
      </c>
      <c r="U36" s="9">
        <v>32</v>
      </c>
      <c r="W36" s="9" t="s">
        <v>44</v>
      </c>
      <c r="X36" s="39" t="s">
        <v>57</v>
      </c>
    </row>
    <row r="37" spans="1:24" x14ac:dyDescent="0.25">
      <c r="A37" s="9" t="s">
        <v>127</v>
      </c>
      <c r="B37" t="s">
        <v>16</v>
      </c>
      <c r="C37" s="9">
        <v>2021</v>
      </c>
      <c r="D37" s="10">
        <v>44423</v>
      </c>
      <c r="E37" s="12">
        <v>0.77361111111111114</v>
      </c>
      <c r="F37" s="9" t="s">
        <v>56</v>
      </c>
      <c r="G37" s="9">
        <v>18</v>
      </c>
      <c r="H37" s="9">
        <v>23508</v>
      </c>
      <c r="I37" t="s">
        <v>273</v>
      </c>
      <c r="J37" s="9" t="s">
        <v>270</v>
      </c>
      <c r="K37" s="32">
        <v>6403.7</v>
      </c>
      <c r="L37" s="32">
        <v>10482.700000000001</v>
      </c>
      <c r="M37" s="32">
        <f t="shared" si="0"/>
        <v>4079.0000000000009</v>
      </c>
      <c r="N37" s="9">
        <v>10</v>
      </c>
      <c r="O37" s="9">
        <v>52</v>
      </c>
      <c r="P37" s="19">
        <v>0.45277777777777778</v>
      </c>
      <c r="Q37" s="17">
        <f t="shared" si="1"/>
        <v>652</v>
      </c>
      <c r="R37" s="28">
        <f>((0.2779*M37))*0.292</f>
        <v>330.99779719999998</v>
      </c>
      <c r="U37" s="9">
        <v>32</v>
      </c>
      <c r="W37" s="9" t="s">
        <v>44</v>
      </c>
      <c r="X37" s="39" t="s">
        <v>57</v>
      </c>
    </row>
    <row r="38" spans="1:24" x14ac:dyDescent="0.25">
      <c r="A38" s="9" t="s">
        <v>128</v>
      </c>
      <c r="B38" t="s">
        <v>16</v>
      </c>
      <c r="C38" s="9">
        <v>2021</v>
      </c>
      <c r="D38" s="10">
        <v>44423</v>
      </c>
      <c r="E38" s="12">
        <v>0.89583333333333337</v>
      </c>
      <c r="F38" s="9" t="s">
        <v>58</v>
      </c>
      <c r="G38" s="9">
        <v>19</v>
      </c>
      <c r="H38" s="9">
        <v>25666</v>
      </c>
      <c r="I38" t="s">
        <v>272</v>
      </c>
      <c r="J38" s="9" t="s">
        <v>269</v>
      </c>
      <c r="K38" s="32">
        <v>82405.600000000006</v>
      </c>
      <c r="L38" s="32">
        <v>85911.7</v>
      </c>
      <c r="M38" s="32">
        <f t="shared" si="0"/>
        <v>3506.0999999999913</v>
      </c>
      <c r="N38" s="9">
        <v>11</v>
      </c>
      <c r="O38" s="9">
        <v>0</v>
      </c>
      <c r="P38" s="19">
        <v>0.45833333333333331</v>
      </c>
      <c r="Q38" s="17">
        <f t="shared" si="1"/>
        <v>660</v>
      </c>
      <c r="R38" s="28">
        <f t="shared" si="2"/>
        <v>284.71355171999932</v>
      </c>
      <c r="U38" s="9">
        <v>31</v>
      </c>
      <c r="W38" s="9" t="s">
        <v>44</v>
      </c>
    </row>
    <row r="39" spans="1:24" x14ac:dyDescent="0.25">
      <c r="A39" s="9" t="s">
        <v>129</v>
      </c>
      <c r="B39" t="s">
        <v>16</v>
      </c>
      <c r="C39" s="9">
        <v>2021</v>
      </c>
      <c r="D39" s="10">
        <v>44423</v>
      </c>
      <c r="E39" s="12">
        <v>0.89583333333333337</v>
      </c>
      <c r="F39" s="9" t="s">
        <v>58</v>
      </c>
      <c r="G39" s="9">
        <v>19</v>
      </c>
      <c r="H39" s="9">
        <v>23508</v>
      </c>
      <c r="I39" t="s">
        <v>273</v>
      </c>
      <c r="J39" s="9" t="s">
        <v>270</v>
      </c>
      <c r="K39" s="32">
        <v>10491.3</v>
      </c>
      <c r="L39" s="32">
        <v>14164.4</v>
      </c>
      <c r="M39" s="32">
        <f t="shared" si="0"/>
        <v>3673.1000000000004</v>
      </c>
      <c r="N39" s="9">
        <v>11</v>
      </c>
      <c r="O39" s="9">
        <v>0</v>
      </c>
      <c r="P39" s="19">
        <v>0.45833333333333331</v>
      </c>
      <c r="Q39" s="17">
        <f t="shared" si="1"/>
        <v>660</v>
      </c>
      <c r="R39" s="28">
        <f>((0.2779*M39))*0.292</f>
        <v>298.06031107999996</v>
      </c>
      <c r="U39" s="9">
        <v>31</v>
      </c>
      <c r="W39" s="9" t="s">
        <v>44</v>
      </c>
    </row>
    <row r="40" spans="1:24" x14ac:dyDescent="0.25">
      <c r="A40" s="9" t="s">
        <v>130</v>
      </c>
      <c r="B40" t="s">
        <v>16</v>
      </c>
      <c r="C40" s="9">
        <v>2021</v>
      </c>
      <c r="D40" s="10">
        <v>44423</v>
      </c>
      <c r="E40" s="12">
        <v>0.97569444444444453</v>
      </c>
      <c r="F40" s="9" t="s">
        <v>59</v>
      </c>
      <c r="G40" s="9">
        <v>20</v>
      </c>
      <c r="H40" s="9">
        <v>25666</v>
      </c>
      <c r="I40" t="s">
        <v>272</v>
      </c>
      <c r="J40" s="9" t="s">
        <v>269</v>
      </c>
      <c r="K40" s="32">
        <v>85937.5</v>
      </c>
      <c r="L40" s="32">
        <v>89995.9</v>
      </c>
      <c r="M40" s="32">
        <f t="shared" si="0"/>
        <v>4058.3999999999942</v>
      </c>
      <c r="N40" s="9">
        <v>11</v>
      </c>
      <c r="O40" s="9">
        <v>30</v>
      </c>
      <c r="P40" s="19">
        <v>0.47916666666666669</v>
      </c>
      <c r="Q40" s="17">
        <f t="shared" si="1"/>
        <v>690</v>
      </c>
      <c r="R40" s="28">
        <f t="shared" si="2"/>
        <v>329.5631836799995</v>
      </c>
      <c r="U40" s="9">
        <v>50</v>
      </c>
      <c r="W40" s="9" t="s">
        <v>44</v>
      </c>
    </row>
    <row r="41" spans="1:24" x14ac:dyDescent="0.25">
      <c r="A41" s="9" t="s">
        <v>131</v>
      </c>
      <c r="B41" t="s">
        <v>16</v>
      </c>
      <c r="C41" s="9">
        <v>2021</v>
      </c>
      <c r="D41" s="10">
        <v>44423</v>
      </c>
      <c r="E41" s="12">
        <v>0.97569444444444453</v>
      </c>
      <c r="F41" s="9" t="s">
        <v>59</v>
      </c>
      <c r="G41" s="9">
        <v>20</v>
      </c>
      <c r="H41" s="9">
        <v>23508</v>
      </c>
      <c r="I41" t="s">
        <v>273</v>
      </c>
      <c r="J41" s="9" t="s">
        <v>270</v>
      </c>
      <c r="K41" s="32">
        <v>14171.1</v>
      </c>
      <c r="L41" s="32">
        <v>18390.599999999999</v>
      </c>
      <c r="M41" s="32">
        <f t="shared" si="0"/>
        <v>4219.4999999999982</v>
      </c>
      <c r="N41" s="9">
        <v>11</v>
      </c>
      <c r="O41" s="9">
        <v>30</v>
      </c>
      <c r="P41" s="19">
        <v>0.47916666666666669</v>
      </c>
      <c r="Q41" s="17">
        <f t="shared" si="1"/>
        <v>690</v>
      </c>
      <c r="R41" s="28">
        <f>((0.2779*M41))*0.292</f>
        <v>342.39892259999976</v>
      </c>
      <c r="U41" s="9">
        <v>50</v>
      </c>
      <c r="W41" s="9" t="s">
        <v>44</v>
      </c>
    </row>
    <row r="42" spans="1:24" x14ac:dyDescent="0.25">
      <c r="A42" s="9" t="s">
        <v>132</v>
      </c>
      <c r="B42" t="s">
        <v>16</v>
      </c>
      <c r="C42" s="9">
        <v>2021</v>
      </c>
      <c r="D42" s="10">
        <v>44424</v>
      </c>
      <c r="E42" s="12">
        <v>9.0277777777777776E-2</v>
      </c>
      <c r="F42" s="9" t="s">
        <v>60</v>
      </c>
      <c r="G42" s="9">
        <v>21</v>
      </c>
      <c r="H42" s="9">
        <v>25666</v>
      </c>
      <c r="I42" t="s">
        <v>272</v>
      </c>
      <c r="J42" s="9" t="s">
        <v>269</v>
      </c>
      <c r="K42" s="32">
        <v>89996.5</v>
      </c>
      <c r="L42" s="32">
        <v>94389.1</v>
      </c>
      <c r="M42" s="32">
        <f t="shared" si="0"/>
        <v>4392.6000000000058</v>
      </c>
      <c r="N42" s="9">
        <v>12</v>
      </c>
      <c r="O42" s="9">
        <v>57</v>
      </c>
      <c r="P42" s="19">
        <v>0.5395833333333333</v>
      </c>
      <c r="Q42" s="17">
        <f t="shared" si="1"/>
        <v>777</v>
      </c>
      <c r="R42" s="28">
        <f t="shared" si="2"/>
        <v>356.70196152000051</v>
      </c>
      <c r="U42" s="9">
        <v>81</v>
      </c>
      <c r="W42" s="9" t="s">
        <v>44</v>
      </c>
      <c r="X42" s="39" t="s">
        <v>61</v>
      </c>
    </row>
    <row r="43" spans="1:24" x14ac:dyDescent="0.25">
      <c r="A43" s="9" t="s">
        <v>133</v>
      </c>
      <c r="B43" t="s">
        <v>16</v>
      </c>
      <c r="C43" s="9">
        <v>2021</v>
      </c>
      <c r="D43" s="10">
        <v>44424</v>
      </c>
      <c r="E43" s="12">
        <v>9.0277777777777776E-2</v>
      </c>
      <c r="F43" s="9" t="s">
        <v>60</v>
      </c>
      <c r="G43" s="9">
        <v>21</v>
      </c>
      <c r="H43" s="9">
        <v>23508</v>
      </c>
      <c r="I43" t="s">
        <v>273</v>
      </c>
      <c r="J43" s="9" t="s">
        <v>270</v>
      </c>
      <c r="K43" s="32">
        <v>18391.8</v>
      </c>
      <c r="L43" s="32">
        <v>23042</v>
      </c>
      <c r="M43" s="32">
        <f t="shared" si="0"/>
        <v>4650.2000000000007</v>
      </c>
      <c r="N43" s="9">
        <v>12</v>
      </c>
      <c r="O43" s="9">
        <v>57</v>
      </c>
      <c r="P43" s="19">
        <v>0.5395833333333333</v>
      </c>
      <c r="Q43" s="17">
        <f t="shared" si="1"/>
        <v>777</v>
      </c>
      <c r="R43" s="28">
        <f>((0.2779*M43))*0.292</f>
        <v>377.34884936000003</v>
      </c>
      <c r="U43" s="9">
        <v>81</v>
      </c>
      <c r="W43" s="9" t="s">
        <v>44</v>
      </c>
      <c r="X43" s="39" t="s">
        <v>61</v>
      </c>
    </row>
    <row r="44" spans="1:24" x14ac:dyDescent="0.25">
      <c r="A44" s="9" t="s">
        <v>134</v>
      </c>
      <c r="B44" t="s">
        <v>16</v>
      </c>
      <c r="C44" s="9">
        <v>2021</v>
      </c>
      <c r="D44" s="10">
        <v>44424</v>
      </c>
      <c r="E44" s="12">
        <v>0.19791666666666666</v>
      </c>
      <c r="F44" s="9" t="s">
        <v>62</v>
      </c>
      <c r="G44" s="9">
        <v>22</v>
      </c>
      <c r="H44" s="9">
        <v>25666</v>
      </c>
      <c r="I44" t="s">
        <v>272</v>
      </c>
      <c r="J44" s="9" t="s">
        <v>269</v>
      </c>
      <c r="K44" s="32">
        <v>94445.1</v>
      </c>
      <c r="L44" s="32">
        <v>98396.800000000003</v>
      </c>
      <c r="M44" s="32">
        <f t="shared" si="0"/>
        <v>3951.6999999999971</v>
      </c>
      <c r="N44" s="9">
        <v>12</v>
      </c>
      <c r="O44" s="9">
        <v>52</v>
      </c>
      <c r="P44" s="19">
        <v>0.53611111111111109</v>
      </c>
      <c r="Q44" s="17">
        <f t="shared" si="1"/>
        <v>772</v>
      </c>
      <c r="R44" s="28">
        <f t="shared" si="2"/>
        <v>320.89858883999977</v>
      </c>
      <c r="U44" s="9">
        <v>71</v>
      </c>
      <c r="W44" s="9" t="s">
        <v>44</v>
      </c>
    </row>
    <row r="45" spans="1:24" x14ac:dyDescent="0.25">
      <c r="A45" s="9" t="s">
        <v>135</v>
      </c>
      <c r="B45" t="s">
        <v>16</v>
      </c>
      <c r="C45" s="9">
        <v>2021</v>
      </c>
      <c r="D45" s="10">
        <v>44424</v>
      </c>
      <c r="E45" s="12">
        <v>0.19791666666666666</v>
      </c>
      <c r="F45" s="9" t="s">
        <v>62</v>
      </c>
      <c r="G45" s="9">
        <v>22</v>
      </c>
      <c r="H45" s="9">
        <v>23508</v>
      </c>
      <c r="I45" t="s">
        <v>273</v>
      </c>
      <c r="J45" s="9" t="s">
        <v>270</v>
      </c>
      <c r="K45" s="32">
        <v>23042.3</v>
      </c>
      <c r="L45" s="32">
        <v>27473.7</v>
      </c>
      <c r="M45" s="32">
        <f t="shared" si="0"/>
        <v>4431.4000000000015</v>
      </c>
      <c r="N45" s="9">
        <v>12</v>
      </c>
      <c r="O45" s="9">
        <v>52</v>
      </c>
      <c r="P45" s="19">
        <v>0.53611111111111109</v>
      </c>
      <c r="Q45" s="17">
        <f t="shared" si="1"/>
        <v>772</v>
      </c>
      <c r="R45" s="28">
        <f>((0.2779*M45))*0.292</f>
        <v>359.59392952000007</v>
      </c>
      <c r="U45" s="9">
        <v>71</v>
      </c>
      <c r="W45" s="9" t="s">
        <v>44</v>
      </c>
    </row>
    <row r="46" spans="1:24" s="21" customFormat="1" x14ac:dyDescent="0.25">
      <c r="A46" s="23" t="s">
        <v>136</v>
      </c>
      <c r="B46" s="21" t="s">
        <v>16</v>
      </c>
      <c r="C46" s="23">
        <v>2021</v>
      </c>
      <c r="D46" s="24">
        <v>44424</v>
      </c>
      <c r="E46" s="22">
        <v>0.29097222222222224</v>
      </c>
      <c r="F46" s="23" t="s">
        <v>63</v>
      </c>
      <c r="G46" s="23">
        <v>23</v>
      </c>
      <c r="H46" s="23">
        <v>25666</v>
      </c>
      <c r="I46" s="21" t="s">
        <v>272</v>
      </c>
      <c r="J46" s="23" t="s">
        <v>269</v>
      </c>
      <c r="K46" s="33">
        <v>98455.5</v>
      </c>
      <c r="L46" s="33">
        <v>101966.9</v>
      </c>
      <c r="M46" s="33">
        <f t="shared" si="0"/>
        <v>3511.3999999999942</v>
      </c>
      <c r="N46" s="23">
        <v>10</v>
      </c>
      <c r="O46" s="23">
        <v>56</v>
      </c>
      <c r="P46" s="25">
        <v>0.45555555555555555</v>
      </c>
      <c r="Q46" s="26">
        <f t="shared" si="1"/>
        <v>656</v>
      </c>
      <c r="R46" s="29">
        <f t="shared" si="2"/>
        <v>285.14393927999953</v>
      </c>
      <c r="U46" s="9">
        <v>35</v>
      </c>
      <c r="W46" s="23" t="s">
        <v>44</v>
      </c>
      <c r="X46" s="39"/>
    </row>
    <row r="47" spans="1:24" x14ac:dyDescent="0.25">
      <c r="A47" s="9" t="s">
        <v>137</v>
      </c>
      <c r="B47" t="s">
        <v>16</v>
      </c>
      <c r="C47" s="9">
        <v>2021</v>
      </c>
      <c r="D47" s="10">
        <v>44424</v>
      </c>
      <c r="E47" s="12">
        <v>0.29097222222222224</v>
      </c>
      <c r="F47" s="9" t="s">
        <v>63</v>
      </c>
      <c r="G47" s="9">
        <v>23</v>
      </c>
      <c r="H47" s="9">
        <v>23508</v>
      </c>
      <c r="I47" t="s">
        <v>273</v>
      </c>
      <c r="J47" s="9" t="s">
        <v>270</v>
      </c>
      <c r="K47" s="32">
        <v>27519.599999999999</v>
      </c>
      <c r="L47" s="32">
        <v>31239</v>
      </c>
      <c r="M47" s="32">
        <f t="shared" si="0"/>
        <v>3719.4000000000015</v>
      </c>
      <c r="N47" s="9">
        <v>10</v>
      </c>
      <c r="O47" s="9">
        <v>56</v>
      </c>
      <c r="P47" s="19">
        <v>0.45555555555555555</v>
      </c>
      <c r="Q47" s="17">
        <f t="shared" si="1"/>
        <v>656</v>
      </c>
      <c r="R47" s="28">
        <f>((0.2779*M47))*0.292</f>
        <v>301.81740792000011</v>
      </c>
      <c r="U47" s="9">
        <v>35</v>
      </c>
      <c r="W47" s="9" t="s">
        <v>44</v>
      </c>
    </row>
    <row r="48" spans="1:24" x14ac:dyDescent="0.25">
      <c r="A48" s="9" t="s">
        <v>138</v>
      </c>
      <c r="B48" t="s">
        <v>16</v>
      </c>
      <c r="C48" s="9">
        <v>2021</v>
      </c>
      <c r="D48" s="10">
        <v>44424</v>
      </c>
      <c r="E48" s="12">
        <v>0.40625</v>
      </c>
      <c r="F48" s="9" t="s">
        <v>64</v>
      </c>
      <c r="G48" s="9">
        <v>24</v>
      </c>
      <c r="H48" s="9">
        <v>25666</v>
      </c>
      <c r="I48" t="s">
        <v>272</v>
      </c>
      <c r="J48" s="9" t="s">
        <v>269</v>
      </c>
      <c r="K48" s="32">
        <v>1967</v>
      </c>
      <c r="L48" s="32">
        <v>5461.2</v>
      </c>
      <c r="M48" s="32">
        <f t="shared" si="0"/>
        <v>3494.2</v>
      </c>
      <c r="N48" s="9">
        <v>10</v>
      </c>
      <c r="O48" s="9">
        <v>23</v>
      </c>
      <c r="P48" s="19">
        <v>0.43263888888888885</v>
      </c>
      <c r="Q48" s="17">
        <f t="shared" si="1"/>
        <v>623</v>
      </c>
      <c r="R48" s="28">
        <f t="shared" si="2"/>
        <v>283.74720983999998</v>
      </c>
      <c r="U48" s="9">
        <v>93</v>
      </c>
      <c r="W48" s="9" t="s">
        <v>44</v>
      </c>
    </row>
    <row r="49" spans="1:24" x14ac:dyDescent="0.25">
      <c r="A49" s="9" t="s">
        <v>139</v>
      </c>
      <c r="B49" t="s">
        <v>16</v>
      </c>
      <c r="C49" s="9">
        <v>2021</v>
      </c>
      <c r="D49" s="10">
        <v>44424</v>
      </c>
      <c r="E49" s="12">
        <v>0.40625</v>
      </c>
      <c r="F49" s="9" t="s">
        <v>64</v>
      </c>
      <c r="G49" s="9">
        <v>24</v>
      </c>
      <c r="H49" s="9">
        <v>23508</v>
      </c>
      <c r="I49" t="s">
        <v>273</v>
      </c>
      <c r="J49" s="9" t="s">
        <v>270</v>
      </c>
      <c r="K49" s="32">
        <v>31231.9</v>
      </c>
      <c r="L49" s="32">
        <v>34932.5</v>
      </c>
      <c r="M49" s="32">
        <f t="shared" si="0"/>
        <v>3700.5999999999985</v>
      </c>
      <c r="N49" s="9">
        <v>10</v>
      </c>
      <c r="O49" s="9">
        <v>23</v>
      </c>
      <c r="P49" s="19">
        <v>0.43263888888888885</v>
      </c>
      <c r="Q49" s="17">
        <f t="shared" si="1"/>
        <v>623</v>
      </c>
      <c r="R49" s="28">
        <f>((0.2779*M49))*0.292</f>
        <v>300.2918480799998</v>
      </c>
      <c r="U49" s="9">
        <v>93</v>
      </c>
      <c r="W49" s="9" t="s">
        <v>44</v>
      </c>
    </row>
    <row r="50" spans="1:24" x14ac:dyDescent="0.25">
      <c r="A50" s="9" t="s">
        <v>140</v>
      </c>
      <c r="B50" t="s">
        <v>16</v>
      </c>
      <c r="C50" s="9">
        <v>2021</v>
      </c>
      <c r="D50" s="10">
        <v>44424</v>
      </c>
      <c r="E50" s="12">
        <v>0.50624999999999998</v>
      </c>
      <c r="F50" s="9" t="s">
        <v>65</v>
      </c>
      <c r="G50" s="9">
        <v>25</v>
      </c>
      <c r="H50" s="9">
        <v>25666</v>
      </c>
      <c r="I50" t="s">
        <v>272</v>
      </c>
      <c r="J50" s="9" t="s">
        <v>269</v>
      </c>
      <c r="K50" s="32">
        <v>5460.9</v>
      </c>
      <c r="L50" s="32">
        <v>10000.9</v>
      </c>
      <c r="M50" s="32">
        <f t="shared" si="0"/>
        <v>4540</v>
      </c>
      <c r="N50" s="9">
        <v>12</v>
      </c>
      <c r="O50" s="9">
        <v>36</v>
      </c>
      <c r="P50" s="19">
        <v>0.52500000000000002</v>
      </c>
      <c r="Q50" s="17">
        <f t="shared" si="1"/>
        <v>756</v>
      </c>
      <c r="R50" s="28">
        <f t="shared" si="2"/>
        <v>368.67160799999999</v>
      </c>
      <c r="U50" s="9">
        <v>57</v>
      </c>
      <c r="W50" s="9" t="s">
        <v>44</v>
      </c>
      <c r="X50" s="39" t="s">
        <v>66</v>
      </c>
    </row>
    <row r="51" spans="1:24" x14ac:dyDescent="0.25">
      <c r="A51" s="9" t="s">
        <v>141</v>
      </c>
      <c r="B51" t="s">
        <v>16</v>
      </c>
      <c r="C51" s="9">
        <v>2021</v>
      </c>
      <c r="D51" s="10">
        <v>44424</v>
      </c>
      <c r="E51" s="12">
        <v>0.50624999999999998</v>
      </c>
      <c r="F51" s="9" t="s">
        <v>65</v>
      </c>
      <c r="G51" s="9">
        <v>25</v>
      </c>
      <c r="H51" s="9">
        <v>23508</v>
      </c>
      <c r="I51" t="s">
        <v>273</v>
      </c>
      <c r="J51" s="9" t="s">
        <v>270</v>
      </c>
      <c r="K51" s="32">
        <v>34944.199999999997</v>
      </c>
      <c r="L51" s="32">
        <v>39754.400000000001</v>
      </c>
      <c r="M51" s="32">
        <f t="shared" si="0"/>
        <v>4810.2000000000044</v>
      </c>
      <c r="N51" s="9">
        <v>12</v>
      </c>
      <c r="O51" s="9">
        <v>36</v>
      </c>
      <c r="P51" s="19">
        <v>0.52500000000000002</v>
      </c>
      <c r="Q51" s="17">
        <f t="shared" si="1"/>
        <v>756</v>
      </c>
      <c r="R51" s="28">
        <f>((0.2779*M51))*0.292</f>
        <v>390.33233736000034</v>
      </c>
      <c r="U51" s="9">
        <v>57</v>
      </c>
      <c r="W51" s="9" t="s">
        <v>44</v>
      </c>
      <c r="X51" s="39" t="s">
        <v>66</v>
      </c>
    </row>
    <row r="52" spans="1:24" x14ac:dyDescent="0.25">
      <c r="A52" s="9" t="s">
        <v>142</v>
      </c>
      <c r="B52" t="s">
        <v>16</v>
      </c>
      <c r="C52" s="9">
        <v>2021</v>
      </c>
      <c r="D52" s="10">
        <v>44424</v>
      </c>
      <c r="E52" s="12">
        <v>0.58680555555555558</v>
      </c>
      <c r="F52" s="9" t="s">
        <v>67</v>
      </c>
      <c r="G52" s="9">
        <v>26</v>
      </c>
      <c r="H52" s="9">
        <v>25666</v>
      </c>
      <c r="I52" t="s">
        <v>272</v>
      </c>
      <c r="J52" s="9" t="s">
        <v>269</v>
      </c>
      <c r="K52" s="32">
        <v>10041.200000000001</v>
      </c>
      <c r="L52" s="32">
        <v>13904.9</v>
      </c>
      <c r="M52" s="32">
        <f t="shared" si="0"/>
        <v>3863.6999999999989</v>
      </c>
      <c r="N52" s="9">
        <v>10</v>
      </c>
      <c r="O52" s="9">
        <v>45</v>
      </c>
      <c r="P52" s="19">
        <v>0.44791666666666669</v>
      </c>
      <c r="Q52" s="17">
        <f t="shared" si="1"/>
        <v>645</v>
      </c>
      <c r="R52" s="28">
        <f t="shared" si="2"/>
        <v>313.75253123999988</v>
      </c>
      <c r="U52" s="9">
        <v>32</v>
      </c>
      <c r="W52" s="9" t="s">
        <v>44</v>
      </c>
      <c r="X52" s="39" t="s">
        <v>69</v>
      </c>
    </row>
    <row r="53" spans="1:24" x14ac:dyDescent="0.25">
      <c r="A53" s="9" t="s">
        <v>143</v>
      </c>
      <c r="B53" t="s">
        <v>16</v>
      </c>
      <c r="C53" s="9">
        <v>2021</v>
      </c>
      <c r="D53" s="10">
        <v>44424</v>
      </c>
      <c r="E53" s="12">
        <v>0.58680555555555558</v>
      </c>
      <c r="F53" s="9" t="s">
        <v>67</v>
      </c>
      <c r="G53" s="9">
        <v>26</v>
      </c>
      <c r="H53" s="9">
        <v>23508</v>
      </c>
      <c r="I53" t="s">
        <v>273</v>
      </c>
      <c r="J53" s="9" t="s">
        <v>270</v>
      </c>
      <c r="K53" s="32">
        <v>39762.300000000003</v>
      </c>
      <c r="L53" s="32">
        <v>43824.3</v>
      </c>
      <c r="M53" s="32">
        <f t="shared" si="0"/>
        <v>4062</v>
      </c>
      <c r="N53" s="9">
        <v>10</v>
      </c>
      <c r="O53" s="9">
        <v>45</v>
      </c>
      <c r="P53" s="19">
        <v>0.44791666666666669</v>
      </c>
      <c r="Q53" s="17">
        <f t="shared" si="1"/>
        <v>645</v>
      </c>
      <c r="R53" s="28">
        <f>((0.2779*M53))*0.292</f>
        <v>329.6183016</v>
      </c>
      <c r="U53" s="9">
        <v>32</v>
      </c>
      <c r="W53" s="9" t="s">
        <v>44</v>
      </c>
      <c r="X53" s="39" t="s">
        <v>69</v>
      </c>
    </row>
    <row r="54" spans="1:24" x14ac:dyDescent="0.25">
      <c r="A54" s="9" t="s">
        <v>144</v>
      </c>
      <c r="B54" t="s">
        <v>16</v>
      </c>
      <c r="C54" s="9">
        <v>2021</v>
      </c>
      <c r="D54" s="10">
        <v>44424</v>
      </c>
      <c r="E54" s="12">
        <v>0.66805555555555562</v>
      </c>
      <c r="F54" s="9" t="s">
        <v>70</v>
      </c>
      <c r="G54" s="9">
        <v>27</v>
      </c>
      <c r="H54" s="9">
        <v>25666</v>
      </c>
      <c r="I54" t="s">
        <v>272</v>
      </c>
      <c r="J54" s="9" t="s">
        <v>269</v>
      </c>
      <c r="K54" s="32">
        <v>13924.5</v>
      </c>
      <c r="L54" s="32">
        <v>17925</v>
      </c>
      <c r="M54" s="32">
        <f t="shared" si="0"/>
        <v>4000.5</v>
      </c>
      <c r="N54" s="9">
        <v>11</v>
      </c>
      <c r="O54" s="9">
        <v>23</v>
      </c>
      <c r="P54" s="19">
        <v>0.47430555555555554</v>
      </c>
      <c r="Q54" s="17">
        <f t="shared" si="1"/>
        <v>683</v>
      </c>
      <c r="R54" s="28">
        <f t="shared" si="2"/>
        <v>324.86140260000002</v>
      </c>
      <c r="U54" s="9">
        <v>37</v>
      </c>
      <c r="W54" s="9" t="s">
        <v>44</v>
      </c>
    </row>
    <row r="55" spans="1:24" x14ac:dyDescent="0.25">
      <c r="A55" s="9" t="s">
        <v>145</v>
      </c>
      <c r="B55" t="s">
        <v>16</v>
      </c>
      <c r="C55" s="9">
        <v>2021</v>
      </c>
      <c r="D55" s="10">
        <v>44424</v>
      </c>
      <c r="E55" s="12">
        <v>0.66805555555555562</v>
      </c>
      <c r="F55" s="9" t="s">
        <v>70</v>
      </c>
      <c r="G55" s="9">
        <v>27</v>
      </c>
      <c r="H55" s="9">
        <v>23508</v>
      </c>
      <c r="I55" t="s">
        <v>273</v>
      </c>
      <c r="J55" s="9" t="s">
        <v>270</v>
      </c>
      <c r="K55" s="32">
        <v>43825</v>
      </c>
      <c r="L55" s="32">
        <v>48056.7</v>
      </c>
      <c r="M55" s="32">
        <f t="shared" si="0"/>
        <v>4231.6999999999971</v>
      </c>
      <c r="N55" s="9">
        <v>11</v>
      </c>
      <c r="O55" s="9">
        <v>23</v>
      </c>
      <c r="P55" s="19">
        <v>0.47430555555555554</v>
      </c>
      <c r="Q55" s="17">
        <f t="shared" si="1"/>
        <v>683</v>
      </c>
      <c r="R55" s="28">
        <f>((0.2779*M55))*0.292</f>
        <v>343.38891355999976</v>
      </c>
      <c r="U55" s="9">
        <v>37</v>
      </c>
      <c r="W55" s="9" t="s">
        <v>44</v>
      </c>
    </row>
    <row r="56" spans="1:24" x14ac:dyDescent="0.25">
      <c r="A56" s="9" t="s">
        <v>146</v>
      </c>
      <c r="B56" t="s">
        <v>16</v>
      </c>
      <c r="C56" s="9">
        <v>2021</v>
      </c>
      <c r="D56" s="10">
        <v>44424</v>
      </c>
      <c r="E56" s="12">
        <v>0.75</v>
      </c>
      <c r="F56" s="9" t="s">
        <v>60</v>
      </c>
      <c r="G56" s="9">
        <v>28</v>
      </c>
      <c r="H56" s="9">
        <v>25666</v>
      </c>
      <c r="I56" t="s">
        <v>272</v>
      </c>
      <c r="J56" s="9" t="s">
        <v>269</v>
      </c>
      <c r="K56" s="32">
        <v>17930.599999999999</v>
      </c>
      <c r="L56" s="32">
        <v>21831.5</v>
      </c>
      <c r="M56" s="32">
        <f t="shared" si="0"/>
        <v>3900.9000000000015</v>
      </c>
      <c r="N56" s="9">
        <v>11</v>
      </c>
      <c r="O56" s="9">
        <v>39</v>
      </c>
      <c r="P56" s="19">
        <v>0.48541666666666666</v>
      </c>
      <c r="Q56" s="17">
        <f t="shared" si="1"/>
        <v>699</v>
      </c>
      <c r="R56" s="28">
        <f t="shared" si="2"/>
        <v>316.77336468000016</v>
      </c>
      <c r="U56" s="9">
        <v>97</v>
      </c>
      <c r="W56" s="9" t="s">
        <v>44</v>
      </c>
      <c r="X56" s="39" t="s">
        <v>71</v>
      </c>
    </row>
    <row r="57" spans="1:24" s="21" customFormat="1" x14ac:dyDescent="0.25">
      <c r="A57" s="23" t="s">
        <v>147</v>
      </c>
      <c r="B57" s="21" t="s">
        <v>16</v>
      </c>
      <c r="C57" s="23">
        <v>2021</v>
      </c>
      <c r="D57" s="24">
        <v>44424</v>
      </c>
      <c r="E57" s="22">
        <v>0.75</v>
      </c>
      <c r="F57" s="23" t="s">
        <v>60</v>
      </c>
      <c r="G57" s="23">
        <v>28</v>
      </c>
      <c r="H57" s="23">
        <v>23508</v>
      </c>
      <c r="I57" s="21" t="s">
        <v>273</v>
      </c>
      <c r="J57" s="23" t="s">
        <v>270</v>
      </c>
      <c r="K57" s="33">
        <v>48100.6</v>
      </c>
      <c r="L57" s="33">
        <v>48101.5</v>
      </c>
      <c r="M57" s="41">
        <f t="shared" si="0"/>
        <v>0.90000000000145519</v>
      </c>
      <c r="N57" s="23">
        <v>11</v>
      </c>
      <c r="O57" s="23">
        <v>39</v>
      </c>
      <c r="P57" s="25">
        <v>0.48541666666666666</v>
      </c>
      <c r="Q57" s="26">
        <f t="shared" si="1"/>
        <v>699</v>
      </c>
      <c r="R57" s="28">
        <f>((0.2779*M57))*0.292</f>
        <v>7.3032120000118078E-2</v>
      </c>
      <c r="U57" s="9">
        <v>97</v>
      </c>
      <c r="W57" s="23" t="s">
        <v>44</v>
      </c>
      <c r="X57" s="39" t="s">
        <v>71</v>
      </c>
    </row>
    <row r="58" spans="1:24" x14ac:dyDescent="0.25">
      <c r="A58" s="9" t="s">
        <v>148</v>
      </c>
      <c r="B58" t="s">
        <v>16</v>
      </c>
      <c r="C58" s="9">
        <v>2021</v>
      </c>
      <c r="D58" s="10">
        <v>44424</v>
      </c>
      <c r="E58" s="12">
        <v>0.84027777777777779</v>
      </c>
      <c r="F58" s="9" t="s">
        <v>72</v>
      </c>
      <c r="G58" s="9">
        <v>29</v>
      </c>
      <c r="H58" s="9">
        <v>25666</v>
      </c>
      <c r="I58" t="s">
        <v>272</v>
      </c>
      <c r="J58" s="9" t="s">
        <v>269</v>
      </c>
      <c r="K58" s="32">
        <v>21879.5</v>
      </c>
      <c r="L58" s="32">
        <v>26037.8</v>
      </c>
      <c r="M58" s="32">
        <f t="shared" si="0"/>
        <v>4158.2999999999993</v>
      </c>
      <c r="N58" s="9">
        <v>11</v>
      </c>
      <c r="O58" s="9">
        <v>40</v>
      </c>
      <c r="P58" s="19">
        <v>0.4861111111111111</v>
      </c>
      <c r="Q58" s="17">
        <f t="shared" si="1"/>
        <v>700</v>
      </c>
      <c r="R58" s="28">
        <f t="shared" si="2"/>
        <v>337.67558315999992</v>
      </c>
      <c r="U58" s="9">
        <v>75</v>
      </c>
      <c r="W58" s="9" t="s">
        <v>44</v>
      </c>
    </row>
    <row r="59" spans="1:24" x14ac:dyDescent="0.25">
      <c r="A59" s="9" t="s">
        <v>149</v>
      </c>
      <c r="B59" t="s">
        <v>16</v>
      </c>
      <c r="C59" s="9">
        <v>2021</v>
      </c>
      <c r="D59" s="10">
        <v>44424</v>
      </c>
      <c r="E59" s="12">
        <v>0.84027777777777779</v>
      </c>
      <c r="F59" s="9" t="s">
        <v>72</v>
      </c>
      <c r="G59" s="9">
        <v>29</v>
      </c>
      <c r="H59" s="9">
        <v>23508</v>
      </c>
      <c r="I59" t="s">
        <v>273</v>
      </c>
      <c r="J59" s="9" t="s">
        <v>270</v>
      </c>
      <c r="K59" s="32">
        <v>48108.5</v>
      </c>
      <c r="L59" s="32">
        <v>52618.5</v>
      </c>
      <c r="M59" s="32">
        <f t="shared" si="0"/>
        <v>4510</v>
      </c>
      <c r="N59" s="9">
        <v>11</v>
      </c>
      <c r="O59" s="9">
        <v>40</v>
      </c>
      <c r="P59" s="19">
        <v>0.4861111111111111</v>
      </c>
      <c r="Q59" s="17">
        <f t="shared" si="1"/>
        <v>700</v>
      </c>
      <c r="R59" s="28">
        <f>((0.2779*M59))*0.292</f>
        <v>365.97206799999998</v>
      </c>
      <c r="U59" s="9">
        <v>75</v>
      </c>
      <c r="W59" s="9" t="s">
        <v>44</v>
      </c>
    </row>
    <row r="60" spans="1:24" x14ac:dyDescent="0.25">
      <c r="A60" s="9" t="s">
        <v>150</v>
      </c>
      <c r="B60" t="s">
        <v>16</v>
      </c>
      <c r="C60" s="9">
        <v>2021</v>
      </c>
      <c r="D60" s="10">
        <v>44424</v>
      </c>
      <c r="E60" s="12">
        <v>0.92222222222222217</v>
      </c>
      <c r="F60" s="9" t="s">
        <v>73</v>
      </c>
      <c r="G60" s="9">
        <v>30</v>
      </c>
      <c r="H60" s="9">
        <v>25666</v>
      </c>
      <c r="I60" t="s">
        <v>272</v>
      </c>
      <c r="J60" s="9" t="s">
        <v>269</v>
      </c>
      <c r="K60" s="32">
        <v>26147.3</v>
      </c>
      <c r="L60" s="32">
        <v>30279.1</v>
      </c>
      <c r="M60" s="32">
        <f t="shared" si="0"/>
        <v>4131.7999999999993</v>
      </c>
      <c r="N60" s="9">
        <v>11</v>
      </c>
      <c r="O60" s="9">
        <v>20</v>
      </c>
      <c r="P60" s="19">
        <v>0.47222222222222227</v>
      </c>
      <c r="Q60" s="17">
        <f t="shared" si="1"/>
        <v>680</v>
      </c>
      <c r="R60" s="28">
        <f t="shared" si="2"/>
        <v>335.52364535999993</v>
      </c>
      <c r="U60" s="9">
        <v>132</v>
      </c>
      <c r="W60" s="9" t="s">
        <v>44</v>
      </c>
      <c r="X60" s="39" t="s">
        <v>75</v>
      </c>
    </row>
    <row r="61" spans="1:24" x14ac:dyDescent="0.25">
      <c r="A61" s="9" t="s">
        <v>151</v>
      </c>
      <c r="B61" t="s">
        <v>16</v>
      </c>
      <c r="C61" s="9">
        <v>2021</v>
      </c>
      <c r="D61" s="10">
        <v>44424</v>
      </c>
      <c r="E61" s="12">
        <v>0.92222222222222217</v>
      </c>
      <c r="F61" s="9" t="s">
        <v>73</v>
      </c>
      <c r="G61" s="9">
        <v>30</v>
      </c>
      <c r="H61" s="9">
        <v>23508</v>
      </c>
      <c r="I61" t="s">
        <v>273</v>
      </c>
      <c r="J61" s="9" t="s">
        <v>270</v>
      </c>
      <c r="K61" s="32">
        <v>52643</v>
      </c>
      <c r="L61" s="32">
        <v>57138.2</v>
      </c>
      <c r="M61" s="32">
        <f t="shared" si="0"/>
        <v>4495.1999999999971</v>
      </c>
      <c r="N61" s="9">
        <v>11</v>
      </c>
      <c r="O61" s="9">
        <v>20</v>
      </c>
      <c r="P61" s="19">
        <v>0.47222222222222227</v>
      </c>
      <c r="Q61" s="17">
        <f t="shared" si="1"/>
        <v>680</v>
      </c>
      <c r="R61" s="28">
        <f>((0.2779*M61))*0.292</f>
        <v>364.77109535999966</v>
      </c>
      <c r="U61" s="9">
        <v>132</v>
      </c>
      <c r="W61" s="9" t="s">
        <v>44</v>
      </c>
      <c r="X61" s="39" t="s">
        <v>75</v>
      </c>
    </row>
    <row r="62" spans="1:24" x14ac:dyDescent="0.25">
      <c r="A62" s="9" t="s">
        <v>152</v>
      </c>
      <c r="B62" t="s">
        <v>16</v>
      </c>
      <c r="C62" s="9">
        <v>2021</v>
      </c>
      <c r="D62" s="10">
        <v>44425</v>
      </c>
      <c r="E62" s="12">
        <v>5.5555555555555558E-3</v>
      </c>
      <c r="F62" s="9" t="s">
        <v>76</v>
      </c>
      <c r="G62" s="9">
        <v>31</v>
      </c>
      <c r="H62" s="9">
        <v>25666</v>
      </c>
      <c r="I62" t="s">
        <v>272</v>
      </c>
      <c r="J62" s="9" t="s">
        <v>269</v>
      </c>
      <c r="K62" s="32">
        <v>30296</v>
      </c>
      <c r="L62" s="32">
        <v>34809.199999999997</v>
      </c>
      <c r="M62" s="32">
        <f t="shared" si="0"/>
        <v>4513.1999999999971</v>
      </c>
      <c r="N62" s="9">
        <v>12</v>
      </c>
      <c r="O62" s="9">
        <v>41</v>
      </c>
      <c r="P62" s="19">
        <v>0.52847222222222223</v>
      </c>
      <c r="Q62" s="17">
        <f t="shared" si="1"/>
        <v>761</v>
      </c>
      <c r="R62" s="28">
        <f t="shared" si="2"/>
        <v>366.49530863999973</v>
      </c>
      <c r="U62" s="9">
        <v>73</v>
      </c>
      <c r="W62" s="9" t="s">
        <v>44</v>
      </c>
    </row>
    <row r="63" spans="1:24" x14ac:dyDescent="0.25">
      <c r="A63" s="9" t="s">
        <v>153</v>
      </c>
      <c r="B63" t="s">
        <v>16</v>
      </c>
      <c r="C63" s="9">
        <v>2021</v>
      </c>
      <c r="D63" s="10">
        <v>44425</v>
      </c>
      <c r="E63" s="12">
        <v>5.5555555555555558E-3</v>
      </c>
      <c r="F63" s="9" t="s">
        <v>76</v>
      </c>
      <c r="G63" s="9">
        <v>31</v>
      </c>
      <c r="H63" s="9">
        <v>23508</v>
      </c>
      <c r="I63" t="s">
        <v>273</v>
      </c>
      <c r="J63" s="9" t="s">
        <v>270</v>
      </c>
      <c r="K63" s="32">
        <v>57139</v>
      </c>
      <c r="L63" s="32">
        <v>62028.2</v>
      </c>
      <c r="M63" s="32">
        <f t="shared" si="0"/>
        <v>4889.1999999999971</v>
      </c>
      <c r="N63" s="9">
        <v>12</v>
      </c>
      <c r="O63" s="9">
        <v>41</v>
      </c>
      <c r="P63" s="19">
        <v>0.52847222222222223</v>
      </c>
      <c r="Q63" s="17">
        <f t="shared" si="1"/>
        <v>761</v>
      </c>
      <c r="R63" s="28">
        <f>((0.2779*M63))*0.292</f>
        <v>396.7429345599997</v>
      </c>
      <c r="U63" s="9">
        <v>73</v>
      </c>
      <c r="W63" s="9" t="s">
        <v>44</v>
      </c>
    </row>
    <row r="64" spans="1:24" x14ac:dyDescent="0.25">
      <c r="A64" s="9" t="s">
        <v>154</v>
      </c>
      <c r="B64" t="s">
        <v>16</v>
      </c>
      <c r="C64" s="9">
        <v>2021</v>
      </c>
      <c r="D64" s="10">
        <v>44425</v>
      </c>
      <c r="E64" s="22"/>
      <c r="F64" s="9" t="s">
        <v>77</v>
      </c>
      <c r="G64" s="9">
        <v>32</v>
      </c>
      <c r="H64" s="9">
        <v>25666</v>
      </c>
      <c r="I64" t="s">
        <v>272</v>
      </c>
      <c r="J64" s="9" t="s">
        <v>269</v>
      </c>
      <c r="Q64" s="17"/>
      <c r="U64" s="9" t="s">
        <v>31</v>
      </c>
      <c r="X64" s="39" t="s">
        <v>78</v>
      </c>
    </row>
    <row r="65" spans="1:24" x14ac:dyDescent="0.25">
      <c r="A65" s="9" t="s">
        <v>155</v>
      </c>
      <c r="B65" t="s">
        <v>16</v>
      </c>
      <c r="C65" s="9">
        <v>2021</v>
      </c>
      <c r="D65" s="10">
        <v>44425</v>
      </c>
      <c r="E65" s="22"/>
      <c r="F65" s="9" t="s">
        <v>77</v>
      </c>
      <c r="G65" s="9">
        <v>32</v>
      </c>
      <c r="H65" s="9">
        <v>23508</v>
      </c>
      <c r="I65" t="s">
        <v>273</v>
      </c>
      <c r="J65" s="9" t="s">
        <v>270</v>
      </c>
      <c r="Q65" s="17"/>
      <c r="R65" s="28">
        <f>((0.2779*M65))*0.292</f>
        <v>0</v>
      </c>
      <c r="U65" s="9" t="s">
        <v>31</v>
      </c>
      <c r="X65" s="39" t="s">
        <v>78</v>
      </c>
    </row>
    <row r="66" spans="1:24" x14ac:dyDescent="0.25">
      <c r="A66" s="9" t="s">
        <v>156</v>
      </c>
      <c r="B66" t="s">
        <v>16</v>
      </c>
      <c r="C66" s="9">
        <v>2021</v>
      </c>
      <c r="D66" s="10">
        <v>44425</v>
      </c>
      <c r="E66" s="12">
        <v>0.17083333333333331</v>
      </c>
      <c r="F66" s="9" t="s">
        <v>77</v>
      </c>
      <c r="G66" s="9">
        <v>33</v>
      </c>
      <c r="H66" s="9">
        <v>25666</v>
      </c>
      <c r="I66" t="s">
        <v>272</v>
      </c>
      <c r="J66" s="9" t="s">
        <v>269</v>
      </c>
      <c r="K66" s="32">
        <v>36782.9</v>
      </c>
      <c r="L66" s="32">
        <v>41228.5</v>
      </c>
      <c r="M66" s="32">
        <f t="shared" si="0"/>
        <v>4445.5999999999985</v>
      </c>
      <c r="N66" s="9">
        <v>12</v>
      </c>
      <c r="O66" s="9">
        <v>8</v>
      </c>
      <c r="P66" s="19">
        <v>0.50555555555555554</v>
      </c>
      <c r="Q66" s="17">
        <f t="shared" si="1"/>
        <v>728</v>
      </c>
      <c r="R66" s="28">
        <f t="shared" si="2"/>
        <v>361.00583711999991</v>
      </c>
      <c r="U66" s="9">
        <v>95</v>
      </c>
      <c r="W66" s="9" t="s">
        <v>44</v>
      </c>
    </row>
    <row r="67" spans="1:24" x14ac:dyDescent="0.25">
      <c r="A67" s="9" t="s">
        <v>157</v>
      </c>
      <c r="B67" t="s">
        <v>16</v>
      </c>
      <c r="C67" s="9">
        <v>2021</v>
      </c>
      <c r="D67" s="10">
        <v>44425</v>
      </c>
      <c r="E67" s="12">
        <v>0.17083333333333331</v>
      </c>
      <c r="F67" s="9" t="s">
        <v>77</v>
      </c>
      <c r="G67" s="9">
        <v>33</v>
      </c>
      <c r="H67" s="9">
        <v>23508</v>
      </c>
      <c r="I67" t="s">
        <v>273</v>
      </c>
      <c r="J67" s="9" t="s">
        <v>270</v>
      </c>
      <c r="K67" s="32">
        <v>64181.8</v>
      </c>
      <c r="L67" s="32">
        <v>68964.5</v>
      </c>
      <c r="M67" s="32">
        <f t="shared" si="0"/>
        <v>4782.6999999999971</v>
      </c>
      <c r="N67" s="9">
        <v>12</v>
      </c>
      <c r="O67" s="9">
        <v>8</v>
      </c>
      <c r="P67" s="19">
        <v>0.50555555555555554</v>
      </c>
      <c r="Q67" s="17">
        <f t="shared" si="1"/>
        <v>728</v>
      </c>
      <c r="R67" s="28">
        <f>((0.2779*M67))*0.292</f>
        <v>388.10080035999971</v>
      </c>
      <c r="U67" s="9">
        <v>95</v>
      </c>
      <c r="W67" s="9" t="s">
        <v>44</v>
      </c>
    </row>
    <row r="68" spans="1:24" x14ac:dyDescent="0.25">
      <c r="A68" s="9" t="s">
        <v>158</v>
      </c>
      <c r="B68" t="s">
        <v>16</v>
      </c>
      <c r="C68" s="9">
        <v>2021</v>
      </c>
      <c r="D68" s="10">
        <v>44425</v>
      </c>
      <c r="E68" s="12">
        <v>0.3576388888888889</v>
      </c>
      <c r="F68" s="9" t="s">
        <v>274</v>
      </c>
      <c r="G68" s="9">
        <v>34</v>
      </c>
      <c r="H68" s="9">
        <v>25666</v>
      </c>
      <c r="I68" t="s">
        <v>272</v>
      </c>
      <c r="J68" s="9" t="s">
        <v>269</v>
      </c>
      <c r="K68" s="32">
        <v>41318.699999999997</v>
      </c>
      <c r="L68" s="32">
        <v>46414.7</v>
      </c>
      <c r="M68" s="32">
        <f t="shared" si="0"/>
        <v>5096</v>
      </c>
      <c r="N68" s="9">
        <v>12</v>
      </c>
      <c r="O68" s="9">
        <v>25</v>
      </c>
      <c r="P68" s="19">
        <v>0.51736111111111105</v>
      </c>
      <c r="Q68" s="17">
        <f t="shared" si="1"/>
        <v>745</v>
      </c>
      <c r="R68" s="28">
        <f t="shared" si="2"/>
        <v>413.82169919999995</v>
      </c>
      <c r="U68" s="9">
        <v>35</v>
      </c>
      <c r="W68" s="9" t="s">
        <v>44</v>
      </c>
    </row>
    <row r="69" spans="1:24" x14ac:dyDescent="0.25">
      <c r="A69" s="9" t="s">
        <v>159</v>
      </c>
      <c r="B69" t="s">
        <v>16</v>
      </c>
      <c r="C69" s="9">
        <v>2021</v>
      </c>
      <c r="D69" s="10">
        <v>44425</v>
      </c>
      <c r="E69" s="12">
        <v>0.3576388888888889</v>
      </c>
      <c r="F69" s="9" t="s">
        <v>274</v>
      </c>
      <c r="G69" s="9">
        <v>34</v>
      </c>
      <c r="H69" s="9">
        <v>23508</v>
      </c>
      <c r="I69" t="s">
        <v>273</v>
      </c>
      <c r="J69" s="9" t="s">
        <v>270</v>
      </c>
      <c r="K69" s="32">
        <v>68969</v>
      </c>
      <c r="L69" s="32">
        <v>74496.600000000006</v>
      </c>
      <c r="M69" s="32">
        <f t="shared" ref="M69:M125" si="3">L69-K69</f>
        <v>5527.6000000000058</v>
      </c>
      <c r="N69" s="9">
        <v>12</v>
      </c>
      <c r="O69" s="9">
        <v>25</v>
      </c>
      <c r="P69" s="19">
        <v>0.51736111111111105</v>
      </c>
      <c r="Q69" s="17">
        <f t="shared" ref="Q69:Q125" si="4">N69*60+O69</f>
        <v>745</v>
      </c>
      <c r="R69" s="28">
        <f>((0.2779*M69))*0.292</f>
        <v>448.54705168000044</v>
      </c>
      <c r="U69" s="9">
        <v>35</v>
      </c>
      <c r="W69" s="9" t="s">
        <v>44</v>
      </c>
    </row>
    <row r="70" spans="1:24" x14ac:dyDescent="0.25">
      <c r="A70" s="9" t="s">
        <v>160</v>
      </c>
      <c r="B70" t="s">
        <v>16</v>
      </c>
      <c r="C70" s="9">
        <v>2021</v>
      </c>
      <c r="D70" s="10">
        <v>44425</v>
      </c>
      <c r="E70" s="12">
        <v>0.43333333333333335</v>
      </c>
      <c r="F70" s="9" t="s">
        <v>275</v>
      </c>
      <c r="G70" s="9">
        <v>35</v>
      </c>
      <c r="H70" s="9">
        <v>25666</v>
      </c>
      <c r="I70" t="s">
        <v>272</v>
      </c>
      <c r="J70" s="9" t="s">
        <v>269</v>
      </c>
      <c r="K70" s="32">
        <v>46435.9</v>
      </c>
      <c r="L70" s="32">
        <v>50708.4</v>
      </c>
      <c r="M70" s="32">
        <f t="shared" si="3"/>
        <v>4272.5</v>
      </c>
      <c r="N70" s="9">
        <v>11</v>
      </c>
      <c r="O70" s="9">
        <v>28</v>
      </c>
      <c r="P70" s="19">
        <v>0.4777777777777778</v>
      </c>
      <c r="Q70" s="17">
        <f t="shared" si="4"/>
        <v>688</v>
      </c>
      <c r="R70" s="28">
        <f t="shared" ref="R70:R124" si="5">((0.2781*M70))*0.292</f>
        <v>346.94921699999998</v>
      </c>
      <c r="U70" s="9">
        <v>128</v>
      </c>
      <c r="W70" s="9" t="s">
        <v>44</v>
      </c>
    </row>
    <row r="71" spans="1:24" x14ac:dyDescent="0.25">
      <c r="A71" s="9" t="s">
        <v>161</v>
      </c>
      <c r="B71" t="s">
        <v>16</v>
      </c>
      <c r="C71" s="9">
        <v>2021</v>
      </c>
      <c r="D71" s="10">
        <v>44425</v>
      </c>
      <c r="E71" s="12">
        <v>0.43333333333333335</v>
      </c>
      <c r="F71" s="9" t="s">
        <v>275</v>
      </c>
      <c r="G71" s="9">
        <v>35</v>
      </c>
      <c r="H71" s="9">
        <v>23508</v>
      </c>
      <c r="I71" t="s">
        <v>273</v>
      </c>
      <c r="J71" s="9" t="s">
        <v>270</v>
      </c>
      <c r="K71" s="32">
        <v>74496.7</v>
      </c>
      <c r="L71" s="32">
        <v>79102.7</v>
      </c>
      <c r="M71" s="32">
        <f t="shared" si="3"/>
        <v>4606</v>
      </c>
      <c r="N71" s="9">
        <v>11</v>
      </c>
      <c r="O71" s="9">
        <v>28</v>
      </c>
      <c r="P71" s="19">
        <v>0.4777777777777778</v>
      </c>
      <c r="Q71" s="17">
        <f t="shared" si="4"/>
        <v>688</v>
      </c>
      <c r="R71" s="28">
        <f>((0.2779*M71))*0.292</f>
        <v>373.76216079999995</v>
      </c>
      <c r="U71" s="9">
        <v>128</v>
      </c>
      <c r="W71" s="9" t="s">
        <v>44</v>
      </c>
    </row>
    <row r="72" spans="1:24" x14ac:dyDescent="0.25">
      <c r="A72" s="9" t="s">
        <v>162</v>
      </c>
      <c r="B72" t="s">
        <v>16</v>
      </c>
      <c r="C72" s="9">
        <v>2021</v>
      </c>
      <c r="D72" s="10">
        <v>44425</v>
      </c>
      <c r="E72" s="12">
        <v>0.5083333333333333</v>
      </c>
      <c r="F72" s="9" t="s">
        <v>276</v>
      </c>
      <c r="G72" s="9">
        <v>36</v>
      </c>
      <c r="H72" s="9">
        <v>25666</v>
      </c>
      <c r="I72" t="s">
        <v>272</v>
      </c>
      <c r="J72" s="9" t="s">
        <v>269</v>
      </c>
      <c r="K72" s="32">
        <v>50708.800000000003</v>
      </c>
      <c r="L72" s="32">
        <v>54521.599999999999</v>
      </c>
      <c r="M72" s="32">
        <f t="shared" si="3"/>
        <v>3812.7999999999956</v>
      </c>
      <c r="N72" s="9">
        <v>10</v>
      </c>
      <c r="O72" s="9">
        <v>57</v>
      </c>
      <c r="P72" s="19">
        <v>0.45624999999999999</v>
      </c>
      <c r="Q72" s="17">
        <f t="shared" si="4"/>
        <v>657</v>
      </c>
      <c r="R72" s="28">
        <f t="shared" si="5"/>
        <v>309.61918655999966</v>
      </c>
      <c r="U72" s="9">
        <v>170</v>
      </c>
      <c r="W72" s="9" t="s">
        <v>44</v>
      </c>
    </row>
    <row r="73" spans="1:24" x14ac:dyDescent="0.25">
      <c r="A73" s="9" t="s">
        <v>163</v>
      </c>
      <c r="B73" t="s">
        <v>16</v>
      </c>
      <c r="C73" s="9">
        <v>2021</v>
      </c>
      <c r="D73" s="10">
        <v>44425</v>
      </c>
      <c r="E73" s="12">
        <v>0.5083333333333333</v>
      </c>
      <c r="F73" s="9" t="s">
        <v>276</v>
      </c>
      <c r="G73" s="9">
        <v>36</v>
      </c>
      <c r="H73" s="9">
        <v>23508</v>
      </c>
      <c r="I73" t="s">
        <v>273</v>
      </c>
      <c r="J73" s="9" t="s">
        <v>270</v>
      </c>
      <c r="K73" s="32">
        <v>79106.899999999994</v>
      </c>
      <c r="L73" s="32">
        <v>83247.7</v>
      </c>
      <c r="M73" s="32">
        <f t="shared" si="3"/>
        <v>4140.8000000000029</v>
      </c>
      <c r="N73" s="9">
        <v>10</v>
      </c>
      <c r="O73" s="9">
        <v>57</v>
      </c>
      <c r="P73" s="19">
        <v>0.45624999999999999</v>
      </c>
      <c r="Q73" s="17">
        <f t="shared" si="4"/>
        <v>657</v>
      </c>
      <c r="R73" s="28">
        <f>((0.2779*M73))*0.292</f>
        <v>336.01266944000014</v>
      </c>
      <c r="U73" s="9">
        <v>170</v>
      </c>
      <c r="W73" s="9" t="s">
        <v>44</v>
      </c>
    </row>
    <row r="74" spans="1:24" x14ac:dyDescent="0.25">
      <c r="A74" s="9" t="s">
        <v>164</v>
      </c>
      <c r="B74" t="s">
        <v>16</v>
      </c>
      <c r="C74" s="9">
        <v>2021</v>
      </c>
      <c r="D74" s="10">
        <v>44425</v>
      </c>
      <c r="E74" s="12">
        <v>0.58958333333333335</v>
      </c>
      <c r="F74" s="9" t="s">
        <v>277</v>
      </c>
      <c r="G74" s="9">
        <v>37</v>
      </c>
      <c r="H74" s="9">
        <v>25666</v>
      </c>
      <c r="I74" t="s">
        <v>272</v>
      </c>
      <c r="J74" s="9" t="s">
        <v>269</v>
      </c>
      <c r="K74" s="32">
        <v>54521.5</v>
      </c>
      <c r="L74" s="32">
        <v>58539.4</v>
      </c>
      <c r="M74" s="32">
        <f t="shared" si="3"/>
        <v>4017.9000000000015</v>
      </c>
      <c r="N74" s="9">
        <v>11</v>
      </c>
      <c r="O74" s="9">
        <v>43</v>
      </c>
      <c r="P74" s="19">
        <v>0.48819444444444443</v>
      </c>
      <c r="Q74" s="17">
        <f t="shared" si="4"/>
        <v>703</v>
      </c>
      <c r="R74" s="28">
        <f t="shared" si="5"/>
        <v>326.27437308000009</v>
      </c>
      <c r="U74" s="9">
        <v>216</v>
      </c>
      <c r="W74" s="9" t="s">
        <v>44</v>
      </c>
    </row>
    <row r="75" spans="1:24" x14ac:dyDescent="0.25">
      <c r="A75" s="9" t="s">
        <v>165</v>
      </c>
      <c r="B75" t="s">
        <v>16</v>
      </c>
      <c r="C75" s="9">
        <v>2021</v>
      </c>
      <c r="D75" s="10">
        <v>44425</v>
      </c>
      <c r="E75" s="12">
        <v>0.58958333333333335</v>
      </c>
      <c r="F75" s="9" t="s">
        <v>277</v>
      </c>
      <c r="G75" s="9">
        <v>37</v>
      </c>
      <c r="H75" s="9">
        <v>23508</v>
      </c>
      <c r="I75" t="s">
        <v>273</v>
      </c>
      <c r="J75" s="9" t="s">
        <v>270</v>
      </c>
      <c r="K75" s="32">
        <v>83312.5</v>
      </c>
      <c r="L75" s="32">
        <v>87706.8</v>
      </c>
      <c r="M75" s="32">
        <f t="shared" si="3"/>
        <v>4394.3000000000029</v>
      </c>
      <c r="N75" s="9">
        <v>11</v>
      </c>
      <c r="O75" s="9">
        <v>43</v>
      </c>
      <c r="P75" s="19">
        <v>0.48819444444444443</v>
      </c>
      <c r="Q75" s="17">
        <f t="shared" si="4"/>
        <v>703</v>
      </c>
      <c r="R75" s="28">
        <f>((0.2779*M75))*0.292</f>
        <v>356.58338324000016</v>
      </c>
      <c r="U75" s="9">
        <v>216</v>
      </c>
      <c r="W75" s="9" t="s">
        <v>44</v>
      </c>
    </row>
    <row r="76" spans="1:24" x14ac:dyDescent="0.25">
      <c r="A76" s="9" t="s">
        <v>166</v>
      </c>
      <c r="B76" t="s">
        <v>16</v>
      </c>
      <c r="C76" s="9">
        <v>2021</v>
      </c>
      <c r="D76" s="10">
        <v>44425</v>
      </c>
      <c r="E76" s="12">
        <v>0.66597222222222219</v>
      </c>
      <c r="F76" s="9" t="s">
        <v>278</v>
      </c>
      <c r="G76" s="9">
        <v>38</v>
      </c>
      <c r="H76" s="9">
        <v>25666</v>
      </c>
      <c r="I76" t="s">
        <v>272</v>
      </c>
      <c r="J76" s="9" t="s">
        <v>269</v>
      </c>
      <c r="K76" s="32">
        <v>58562.400000000001</v>
      </c>
      <c r="L76" s="32">
        <v>63077.2</v>
      </c>
      <c r="M76" s="32">
        <f t="shared" si="3"/>
        <v>4514.7999999999956</v>
      </c>
      <c r="N76" s="30">
        <v>12</v>
      </c>
      <c r="O76" s="30">
        <v>8</v>
      </c>
      <c r="P76" s="34">
        <v>0.50555555555555554</v>
      </c>
      <c r="Q76" s="17">
        <f t="shared" si="4"/>
        <v>728</v>
      </c>
      <c r="R76" s="28">
        <f t="shared" si="5"/>
        <v>366.6252369599996</v>
      </c>
      <c r="U76" s="9">
        <v>232</v>
      </c>
      <c r="W76" s="9" t="s">
        <v>44</v>
      </c>
    </row>
    <row r="77" spans="1:24" x14ac:dyDescent="0.25">
      <c r="A77" s="9" t="s">
        <v>167</v>
      </c>
      <c r="B77" t="s">
        <v>16</v>
      </c>
      <c r="C77" s="9">
        <v>2021</v>
      </c>
      <c r="D77" s="10">
        <v>44425</v>
      </c>
      <c r="E77" s="12">
        <v>0.66597222222222219</v>
      </c>
      <c r="F77" s="9" t="s">
        <v>278</v>
      </c>
      <c r="G77" s="9">
        <v>38</v>
      </c>
      <c r="H77" s="9">
        <v>23508</v>
      </c>
      <c r="I77" t="s">
        <v>273</v>
      </c>
      <c r="J77" s="9" t="s">
        <v>270</v>
      </c>
      <c r="K77" s="32">
        <v>87709.2</v>
      </c>
      <c r="L77" s="32">
        <v>92598.9</v>
      </c>
      <c r="M77" s="32">
        <f t="shared" si="3"/>
        <v>4889.6999999999971</v>
      </c>
      <c r="N77" s="30">
        <v>12</v>
      </c>
      <c r="O77" s="30">
        <v>8</v>
      </c>
      <c r="P77" s="34">
        <v>0.50555555555555554</v>
      </c>
      <c r="Q77" s="17">
        <f t="shared" si="4"/>
        <v>728</v>
      </c>
      <c r="R77" s="28">
        <f>((0.2779*M77))*0.292</f>
        <v>396.78350795999972</v>
      </c>
      <c r="U77" s="9">
        <v>232</v>
      </c>
      <c r="W77" s="9" t="s">
        <v>44</v>
      </c>
    </row>
    <row r="78" spans="1:24" x14ac:dyDescent="0.25">
      <c r="A78" s="9" t="s">
        <v>168</v>
      </c>
      <c r="B78" t="s">
        <v>16</v>
      </c>
      <c r="C78" s="9">
        <v>2021</v>
      </c>
      <c r="D78" s="10">
        <v>44425</v>
      </c>
      <c r="E78" s="35"/>
      <c r="F78" s="9" t="s">
        <v>279</v>
      </c>
      <c r="G78" s="9">
        <v>39</v>
      </c>
      <c r="H78" s="9">
        <v>25666</v>
      </c>
      <c r="I78" t="s">
        <v>272</v>
      </c>
      <c r="J78" s="9" t="s">
        <v>269</v>
      </c>
      <c r="Q78" s="17"/>
      <c r="U78" s="9" t="s">
        <v>31</v>
      </c>
      <c r="X78" s="39" t="s">
        <v>79</v>
      </c>
    </row>
    <row r="79" spans="1:24" x14ac:dyDescent="0.25">
      <c r="A79" s="9" t="s">
        <v>169</v>
      </c>
      <c r="B79" t="s">
        <v>16</v>
      </c>
      <c r="C79" s="9">
        <v>2021</v>
      </c>
      <c r="D79" s="10">
        <v>44425</v>
      </c>
      <c r="E79" s="35"/>
      <c r="F79" s="9" t="s">
        <v>279</v>
      </c>
      <c r="G79" s="9">
        <v>39</v>
      </c>
      <c r="H79" s="9">
        <v>23508</v>
      </c>
      <c r="I79" t="s">
        <v>273</v>
      </c>
      <c r="J79" s="9" t="s">
        <v>270</v>
      </c>
      <c r="Q79" s="17"/>
      <c r="R79" s="28">
        <f>((0.2779*M79))*0.292</f>
        <v>0</v>
      </c>
      <c r="U79" s="9" t="s">
        <v>31</v>
      </c>
      <c r="X79" s="39" t="s">
        <v>79</v>
      </c>
    </row>
    <row r="80" spans="1:24" x14ac:dyDescent="0.25">
      <c r="A80" s="9" t="s">
        <v>170</v>
      </c>
      <c r="B80" t="s">
        <v>16</v>
      </c>
      <c r="C80" s="9">
        <v>2021</v>
      </c>
      <c r="D80" s="10">
        <v>44425</v>
      </c>
      <c r="E80" s="12">
        <v>0.75208333333333333</v>
      </c>
      <c r="F80" s="9" t="s">
        <v>279</v>
      </c>
      <c r="G80" s="9">
        <v>40</v>
      </c>
      <c r="H80" s="9">
        <v>25666</v>
      </c>
      <c r="I80" t="s">
        <v>272</v>
      </c>
      <c r="J80" s="9" t="s">
        <v>269</v>
      </c>
      <c r="K80" s="32">
        <v>63187.5</v>
      </c>
      <c r="L80" s="32">
        <v>66954.7</v>
      </c>
      <c r="M80" s="32">
        <f t="shared" si="3"/>
        <v>3767.1999999999971</v>
      </c>
      <c r="N80" s="9">
        <v>10</v>
      </c>
      <c r="O80" s="9">
        <v>3</v>
      </c>
      <c r="P80" s="19">
        <v>0.41875000000000001</v>
      </c>
      <c r="Q80" s="17">
        <f t="shared" si="4"/>
        <v>603</v>
      </c>
      <c r="R80" s="28">
        <f t="shared" si="5"/>
        <v>305.91622943999977</v>
      </c>
      <c r="U80" s="9">
        <v>55</v>
      </c>
      <c r="W80" s="9" t="s">
        <v>44</v>
      </c>
      <c r="X80" s="39" t="s">
        <v>80</v>
      </c>
    </row>
    <row r="81" spans="1:24" x14ac:dyDescent="0.25">
      <c r="A81" s="9" t="s">
        <v>171</v>
      </c>
      <c r="B81" t="s">
        <v>16</v>
      </c>
      <c r="C81" s="9">
        <v>2021</v>
      </c>
      <c r="D81" s="10">
        <v>44425</v>
      </c>
      <c r="E81" s="12">
        <v>0.75208333333333333</v>
      </c>
      <c r="F81" s="9" t="s">
        <v>279</v>
      </c>
      <c r="G81" s="9">
        <v>40</v>
      </c>
      <c r="H81" s="9">
        <v>23508</v>
      </c>
      <c r="I81" t="s">
        <v>273</v>
      </c>
      <c r="J81" s="9" t="s">
        <v>270</v>
      </c>
      <c r="K81" s="32">
        <v>92716.800000000003</v>
      </c>
      <c r="L81" s="32">
        <v>96797.5</v>
      </c>
      <c r="M81" s="32">
        <f t="shared" si="3"/>
        <v>4080.6999999999971</v>
      </c>
      <c r="N81" s="9">
        <v>10</v>
      </c>
      <c r="O81" s="9">
        <v>3</v>
      </c>
      <c r="P81" s="19">
        <v>0.41875000000000001</v>
      </c>
      <c r="Q81" s="17">
        <f t="shared" si="4"/>
        <v>603</v>
      </c>
      <c r="R81" s="28">
        <f>((0.2779*M81))*0.292</f>
        <v>331.13574675999973</v>
      </c>
      <c r="U81" s="9">
        <v>55</v>
      </c>
      <c r="W81" s="9" t="s">
        <v>44</v>
      </c>
      <c r="X81" s="39" t="s">
        <v>80</v>
      </c>
    </row>
    <row r="82" spans="1:24" x14ac:dyDescent="0.25">
      <c r="A82" s="9" t="s">
        <v>172</v>
      </c>
      <c r="B82" t="s">
        <v>16</v>
      </c>
      <c r="C82" s="9">
        <v>2021</v>
      </c>
      <c r="D82" s="10">
        <v>44425</v>
      </c>
      <c r="E82" s="12">
        <v>0.8520833333333333</v>
      </c>
      <c r="F82" s="9" t="s">
        <v>280</v>
      </c>
      <c r="G82" s="9">
        <v>41</v>
      </c>
      <c r="H82" s="9">
        <v>25666</v>
      </c>
      <c r="I82" t="s">
        <v>272</v>
      </c>
      <c r="J82" s="9" t="s">
        <v>269</v>
      </c>
      <c r="K82" s="32">
        <v>66960</v>
      </c>
      <c r="L82" s="32">
        <v>70433.100000000006</v>
      </c>
      <c r="M82" s="32">
        <f t="shared" si="3"/>
        <v>3473.1000000000058</v>
      </c>
      <c r="N82" s="9">
        <v>10</v>
      </c>
      <c r="O82" s="9">
        <v>1</v>
      </c>
      <c r="P82" s="19">
        <v>0.41736111111111113</v>
      </c>
      <c r="Q82" s="17">
        <f t="shared" si="4"/>
        <v>601</v>
      </c>
      <c r="R82" s="28">
        <f t="shared" si="5"/>
        <v>282.03378012000047</v>
      </c>
      <c r="U82" s="9">
        <v>234</v>
      </c>
      <c r="W82" s="9" t="s">
        <v>44</v>
      </c>
    </row>
    <row r="83" spans="1:24" x14ac:dyDescent="0.25">
      <c r="A83" s="9" t="s">
        <v>173</v>
      </c>
      <c r="B83" t="s">
        <v>16</v>
      </c>
      <c r="C83" s="9">
        <v>2021</v>
      </c>
      <c r="D83" s="10">
        <v>44425</v>
      </c>
      <c r="E83" s="12">
        <v>0.8520833333333333</v>
      </c>
      <c r="F83" s="9" t="s">
        <v>280</v>
      </c>
      <c r="G83" s="9">
        <v>41</v>
      </c>
      <c r="H83" s="9">
        <v>23508</v>
      </c>
      <c r="I83" t="s">
        <v>273</v>
      </c>
      <c r="J83" s="9" t="s">
        <v>270</v>
      </c>
      <c r="K83" s="32">
        <v>96803.1</v>
      </c>
      <c r="L83" s="32">
        <v>100679.9</v>
      </c>
      <c r="M83" s="32">
        <f t="shared" si="3"/>
        <v>3876.7999999999884</v>
      </c>
      <c r="N83" s="9">
        <v>10</v>
      </c>
      <c r="O83" s="9">
        <v>1</v>
      </c>
      <c r="P83" s="19">
        <v>0.41736111111111113</v>
      </c>
      <c r="Q83" s="17">
        <f t="shared" si="4"/>
        <v>601</v>
      </c>
      <c r="R83" s="28">
        <f>((0.2779*M83))*0.292</f>
        <v>314.58991423999902</v>
      </c>
      <c r="U83" s="9">
        <v>234</v>
      </c>
      <c r="W83" s="9" t="s">
        <v>44</v>
      </c>
    </row>
    <row r="84" spans="1:24" x14ac:dyDescent="0.25">
      <c r="A84" s="9" t="s">
        <v>174</v>
      </c>
      <c r="B84" t="s">
        <v>16</v>
      </c>
      <c r="C84" s="9">
        <v>2021</v>
      </c>
      <c r="D84" s="10">
        <v>44425</v>
      </c>
      <c r="E84" s="12">
        <v>0.99097222222222225</v>
      </c>
      <c r="F84" s="9" t="s">
        <v>281</v>
      </c>
      <c r="G84" s="9">
        <v>42</v>
      </c>
      <c r="H84" s="9">
        <v>25666</v>
      </c>
      <c r="I84" t="s">
        <v>272</v>
      </c>
      <c r="J84" s="9" t="s">
        <v>269</v>
      </c>
      <c r="K84" s="32">
        <v>70435.7</v>
      </c>
      <c r="L84" s="32">
        <v>74126.100000000006</v>
      </c>
      <c r="M84" s="32">
        <f t="shared" si="3"/>
        <v>3690.4000000000087</v>
      </c>
      <c r="N84" s="9">
        <v>9</v>
      </c>
      <c r="O84" s="9">
        <v>8</v>
      </c>
      <c r="P84" s="19">
        <v>0.38055555555555554</v>
      </c>
      <c r="Q84" s="17">
        <f t="shared" si="4"/>
        <v>548</v>
      </c>
      <c r="R84" s="28">
        <f t="shared" si="5"/>
        <v>299.67967008000073</v>
      </c>
      <c r="U84" s="9">
        <v>57</v>
      </c>
      <c r="W84" s="9" t="s">
        <v>44</v>
      </c>
    </row>
    <row r="85" spans="1:24" x14ac:dyDescent="0.25">
      <c r="A85" s="9" t="s">
        <v>175</v>
      </c>
      <c r="B85" t="s">
        <v>16</v>
      </c>
      <c r="C85" s="9">
        <v>2021</v>
      </c>
      <c r="D85" s="10">
        <v>44425</v>
      </c>
      <c r="E85" s="12">
        <v>0.99097222222222225</v>
      </c>
      <c r="F85" s="9" t="s">
        <v>281</v>
      </c>
      <c r="G85" s="9">
        <v>42</v>
      </c>
      <c r="H85" s="9">
        <v>23508</v>
      </c>
      <c r="I85" t="s">
        <v>273</v>
      </c>
      <c r="J85" s="9" t="s">
        <v>270</v>
      </c>
      <c r="K85" s="32">
        <v>685.2</v>
      </c>
      <c r="L85" s="32">
        <v>4712.8</v>
      </c>
      <c r="M85" s="32">
        <f t="shared" si="3"/>
        <v>4027.6000000000004</v>
      </c>
      <c r="N85" s="9">
        <v>9</v>
      </c>
      <c r="O85" s="9">
        <v>8</v>
      </c>
      <c r="P85" s="19">
        <v>0.38055555555555554</v>
      </c>
      <c r="Q85" s="17">
        <f t="shared" si="4"/>
        <v>548</v>
      </c>
      <c r="R85" s="28">
        <f>((0.2779*M85))*0.292</f>
        <v>326.82685168</v>
      </c>
      <c r="U85" s="9">
        <v>57</v>
      </c>
      <c r="W85" s="9" t="s">
        <v>44</v>
      </c>
    </row>
    <row r="86" spans="1:24" x14ac:dyDescent="0.25">
      <c r="A86" s="9" t="s">
        <v>176</v>
      </c>
      <c r="B86" t="s">
        <v>16</v>
      </c>
      <c r="C86" s="9">
        <v>2021</v>
      </c>
      <c r="D86" s="10">
        <v>44426</v>
      </c>
      <c r="E86" s="12">
        <v>0.1076388888888889</v>
      </c>
      <c r="F86" s="9" t="s">
        <v>282</v>
      </c>
      <c r="G86" s="9">
        <v>43</v>
      </c>
      <c r="H86" s="9">
        <v>25666</v>
      </c>
      <c r="I86" t="s">
        <v>272</v>
      </c>
      <c r="J86" s="9" t="s">
        <v>269</v>
      </c>
      <c r="K86" s="32">
        <v>74137.100000000006</v>
      </c>
      <c r="L86" s="32">
        <v>78218</v>
      </c>
      <c r="M86" s="32">
        <f t="shared" si="3"/>
        <v>4080.8999999999942</v>
      </c>
      <c r="N86" s="9">
        <v>11</v>
      </c>
      <c r="O86" s="9">
        <v>11</v>
      </c>
      <c r="P86" s="19">
        <v>0.46597222222222223</v>
      </c>
      <c r="Q86" s="17">
        <f t="shared" si="4"/>
        <v>671</v>
      </c>
      <c r="R86" s="28">
        <f t="shared" si="5"/>
        <v>331.39030067999954</v>
      </c>
      <c r="U86" s="9">
        <v>190</v>
      </c>
      <c r="W86" s="9" t="s">
        <v>44</v>
      </c>
      <c r="X86" s="39" t="s">
        <v>82</v>
      </c>
    </row>
    <row r="87" spans="1:24" x14ac:dyDescent="0.25">
      <c r="A87" s="9" t="s">
        <v>177</v>
      </c>
      <c r="B87" t="s">
        <v>16</v>
      </c>
      <c r="C87" s="9">
        <v>2021</v>
      </c>
      <c r="D87" s="10">
        <v>44426</v>
      </c>
      <c r="E87" s="12">
        <v>0.1076388888888889</v>
      </c>
      <c r="F87" s="9" t="s">
        <v>282</v>
      </c>
      <c r="G87" s="9">
        <v>43</v>
      </c>
      <c r="H87" s="9">
        <v>23508</v>
      </c>
      <c r="I87" t="s">
        <v>273</v>
      </c>
      <c r="J87" s="9" t="s">
        <v>270</v>
      </c>
      <c r="K87" s="32">
        <v>4718.1000000000004</v>
      </c>
      <c r="L87" s="32">
        <v>9076.2000000000007</v>
      </c>
      <c r="M87" s="32">
        <f t="shared" si="3"/>
        <v>4358.1000000000004</v>
      </c>
      <c r="N87" s="9">
        <v>11</v>
      </c>
      <c r="O87" s="9">
        <v>11</v>
      </c>
      <c r="P87" s="19">
        <v>0.46597222222222223</v>
      </c>
      <c r="Q87" s="17">
        <f t="shared" si="4"/>
        <v>671</v>
      </c>
      <c r="R87" s="28">
        <f>((0.2779*M87))*0.292</f>
        <v>353.64586907999995</v>
      </c>
      <c r="U87" s="9">
        <v>190</v>
      </c>
      <c r="W87" s="9" t="s">
        <v>44</v>
      </c>
      <c r="X87" s="39" t="s">
        <v>82</v>
      </c>
    </row>
    <row r="88" spans="1:24" x14ac:dyDescent="0.25">
      <c r="A88" s="9" t="s">
        <v>178</v>
      </c>
      <c r="B88" t="s">
        <v>16</v>
      </c>
      <c r="C88" s="9">
        <v>2021</v>
      </c>
      <c r="D88" s="10">
        <v>44426</v>
      </c>
      <c r="E88" s="12">
        <v>0.19583333333333333</v>
      </c>
      <c r="F88" s="9" t="s">
        <v>283</v>
      </c>
      <c r="G88" s="9">
        <v>44</v>
      </c>
      <c r="H88" s="9">
        <v>25666</v>
      </c>
      <c r="I88" t="s">
        <v>272</v>
      </c>
      <c r="J88" s="9" t="s">
        <v>269</v>
      </c>
      <c r="K88" s="32">
        <v>78217.899999999994</v>
      </c>
      <c r="L88" s="32">
        <v>82390.100000000006</v>
      </c>
      <c r="M88" s="32">
        <f t="shared" si="3"/>
        <v>4172.2000000000116</v>
      </c>
      <c r="N88" s="9">
        <v>10</v>
      </c>
      <c r="O88" s="9">
        <v>41</v>
      </c>
      <c r="P88" s="19">
        <v>0.44513888888888892</v>
      </c>
      <c r="Q88" s="17">
        <f t="shared" si="4"/>
        <v>641</v>
      </c>
      <c r="R88" s="28">
        <f t="shared" si="5"/>
        <v>338.80433544000095</v>
      </c>
      <c r="U88" s="9">
        <v>86</v>
      </c>
      <c r="W88" s="9" t="s">
        <v>44</v>
      </c>
      <c r="X88" s="39" t="s">
        <v>82</v>
      </c>
    </row>
    <row r="89" spans="1:24" x14ac:dyDescent="0.25">
      <c r="A89" s="9" t="s">
        <v>179</v>
      </c>
      <c r="B89" t="s">
        <v>16</v>
      </c>
      <c r="C89" s="9">
        <v>2021</v>
      </c>
      <c r="D89" s="10">
        <v>44426</v>
      </c>
      <c r="E89" s="12">
        <v>0.19583333333333333</v>
      </c>
      <c r="F89" s="9" t="s">
        <v>283</v>
      </c>
      <c r="G89" s="9">
        <v>44</v>
      </c>
      <c r="H89" s="9">
        <v>23508</v>
      </c>
      <c r="I89" t="s">
        <v>273</v>
      </c>
      <c r="J89" s="9" t="s">
        <v>270</v>
      </c>
      <c r="K89" s="32">
        <v>9099.1</v>
      </c>
      <c r="L89" s="32">
        <v>13567</v>
      </c>
      <c r="M89" s="32">
        <f t="shared" si="3"/>
        <v>4467.8999999999996</v>
      </c>
      <c r="N89" s="9">
        <v>10</v>
      </c>
      <c r="O89" s="9">
        <v>41</v>
      </c>
      <c r="P89" s="19">
        <v>0.44513888888888892</v>
      </c>
      <c r="Q89" s="17">
        <f t="shared" si="4"/>
        <v>641</v>
      </c>
      <c r="R89" s="28">
        <f>((0.2779*M89))*0.292</f>
        <v>362.5557877199999</v>
      </c>
      <c r="U89" s="9">
        <v>86</v>
      </c>
      <c r="W89" s="9" t="s">
        <v>44</v>
      </c>
      <c r="X89" s="39" t="s">
        <v>82</v>
      </c>
    </row>
    <row r="90" spans="1:24" x14ac:dyDescent="0.25">
      <c r="A90" s="9" t="s">
        <v>180</v>
      </c>
      <c r="B90" t="s">
        <v>16</v>
      </c>
      <c r="C90" s="9">
        <v>2021</v>
      </c>
      <c r="D90" s="10">
        <v>44426</v>
      </c>
      <c r="E90" s="12">
        <v>0.27152777777777776</v>
      </c>
      <c r="F90" s="9" t="s">
        <v>284</v>
      </c>
      <c r="G90" s="9">
        <v>45</v>
      </c>
      <c r="H90" s="9">
        <v>25666</v>
      </c>
      <c r="I90" t="s">
        <v>272</v>
      </c>
      <c r="J90" s="9" t="s">
        <v>269</v>
      </c>
      <c r="K90" s="32">
        <v>82390.7</v>
      </c>
      <c r="L90" s="32">
        <v>86496.4</v>
      </c>
      <c r="M90" s="32">
        <f t="shared" si="3"/>
        <v>4105.6999999999971</v>
      </c>
      <c r="N90" s="9">
        <v>10</v>
      </c>
      <c r="O90" s="9">
        <v>46</v>
      </c>
      <c r="P90" s="19">
        <v>0.44861111111111113</v>
      </c>
      <c r="Q90" s="17">
        <f t="shared" si="4"/>
        <v>646</v>
      </c>
      <c r="R90" s="28">
        <f t="shared" si="5"/>
        <v>333.40418963999974</v>
      </c>
      <c r="U90" s="9">
        <v>24</v>
      </c>
      <c r="W90" s="9" t="s">
        <v>44</v>
      </c>
      <c r="X90" s="39" t="s">
        <v>82</v>
      </c>
    </row>
    <row r="91" spans="1:24" x14ac:dyDescent="0.25">
      <c r="A91" s="9" t="s">
        <v>181</v>
      </c>
      <c r="B91" t="s">
        <v>16</v>
      </c>
      <c r="C91" s="9">
        <v>2021</v>
      </c>
      <c r="D91" s="10">
        <v>44426</v>
      </c>
      <c r="E91" s="12">
        <v>0.27152777777777776</v>
      </c>
      <c r="F91" s="9" t="s">
        <v>284</v>
      </c>
      <c r="G91" s="9">
        <v>45</v>
      </c>
      <c r="H91" s="9">
        <v>23508</v>
      </c>
      <c r="I91" t="s">
        <v>273</v>
      </c>
      <c r="J91" s="9" t="s">
        <v>270</v>
      </c>
      <c r="K91" s="32">
        <v>13574.1</v>
      </c>
      <c r="L91" s="32">
        <v>17954.8</v>
      </c>
      <c r="M91" s="32">
        <f t="shared" si="3"/>
        <v>4380.6999999999989</v>
      </c>
      <c r="N91" s="9">
        <v>10</v>
      </c>
      <c r="O91" s="9">
        <v>46</v>
      </c>
      <c r="P91" s="19">
        <v>0.44861111111111113</v>
      </c>
      <c r="Q91" s="17">
        <f t="shared" si="4"/>
        <v>646</v>
      </c>
      <c r="R91" s="28">
        <f>((0.2779*M91))*0.292</f>
        <v>355.47978675999985</v>
      </c>
      <c r="U91" s="9">
        <v>24</v>
      </c>
      <c r="W91" s="9" t="s">
        <v>44</v>
      </c>
      <c r="X91" s="39" t="s">
        <v>82</v>
      </c>
    </row>
    <row r="92" spans="1:24" x14ac:dyDescent="0.25">
      <c r="A92" s="9" t="s">
        <v>182</v>
      </c>
      <c r="B92" t="s">
        <v>16</v>
      </c>
      <c r="C92" s="9">
        <v>2021</v>
      </c>
      <c r="D92" s="10">
        <v>44426</v>
      </c>
      <c r="E92" s="12">
        <v>0.47361111111111115</v>
      </c>
      <c r="F92" s="9" t="s">
        <v>285</v>
      </c>
      <c r="G92" s="9">
        <v>46</v>
      </c>
      <c r="H92" s="9">
        <v>25666</v>
      </c>
      <c r="I92" t="s">
        <v>272</v>
      </c>
      <c r="J92" s="9" t="s">
        <v>269</v>
      </c>
      <c r="K92" s="32">
        <v>86498.5</v>
      </c>
      <c r="L92" s="32">
        <v>90284.5</v>
      </c>
      <c r="M92" s="32">
        <f t="shared" si="3"/>
        <v>3786</v>
      </c>
      <c r="N92" s="9">
        <v>10</v>
      </c>
      <c r="O92" s="9">
        <v>18</v>
      </c>
      <c r="P92" s="19">
        <v>0.4291666666666667</v>
      </c>
      <c r="Q92" s="17">
        <f t="shared" si="4"/>
        <v>618</v>
      </c>
      <c r="R92" s="28">
        <f t="shared" si="5"/>
        <v>307.44288719999997</v>
      </c>
      <c r="U92" s="9">
        <v>186</v>
      </c>
      <c r="W92" s="9" t="s">
        <v>44</v>
      </c>
      <c r="X92" s="39" t="s">
        <v>83</v>
      </c>
    </row>
    <row r="93" spans="1:24" s="21" customFormat="1" x14ac:dyDescent="0.25">
      <c r="A93" s="23" t="s">
        <v>183</v>
      </c>
      <c r="B93" s="21" t="s">
        <v>16</v>
      </c>
      <c r="C93" s="23">
        <v>2021</v>
      </c>
      <c r="D93" s="24">
        <v>44426</v>
      </c>
      <c r="E93" s="22">
        <v>0.47361111111111115</v>
      </c>
      <c r="F93" s="23" t="s">
        <v>285</v>
      </c>
      <c r="G93" s="23">
        <v>46</v>
      </c>
      <c r="H93" s="23">
        <v>23508</v>
      </c>
      <c r="I93" s="21" t="s">
        <v>273</v>
      </c>
      <c r="J93" s="23" t="s">
        <v>270</v>
      </c>
      <c r="K93" s="33">
        <v>17971.099999999999</v>
      </c>
      <c r="L93" s="33">
        <v>17986.599999999999</v>
      </c>
      <c r="M93" s="41">
        <f t="shared" si="3"/>
        <v>15.5</v>
      </c>
      <c r="N93" s="23">
        <v>10</v>
      </c>
      <c r="O93" s="23">
        <v>18</v>
      </c>
      <c r="P93" s="25">
        <v>0.4291666666666667</v>
      </c>
      <c r="Q93" s="26">
        <f t="shared" si="4"/>
        <v>618</v>
      </c>
      <c r="R93" s="28">
        <f>((0.2779*M93))*0.292</f>
        <v>1.2577753999999997</v>
      </c>
      <c r="U93" s="9">
        <v>186</v>
      </c>
      <c r="W93" s="23" t="s">
        <v>44</v>
      </c>
      <c r="X93" s="39" t="s">
        <v>83</v>
      </c>
    </row>
    <row r="94" spans="1:24" x14ac:dyDescent="0.25">
      <c r="A94" s="9" t="s">
        <v>184</v>
      </c>
      <c r="B94" t="s">
        <v>16</v>
      </c>
      <c r="C94" s="9">
        <v>2021</v>
      </c>
      <c r="D94" s="10">
        <v>44426</v>
      </c>
      <c r="E94" s="12">
        <v>0.55347222222222225</v>
      </c>
      <c r="F94" s="9" t="s">
        <v>286</v>
      </c>
      <c r="G94" s="9">
        <v>47</v>
      </c>
      <c r="H94" s="9">
        <v>25666</v>
      </c>
      <c r="I94" t="s">
        <v>272</v>
      </c>
      <c r="J94" s="9" t="s">
        <v>269</v>
      </c>
      <c r="K94" s="32">
        <v>90284.3</v>
      </c>
      <c r="L94" s="32">
        <v>94493.4</v>
      </c>
      <c r="M94" s="32">
        <f t="shared" si="3"/>
        <v>4209.0999999999913</v>
      </c>
      <c r="N94" s="9">
        <v>10</v>
      </c>
      <c r="O94" s="9">
        <v>34</v>
      </c>
      <c r="P94" s="19">
        <v>0.44027777777777777</v>
      </c>
      <c r="Q94" s="17">
        <f t="shared" si="4"/>
        <v>634</v>
      </c>
      <c r="R94" s="28">
        <f t="shared" si="5"/>
        <v>341.80080731999931</v>
      </c>
      <c r="U94" s="9">
        <v>251</v>
      </c>
      <c r="W94" s="9" t="s">
        <v>44</v>
      </c>
      <c r="X94" s="39" t="s">
        <v>85</v>
      </c>
    </row>
    <row r="95" spans="1:24" x14ac:dyDescent="0.25">
      <c r="A95" s="9" t="s">
        <v>185</v>
      </c>
      <c r="B95" t="s">
        <v>16</v>
      </c>
      <c r="C95" s="9">
        <v>2021</v>
      </c>
      <c r="D95" s="10">
        <v>44426</v>
      </c>
      <c r="E95" s="12">
        <v>0.55347222222222225</v>
      </c>
      <c r="F95" s="9" t="s">
        <v>286</v>
      </c>
      <c r="G95" s="9">
        <v>47</v>
      </c>
      <c r="H95" s="9">
        <v>23508</v>
      </c>
      <c r="I95" t="s">
        <v>273</v>
      </c>
      <c r="J95" s="9" t="s">
        <v>270</v>
      </c>
      <c r="K95" s="32">
        <v>17997.5</v>
      </c>
      <c r="L95" s="32">
        <v>22439.7</v>
      </c>
      <c r="M95" s="32">
        <f t="shared" si="3"/>
        <v>4442.2000000000007</v>
      </c>
      <c r="N95" s="9">
        <v>10</v>
      </c>
      <c r="O95" s="9">
        <v>34</v>
      </c>
      <c r="P95" s="19">
        <v>0.44027777777777777</v>
      </c>
      <c r="Q95" s="17">
        <f t="shared" si="4"/>
        <v>634</v>
      </c>
      <c r="R95" s="28">
        <f>((0.2779*M95))*0.292</f>
        <v>360.47031496</v>
      </c>
      <c r="U95" s="9">
        <v>251</v>
      </c>
      <c r="W95" s="9" t="s">
        <v>44</v>
      </c>
      <c r="X95" s="39" t="s">
        <v>85</v>
      </c>
    </row>
    <row r="96" spans="1:24" x14ac:dyDescent="0.25">
      <c r="A96" s="9" t="s">
        <v>186</v>
      </c>
      <c r="B96" t="s">
        <v>16</v>
      </c>
      <c r="C96" s="9">
        <v>2021</v>
      </c>
      <c r="D96" s="10">
        <v>44426</v>
      </c>
      <c r="E96" s="12">
        <v>0.67638888888888893</v>
      </c>
      <c r="F96" s="9" t="s">
        <v>287</v>
      </c>
      <c r="G96" s="9">
        <v>48</v>
      </c>
      <c r="H96" s="9">
        <v>25666</v>
      </c>
      <c r="I96" t="s">
        <v>272</v>
      </c>
      <c r="J96" s="9" t="s">
        <v>269</v>
      </c>
      <c r="K96" s="32">
        <v>94494.5</v>
      </c>
      <c r="L96" s="32">
        <v>98084.6</v>
      </c>
      <c r="M96" s="32">
        <f t="shared" si="3"/>
        <v>3590.1000000000058</v>
      </c>
      <c r="N96" s="9">
        <v>11</v>
      </c>
      <c r="O96" s="9">
        <v>29</v>
      </c>
      <c r="P96" s="19">
        <v>0.47847222222222219</v>
      </c>
      <c r="Q96" s="17">
        <f t="shared" si="4"/>
        <v>689</v>
      </c>
      <c r="R96" s="28">
        <f t="shared" si="5"/>
        <v>291.53478852000046</v>
      </c>
      <c r="U96" s="9">
        <v>269</v>
      </c>
      <c r="W96" s="9" t="s">
        <v>44</v>
      </c>
      <c r="X96" s="39" t="s">
        <v>86</v>
      </c>
    </row>
    <row r="97" spans="1:24" x14ac:dyDescent="0.25">
      <c r="A97" s="9" t="s">
        <v>187</v>
      </c>
      <c r="B97" t="s">
        <v>16</v>
      </c>
      <c r="C97" s="9">
        <v>2021</v>
      </c>
      <c r="D97" s="10">
        <v>44426</v>
      </c>
      <c r="E97" s="12">
        <v>0.67638888888888893</v>
      </c>
      <c r="F97" s="9" t="s">
        <v>287</v>
      </c>
      <c r="G97" s="9">
        <v>48</v>
      </c>
      <c r="H97" s="9">
        <v>23508</v>
      </c>
      <c r="I97" t="s">
        <v>273</v>
      </c>
      <c r="J97" s="9" t="s">
        <v>270</v>
      </c>
      <c r="K97" s="32">
        <v>22446.400000000001</v>
      </c>
      <c r="L97" s="32">
        <v>26561.8</v>
      </c>
      <c r="M97" s="32">
        <f t="shared" si="3"/>
        <v>4115.3999999999978</v>
      </c>
      <c r="N97" s="9">
        <v>11</v>
      </c>
      <c r="O97" s="9">
        <v>29</v>
      </c>
      <c r="P97" s="19">
        <v>0.47847222222222219</v>
      </c>
      <c r="Q97" s="17">
        <f t="shared" si="4"/>
        <v>689</v>
      </c>
      <c r="R97" s="28">
        <f>((0.2779*M97))*0.292</f>
        <v>333.9515407199998</v>
      </c>
      <c r="U97" s="9">
        <v>269</v>
      </c>
      <c r="W97" s="9" t="s">
        <v>44</v>
      </c>
      <c r="X97" s="39" t="s">
        <v>86</v>
      </c>
    </row>
    <row r="98" spans="1:24" x14ac:dyDescent="0.25">
      <c r="A98" s="9" t="s">
        <v>188</v>
      </c>
      <c r="B98" t="s">
        <v>16</v>
      </c>
      <c r="C98" s="9">
        <v>2021</v>
      </c>
      <c r="D98" s="10">
        <v>44426</v>
      </c>
      <c r="E98" s="12">
        <v>0.69027777777777777</v>
      </c>
      <c r="F98" s="9" t="s">
        <v>287</v>
      </c>
      <c r="G98" s="9">
        <v>49</v>
      </c>
      <c r="H98" s="9">
        <v>25666</v>
      </c>
      <c r="I98" t="s">
        <v>272</v>
      </c>
      <c r="J98" s="9" t="s">
        <v>269</v>
      </c>
      <c r="K98" s="32">
        <v>98092.5</v>
      </c>
      <c r="L98" s="32">
        <v>102666.5</v>
      </c>
      <c r="M98" s="32">
        <f t="shared" si="3"/>
        <v>4574</v>
      </c>
      <c r="N98" s="9">
        <v>11</v>
      </c>
      <c r="O98" s="9">
        <v>30</v>
      </c>
      <c r="P98" s="19">
        <v>0.47916666666666669</v>
      </c>
      <c r="Q98" s="17">
        <f t="shared" si="4"/>
        <v>690</v>
      </c>
      <c r="R98" s="28">
        <f t="shared" si="5"/>
        <v>371.43258480000003</v>
      </c>
      <c r="U98" s="9">
        <v>269</v>
      </c>
      <c r="W98" s="9" t="s">
        <v>44</v>
      </c>
      <c r="X98" s="39" t="s">
        <v>88</v>
      </c>
    </row>
    <row r="99" spans="1:24" x14ac:dyDescent="0.25">
      <c r="A99" s="9" t="s">
        <v>189</v>
      </c>
      <c r="B99" t="s">
        <v>16</v>
      </c>
      <c r="C99" s="9">
        <v>2021</v>
      </c>
      <c r="D99" s="10">
        <v>44426</v>
      </c>
      <c r="E99" s="12">
        <v>0.69027777777777777</v>
      </c>
      <c r="F99" s="9" t="s">
        <v>287</v>
      </c>
      <c r="G99" s="9">
        <v>49</v>
      </c>
      <c r="H99" s="9">
        <v>23508</v>
      </c>
      <c r="I99" t="s">
        <v>273</v>
      </c>
      <c r="J99" s="9" t="s">
        <v>270</v>
      </c>
      <c r="K99" s="32">
        <v>26561.7</v>
      </c>
      <c r="L99" s="32">
        <v>31449.8</v>
      </c>
      <c r="M99" s="32">
        <f t="shared" si="3"/>
        <v>4888.0999999999985</v>
      </c>
      <c r="N99" s="9">
        <v>11</v>
      </c>
      <c r="O99" s="9">
        <v>30</v>
      </c>
      <c r="P99" s="19">
        <v>0.47916666666666669</v>
      </c>
      <c r="Q99" s="17">
        <f t="shared" si="4"/>
        <v>690</v>
      </c>
      <c r="R99" s="28">
        <f>((0.2779*M99))*0.292</f>
        <v>396.65367307999986</v>
      </c>
      <c r="U99" s="9">
        <v>269</v>
      </c>
      <c r="W99" s="9" t="s">
        <v>44</v>
      </c>
      <c r="X99" s="39" t="s">
        <v>88</v>
      </c>
    </row>
    <row r="100" spans="1:24" x14ac:dyDescent="0.25">
      <c r="A100" s="9" t="s">
        <v>190</v>
      </c>
      <c r="B100" t="s">
        <v>16</v>
      </c>
      <c r="C100" s="9">
        <v>2021</v>
      </c>
      <c r="D100" s="10">
        <v>44426</v>
      </c>
      <c r="E100" s="12">
        <v>0.78472222222222221</v>
      </c>
      <c r="F100" s="9" t="s">
        <v>288</v>
      </c>
      <c r="G100" s="9">
        <v>50</v>
      </c>
      <c r="H100" s="9">
        <v>25666</v>
      </c>
      <c r="I100" t="s">
        <v>272</v>
      </c>
      <c r="J100" s="9" t="s">
        <v>269</v>
      </c>
      <c r="K100" s="32">
        <v>2666.7</v>
      </c>
      <c r="L100" s="32">
        <v>6129.5</v>
      </c>
      <c r="M100" s="32">
        <f t="shared" si="3"/>
        <v>3462.8</v>
      </c>
      <c r="N100" s="9">
        <v>11</v>
      </c>
      <c r="O100" s="9">
        <v>41</v>
      </c>
      <c r="P100" s="19">
        <v>0.48680555555555555</v>
      </c>
      <c r="Q100" s="17">
        <f t="shared" si="4"/>
        <v>701</v>
      </c>
      <c r="R100" s="28">
        <f t="shared" si="5"/>
        <v>281.19736656000003</v>
      </c>
      <c r="U100" s="9">
        <v>155</v>
      </c>
      <c r="W100" s="9" t="s">
        <v>44</v>
      </c>
      <c r="X100" s="39" t="s">
        <v>89</v>
      </c>
    </row>
    <row r="101" spans="1:24" x14ac:dyDescent="0.25">
      <c r="A101" s="9" t="s">
        <v>191</v>
      </c>
      <c r="B101" t="s">
        <v>16</v>
      </c>
      <c r="C101" s="9">
        <v>2021</v>
      </c>
      <c r="D101" s="10">
        <v>44426</v>
      </c>
      <c r="E101" s="12">
        <v>0.78472222222222221</v>
      </c>
      <c r="F101" s="9" t="s">
        <v>288</v>
      </c>
      <c r="G101" s="9">
        <v>50</v>
      </c>
      <c r="H101" s="9">
        <v>23508</v>
      </c>
      <c r="I101" t="s">
        <v>273</v>
      </c>
      <c r="J101" s="9" t="s">
        <v>270</v>
      </c>
      <c r="K101" s="32">
        <v>31463.4</v>
      </c>
      <c r="L101" s="32">
        <v>35205.800000000003</v>
      </c>
      <c r="M101" s="32">
        <f t="shared" si="3"/>
        <v>3742.4000000000015</v>
      </c>
      <c r="N101" s="9">
        <v>11</v>
      </c>
      <c r="O101" s="9">
        <v>41</v>
      </c>
      <c r="P101" s="19">
        <v>0.48680555555555555</v>
      </c>
      <c r="Q101" s="17">
        <f t="shared" si="4"/>
        <v>701</v>
      </c>
      <c r="R101" s="28">
        <f>((0.2779*M101))*0.292</f>
        <v>303.68378432000003</v>
      </c>
      <c r="U101" s="9">
        <v>155</v>
      </c>
      <c r="W101" s="9" t="s">
        <v>44</v>
      </c>
    </row>
    <row r="102" spans="1:24" x14ac:dyDescent="0.25">
      <c r="A102" s="9" t="s">
        <v>192</v>
      </c>
      <c r="B102" t="s">
        <v>16</v>
      </c>
      <c r="C102" s="9">
        <v>2021</v>
      </c>
      <c r="D102" s="10">
        <v>44426</v>
      </c>
      <c r="E102" s="12">
        <v>0.87847222222222221</v>
      </c>
      <c r="F102" s="9" t="s">
        <v>289</v>
      </c>
      <c r="G102" s="9">
        <v>51</v>
      </c>
      <c r="H102" s="9">
        <v>25666</v>
      </c>
      <c r="I102" t="s">
        <v>272</v>
      </c>
      <c r="J102" s="9" t="s">
        <v>269</v>
      </c>
      <c r="K102" s="32">
        <v>6132.4</v>
      </c>
      <c r="L102" s="32">
        <v>10427</v>
      </c>
      <c r="M102" s="32">
        <f t="shared" si="3"/>
        <v>4294.6000000000004</v>
      </c>
      <c r="N102" s="9">
        <v>11</v>
      </c>
      <c r="O102" s="9">
        <v>41</v>
      </c>
      <c r="P102" s="19">
        <v>0.48680555555555555</v>
      </c>
      <c r="Q102" s="17">
        <f t="shared" si="4"/>
        <v>701</v>
      </c>
      <c r="R102" s="28">
        <f t="shared" si="5"/>
        <v>348.74385192000005</v>
      </c>
      <c r="U102" s="9">
        <v>320</v>
      </c>
      <c r="W102" s="9" t="s">
        <v>44</v>
      </c>
    </row>
    <row r="103" spans="1:24" x14ac:dyDescent="0.25">
      <c r="A103" s="9" t="s">
        <v>193</v>
      </c>
      <c r="B103" t="s">
        <v>16</v>
      </c>
      <c r="C103" s="9">
        <v>2021</v>
      </c>
      <c r="D103" s="10">
        <v>44426</v>
      </c>
      <c r="E103" s="12">
        <v>0.87847222222222221</v>
      </c>
      <c r="F103" s="9" t="s">
        <v>289</v>
      </c>
      <c r="G103" s="9">
        <v>51</v>
      </c>
      <c r="H103" s="9">
        <v>23508</v>
      </c>
      <c r="I103" t="s">
        <v>273</v>
      </c>
      <c r="J103" s="9" t="s">
        <v>270</v>
      </c>
      <c r="K103" s="32">
        <v>35212.5</v>
      </c>
      <c r="L103" s="32">
        <v>39866.800000000003</v>
      </c>
      <c r="M103" s="32">
        <f t="shared" si="3"/>
        <v>4654.3000000000029</v>
      </c>
      <c r="N103" s="9">
        <v>11</v>
      </c>
      <c r="O103" s="9">
        <v>41</v>
      </c>
      <c r="P103" s="19">
        <v>0.48680555555555555</v>
      </c>
      <c r="Q103" s="17">
        <f t="shared" si="4"/>
        <v>701</v>
      </c>
      <c r="R103" s="28">
        <f>((0.2779*M103))*0.292</f>
        <v>377.6815512400002</v>
      </c>
      <c r="U103" s="9">
        <v>320</v>
      </c>
      <c r="W103" s="9" t="s">
        <v>44</v>
      </c>
    </row>
    <row r="104" spans="1:24" x14ac:dyDescent="0.25">
      <c r="A104" s="9" t="s">
        <v>194</v>
      </c>
      <c r="B104" t="s">
        <v>16</v>
      </c>
      <c r="C104" s="9">
        <v>2021</v>
      </c>
      <c r="D104" s="10">
        <v>44426</v>
      </c>
      <c r="E104" s="12">
        <v>0.99791666666666667</v>
      </c>
      <c r="F104" s="9" t="s">
        <v>290</v>
      </c>
      <c r="G104" s="9">
        <v>52</v>
      </c>
      <c r="H104" s="9">
        <v>25666</v>
      </c>
      <c r="I104" t="s">
        <v>272</v>
      </c>
      <c r="J104" s="9" t="s">
        <v>269</v>
      </c>
      <c r="K104" s="32">
        <v>10429.5</v>
      </c>
      <c r="L104" s="32">
        <v>15155.5</v>
      </c>
      <c r="M104" s="32">
        <f t="shared" si="3"/>
        <v>4726</v>
      </c>
      <c r="N104" s="9">
        <v>13</v>
      </c>
      <c r="O104" s="9">
        <v>5</v>
      </c>
      <c r="P104" s="19">
        <v>0.54513888888888895</v>
      </c>
      <c r="Q104" s="17">
        <f t="shared" si="4"/>
        <v>785</v>
      </c>
      <c r="R104" s="28">
        <f t="shared" si="5"/>
        <v>383.7757752</v>
      </c>
      <c r="U104" s="9">
        <v>296</v>
      </c>
      <c r="W104" s="9" t="s">
        <v>44</v>
      </c>
    </row>
    <row r="105" spans="1:24" x14ac:dyDescent="0.25">
      <c r="A105" s="9" t="s">
        <v>195</v>
      </c>
      <c r="B105" t="s">
        <v>16</v>
      </c>
      <c r="C105" s="9">
        <v>2021</v>
      </c>
      <c r="D105" s="10">
        <v>44426</v>
      </c>
      <c r="E105" s="12">
        <v>0.99791666666666667</v>
      </c>
      <c r="F105" s="9" t="s">
        <v>290</v>
      </c>
      <c r="G105" s="9">
        <v>52</v>
      </c>
      <c r="H105" s="9">
        <v>23508</v>
      </c>
      <c r="I105" t="s">
        <v>273</v>
      </c>
      <c r="J105" s="9" t="s">
        <v>270</v>
      </c>
      <c r="K105" s="32">
        <v>39870.5</v>
      </c>
      <c r="L105" s="32">
        <v>44963.4</v>
      </c>
      <c r="M105" s="32">
        <f t="shared" si="3"/>
        <v>5092.9000000000015</v>
      </c>
      <c r="N105" s="9">
        <v>13</v>
      </c>
      <c r="O105" s="9">
        <v>5</v>
      </c>
      <c r="P105" s="19">
        <v>0.54513888888888895</v>
      </c>
      <c r="Q105" s="17">
        <f t="shared" si="4"/>
        <v>785</v>
      </c>
      <c r="R105" s="28">
        <f>((0.2779*M105))*0.292</f>
        <v>413.27253772000006</v>
      </c>
      <c r="U105" s="9">
        <v>296</v>
      </c>
      <c r="W105" s="9" t="s">
        <v>44</v>
      </c>
    </row>
    <row r="106" spans="1:24" x14ac:dyDescent="0.25">
      <c r="A106" s="9" t="s">
        <v>196</v>
      </c>
      <c r="B106" t="s">
        <v>16</v>
      </c>
      <c r="C106" s="9">
        <v>2021</v>
      </c>
      <c r="D106" s="10">
        <v>44427</v>
      </c>
      <c r="E106" s="12">
        <v>9.7222222222222224E-2</v>
      </c>
      <c r="F106" s="9" t="s">
        <v>291</v>
      </c>
      <c r="G106" s="9">
        <v>53</v>
      </c>
      <c r="H106" s="9">
        <v>25666</v>
      </c>
      <c r="I106" t="s">
        <v>272</v>
      </c>
      <c r="J106" s="9" t="s">
        <v>269</v>
      </c>
      <c r="K106" s="32">
        <v>15153.4</v>
      </c>
      <c r="L106" s="32">
        <v>19354.5</v>
      </c>
      <c r="M106" s="32">
        <f t="shared" si="3"/>
        <v>4201.1000000000004</v>
      </c>
      <c r="N106" s="9">
        <v>12</v>
      </c>
      <c r="O106" s="9">
        <v>10</v>
      </c>
      <c r="P106" s="19">
        <v>0.50694444444444442</v>
      </c>
      <c r="Q106" s="17">
        <f t="shared" si="4"/>
        <v>730</v>
      </c>
      <c r="R106" s="28">
        <f t="shared" si="5"/>
        <v>341.15116572000005</v>
      </c>
      <c r="U106" s="9">
        <v>178</v>
      </c>
      <c r="W106" s="9" t="s">
        <v>44</v>
      </c>
    </row>
    <row r="107" spans="1:24" x14ac:dyDescent="0.25">
      <c r="A107" s="9" t="s">
        <v>197</v>
      </c>
      <c r="B107" t="s">
        <v>16</v>
      </c>
      <c r="C107" s="9">
        <v>2021</v>
      </c>
      <c r="D107" s="10">
        <v>44427</v>
      </c>
      <c r="E107" s="12">
        <v>9.7222222222222224E-2</v>
      </c>
      <c r="F107" s="9" t="s">
        <v>291</v>
      </c>
      <c r="G107" s="9">
        <v>53</v>
      </c>
      <c r="H107" s="9">
        <v>23508</v>
      </c>
      <c r="I107" t="s">
        <v>273</v>
      </c>
      <c r="J107" s="9" t="s">
        <v>270</v>
      </c>
      <c r="K107" s="32">
        <v>44967.3</v>
      </c>
      <c r="L107" s="32">
        <v>49462.8</v>
      </c>
      <c r="M107" s="32">
        <f t="shared" si="3"/>
        <v>4495.5</v>
      </c>
      <c r="N107" s="9">
        <v>12</v>
      </c>
      <c r="O107" s="9">
        <v>10</v>
      </c>
      <c r="P107" s="19">
        <v>0.50694444444444442</v>
      </c>
      <c r="Q107" s="17">
        <f t="shared" si="4"/>
        <v>730</v>
      </c>
      <c r="R107" s="28">
        <f>((0.2779*M107))*0.292</f>
        <v>364.79543939999996</v>
      </c>
      <c r="U107" s="9">
        <v>178</v>
      </c>
      <c r="W107" s="9" t="s">
        <v>44</v>
      </c>
    </row>
    <row r="108" spans="1:24" x14ac:dyDescent="0.25">
      <c r="A108" s="9" t="s">
        <v>198</v>
      </c>
      <c r="B108" t="s">
        <v>16</v>
      </c>
      <c r="C108" s="9">
        <v>2021</v>
      </c>
      <c r="D108" s="10">
        <v>44427</v>
      </c>
      <c r="E108" s="12">
        <v>0.25416666666666665</v>
      </c>
      <c r="F108" s="9" t="s">
        <v>292</v>
      </c>
      <c r="G108" s="9">
        <v>54</v>
      </c>
      <c r="H108" s="9">
        <v>25666</v>
      </c>
      <c r="I108" t="s">
        <v>272</v>
      </c>
      <c r="J108" s="9" t="s">
        <v>269</v>
      </c>
      <c r="K108" s="32">
        <v>19365.400000000001</v>
      </c>
      <c r="L108" s="32">
        <v>23313.7</v>
      </c>
      <c r="M108" s="32">
        <f t="shared" si="3"/>
        <v>3948.2999999999993</v>
      </c>
      <c r="N108" s="9">
        <v>12</v>
      </c>
      <c r="O108" s="9">
        <v>10</v>
      </c>
      <c r="P108" s="19">
        <v>0.50694444444444442</v>
      </c>
      <c r="Q108" s="17">
        <f t="shared" si="4"/>
        <v>730</v>
      </c>
      <c r="R108" s="28">
        <f t="shared" si="5"/>
        <v>320.62249115999992</v>
      </c>
      <c r="U108" s="9">
        <v>198</v>
      </c>
      <c r="W108" s="9" t="s">
        <v>44</v>
      </c>
      <c r="X108" s="39" t="s">
        <v>82</v>
      </c>
    </row>
    <row r="109" spans="1:24" x14ac:dyDescent="0.25">
      <c r="A109" s="9" t="s">
        <v>199</v>
      </c>
      <c r="B109" t="s">
        <v>16</v>
      </c>
      <c r="C109" s="9">
        <v>2021</v>
      </c>
      <c r="D109" s="10">
        <v>44427</v>
      </c>
      <c r="E109" s="12">
        <v>0.25416666666666665</v>
      </c>
      <c r="F109" s="9" t="s">
        <v>292</v>
      </c>
      <c r="G109" s="9">
        <v>54</v>
      </c>
      <c r="H109" s="9">
        <v>23508</v>
      </c>
      <c r="I109" t="s">
        <v>273</v>
      </c>
      <c r="J109" s="9" t="s">
        <v>270</v>
      </c>
      <c r="K109" s="32">
        <v>49482.1</v>
      </c>
      <c r="L109" s="32">
        <v>53688.1</v>
      </c>
      <c r="M109" s="32">
        <f t="shared" si="3"/>
        <v>4206</v>
      </c>
      <c r="N109" s="9">
        <v>12</v>
      </c>
      <c r="O109" s="9">
        <v>10</v>
      </c>
      <c r="P109" s="19">
        <v>0.50694444444444442</v>
      </c>
      <c r="Q109" s="17">
        <f t="shared" si="4"/>
        <v>730</v>
      </c>
      <c r="R109" s="28">
        <f>((0.2779*M109))*0.292</f>
        <v>341.30344079999992</v>
      </c>
      <c r="U109" s="9">
        <v>198</v>
      </c>
      <c r="W109" s="9" t="s">
        <v>44</v>
      </c>
      <c r="X109" s="39" t="s">
        <v>82</v>
      </c>
    </row>
    <row r="110" spans="1:24" x14ac:dyDescent="0.25">
      <c r="A110" s="9" t="s">
        <v>200</v>
      </c>
      <c r="B110" t="s">
        <v>16</v>
      </c>
      <c r="C110" s="9">
        <v>2021</v>
      </c>
      <c r="D110" s="10">
        <v>44427</v>
      </c>
      <c r="E110" s="12">
        <v>0.42222222222222222</v>
      </c>
      <c r="F110" s="9" t="s">
        <v>293</v>
      </c>
      <c r="G110" s="9">
        <v>55</v>
      </c>
      <c r="H110" s="9">
        <v>25666</v>
      </c>
      <c r="I110" t="s">
        <v>272</v>
      </c>
      <c r="J110" s="9" t="s">
        <v>269</v>
      </c>
      <c r="K110" s="32">
        <v>23315</v>
      </c>
      <c r="L110" s="32">
        <v>27023</v>
      </c>
      <c r="M110" s="32">
        <f t="shared" si="3"/>
        <v>3708</v>
      </c>
      <c r="N110" s="9">
        <v>10</v>
      </c>
      <c r="O110" s="9">
        <v>48</v>
      </c>
      <c r="P110" s="19">
        <v>0.45</v>
      </c>
      <c r="Q110" s="17">
        <f t="shared" si="4"/>
        <v>648</v>
      </c>
      <c r="R110" s="28">
        <f t="shared" si="5"/>
        <v>301.10888159999996</v>
      </c>
      <c r="U110" s="9">
        <v>240</v>
      </c>
      <c r="W110" s="9" t="s">
        <v>44</v>
      </c>
    </row>
    <row r="111" spans="1:24" x14ac:dyDescent="0.25">
      <c r="A111" s="9" t="s">
        <v>201</v>
      </c>
      <c r="B111" t="s">
        <v>16</v>
      </c>
      <c r="C111" s="9">
        <v>2021</v>
      </c>
      <c r="D111" s="10">
        <v>44427</v>
      </c>
      <c r="E111" s="12">
        <v>0.42222222222222222</v>
      </c>
      <c r="F111" s="9" t="s">
        <v>293</v>
      </c>
      <c r="G111" s="9">
        <v>55</v>
      </c>
      <c r="H111" s="9">
        <v>23508</v>
      </c>
      <c r="I111" t="s">
        <v>273</v>
      </c>
      <c r="J111" s="9" t="s">
        <v>270</v>
      </c>
      <c r="K111" s="32">
        <v>53689</v>
      </c>
      <c r="L111" s="32">
        <v>57675.5</v>
      </c>
      <c r="M111" s="32">
        <f t="shared" si="3"/>
        <v>3986.5</v>
      </c>
      <c r="N111" s="9">
        <v>10</v>
      </c>
      <c r="O111" s="9">
        <v>48</v>
      </c>
      <c r="P111" s="19">
        <v>0.45</v>
      </c>
      <c r="Q111" s="17">
        <f t="shared" si="4"/>
        <v>648</v>
      </c>
      <c r="R111" s="28">
        <f>((0.2779*M111))*0.292</f>
        <v>323.49171819999998</v>
      </c>
      <c r="U111" s="9">
        <v>240</v>
      </c>
      <c r="W111" s="9" t="s">
        <v>44</v>
      </c>
    </row>
    <row r="112" spans="1:24" x14ac:dyDescent="0.25">
      <c r="A112" s="9" t="s">
        <v>202</v>
      </c>
      <c r="B112" t="s">
        <v>16</v>
      </c>
      <c r="C112" s="9">
        <v>2021</v>
      </c>
      <c r="D112" s="10">
        <v>44427</v>
      </c>
      <c r="E112" s="12">
        <v>0.50555555555555554</v>
      </c>
      <c r="F112" s="9" t="s">
        <v>294</v>
      </c>
      <c r="G112" s="9">
        <v>56</v>
      </c>
      <c r="H112" s="9">
        <v>25666</v>
      </c>
      <c r="I112" t="s">
        <v>272</v>
      </c>
      <c r="J112" s="9" t="s">
        <v>269</v>
      </c>
      <c r="K112" s="32">
        <v>27027.4</v>
      </c>
      <c r="L112" s="32">
        <v>30544</v>
      </c>
      <c r="M112" s="32">
        <f t="shared" si="3"/>
        <v>3516.5999999999985</v>
      </c>
      <c r="N112" s="9">
        <v>11</v>
      </c>
      <c r="O112" s="9">
        <v>8</v>
      </c>
      <c r="P112" s="19">
        <v>0.46388888888888885</v>
      </c>
      <c r="Q112" s="17">
        <f t="shared" si="4"/>
        <v>668</v>
      </c>
      <c r="R112" s="28">
        <f t="shared" si="5"/>
        <v>285.56620631999988</v>
      </c>
      <c r="U112" s="9">
        <v>156</v>
      </c>
      <c r="W112" s="9" t="s">
        <v>44</v>
      </c>
      <c r="X112" s="39" t="s">
        <v>90</v>
      </c>
    </row>
    <row r="113" spans="1:24" x14ac:dyDescent="0.25">
      <c r="A113" s="9" t="s">
        <v>203</v>
      </c>
      <c r="B113" t="s">
        <v>16</v>
      </c>
      <c r="C113" s="9">
        <v>2021</v>
      </c>
      <c r="D113" s="10">
        <v>44427</v>
      </c>
      <c r="E113" s="12">
        <v>0.50555555555555554</v>
      </c>
      <c r="F113" s="9" t="s">
        <v>294</v>
      </c>
      <c r="G113" s="9">
        <v>56</v>
      </c>
      <c r="H113" s="9">
        <v>23508</v>
      </c>
      <c r="I113" t="s">
        <v>273</v>
      </c>
      <c r="J113" s="9" t="s">
        <v>270</v>
      </c>
      <c r="K113" s="32">
        <v>57676.5</v>
      </c>
      <c r="L113" s="32">
        <v>61488.4</v>
      </c>
      <c r="M113" s="32">
        <f t="shared" si="3"/>
        <v>3811.9000000000015</v>
      </c>
      <c r="N113" s="9">
        <v>11</v>
      </c>
      <c r="O113" s="9">
        <v>8</v>
      </c>
      <c r="P113" s="19">
        <v>0.46388888888888885</v>
      </c>
      <c r="Q113" s="17">
        <f t="shared" si="4"/>
        <v>668</v>
      </c>
      <c r="R113" s="28">
        <f>((0.2779*M113))*0.292</f>
        <v>309.32348692000011</v>
      </c>
      <c r="U113" s="9">
        <v>156</v>
      </c>
      <c r="W113" s="9" t="s">
        <v>44</v>
      </c>
      <c r="X113" s="39" t="s">
        <v>90</v>
      </c>
    </row>
    <row r="114" spans="1:24" x14ac:dyDescent="0.25">
      <c r="A114" s="9" t="s">
        <v>204</v>
      </c>
      <c r="B114" t="s">
        <v>16</v>
      </c>
      <c r="C114" s="9">
        <v>2021</v>
      </c>
      <c r="D114" s="10">
        <v>44427</v>
      </c>
      <c r="E114" s="12">
        <v>0.58402777777777781</v>
      </c>
      <c r="F114" s="9" t="s">
        <v>295</v>
      </c>
      <c r="G114" s="9">
        <v>57</v>
      </c>
      <c r="H114" s="9">
        <v>25666</v>
      </c>
      <c r="I114" t="s">
        <v>272</v>
      </c>
      <c r="J114" s="9" t="s">
        <v>269</v>
      </c>
      <c r="K114" s="32">
        <v>30546.5</v>
      </c>
      <c r="L114" s="32">
        <v>34471</v>
      </c>
      <c r="M114" s="32">
        <f t="shared" si="3"/>
        <v>3924.5</v>
      </c>
      <c r="N114" s="9">
        <v>12</v>
      </c>
      <c r="O114" s="9">
        <v>1</v>
      </c>
      <c r="P114" s="19">
        <v>0.50069444444444444</v>
      </c>
      <c r="Q114" s="17">
        <f t="shared" si="4"/>
        <v>721</v>
      </c>
      <c r="R114" s="28">
        <f t="shared" si="5"/>
        <v>318.68980740000001</v>
      </c>
      <c r="U114" s="9">
        <v>123</v>
      </c>
      <c r="W114" s="9" t="s">
        <v>44</v>
      </c>
    </row>
    <row r="115" spans="1:24" x14ac:dyDescent="0.25">
      <c r="A115" s="9" t="s">
        <v>205</v>
      </c>
      <c r="B115" t="s">
        <v>16</v>
      </c>
      <c r="C115" s="9">
        <v>2021</v>
      </c>
      <c r="D115" s="10">
        <v>44427</v>
      </c>
      <c r="E115" s="12">
        <v>0.58402777777777781</v>
      </c>
      <c r="F115" s="9" t="s">
        <v>295</v>
      </c>
      <c r="G115" s="9">
        <v>57</v>
      </c>
      <c r="H115" s="9">
        <v>23508</v>
      </c>
      <c r="I115" t="s">
        <v>273</v>
      </c>
      <c r="J115" s="9" t="s">
        <v>270</v>
      </c>
      <c r="K115" s="32">
        <v>61490</v>
      </c>
      <c r="L115" s="32">
        <v>65728.2</v>
      </c>
      <c r="M115" s="32">
        <f t="shared" si="3"/>
        <v>4238.1999999999971</v>
      </c>
      <c r="N115" s="9">
        <v>12</v>
      </c>
      <c r="O115" s="9">
        <v>1</v>
      </c>
      <c r="P115" s="19">
        <v>0.50069444444444444</v>
      </c>
      <c r="Q115" s="17">
        <f t="shared" si="4"/>
        <v>721</v>
      </c>
      <c r="R115" s="28">
        <f>((0.2779*M115))*0.292</f>
        <v>343.91636775999967</v>
      </c>
      <c r="U115" s="9">
        <v>123</v>
      </c>
      <c r="W115" s="9" t="s">
        <v>44</v>
      </c>
    </row>
    <row r="116" spans="1:24" x14ac:dyDescent="0.25">
      <c r="A116" s="9" t="s">
        <v>206</v>
      </c>
      <c r="B116" t="s">
        <v>16</v>
      </c>
      <c r="C116" s="9">
        <v>2021</v>
      </c>
      <c r="D116" s="10">
        <v>44427</v>
      </c>
      <c r="E116" s="12">
        <v>0.66736111111111107</v>
      </c>
      <c r="F116" s="9" t="s">
        <v>296</v>
      </c>
      <c r="G116" s="9">
        <v>58</v>
      </c>
      <c r="H116" s="9">
        <v>25666</v>
      </c>
      <c r="I116" t="s">
        <v>272</v>
      </c>
      <c r="J116" s="9" t="s">
        <v>269</v>
      </c>
      <c r="K116" s="32">
        <v>34476</v>
      </c>
      <c r="L116" s="32">
        <v>38054.6</v>
      </c>
      <c r="M116" s="32">
        <f t="shared" si="3"/>
        <v>3578.5999999999985</v>
      </c>
      <c r="N116" s="9">
        <v>11</v>
      </c>
      <c r="O116" s="9">
        <v>33</v>
      </c>
      <c r="P116" s="19">
        <v>0.48125000000000001</v>
      </c>
      <c r="Q116" s="17">
        <f t="shared" si="4"/>
        <v>693</v>
      </c>
      <c r="R116" s="28">
        <f t="shared" si="5"/>
        <v>290.6009287199999</v>
      </c>
      <c r="U116" s="9">
        <v>234</v>
      </c>
      <c r="W116" s="9" t="s">
        <v>44</v>
      </c>
      <c r="X116" s="39" t="s">
        <v>92</v>
      </c>
    </row>
    <row r="117" spans="1:24" x14ac:dyDescent="0.25">
      <c r="A117" s="9" t="s">
        <v>207</v>
      </c>
      <c r="B117" t="s">
        <v>16</v>
      </c>
      <c r="C117" s="9">
        <v>2021</v>
      </c>
      <c r="D117" s="10">
        <v>44427</v>
      </c>
      <c r="E117" s="12">
        <v>0.66736111111111107</v>
      </c>
      <c r="F117" s="9" t="s">
        <v>296</v>
      </c>
      <c r="G117" s="9">
        <v>58</v>
      </c>
      <c r="H117" s="9">
        <v>23508</v>
      </c>
      <c r="I117" t="s">
        <v>273</v>
      </c>
      <c r="J117" s="9" t="s">
        <v>270</v>
      </c>
      <c r="K117" s="32">
        <v>65729.2</v>
      </c>
      <c r="L117" s="32">
        <v>69604.7</v>
      </c>
      <c r="M117" s="32">
        <f t="shared" si="3"/>
        <v>3875.5</v>
      </c>
      <c r="N117" s="9">
        <v>11</v>
      </c>
      <c r="O117" s="9">
        <v>33</v>
      </c>
      <c r="P117" s="19">
        <v>0.48125000000000001</v>
      </c>
      <c r="Q117" s="17">
        <f t="shared" si="4"/>
        <v>693</v>
      </c>
      <c r="R117" s="28">
        <f>((0.2779*M117))*0.292</f>
        <v>314.48442339999997</v>
      </c>
      <c r="U117" s="9">
        <v>234</v>
      </c>
      <c r="W117" s="9" t="s">
        <v>44</v>
      </c>
      <c r="X117" s="39" t="s">
        <v>92</v>
      </c>
    </row>
    <row r="118" spans="1:24" x14ac:dyDescent="0.25">
      <c r="A118" s="9" t="s">
        <v>208</v>
      </c>
      <c r="B118" t="s">
        <v>16</v>
      </c>
      <c r="C118" s="9">
        <v>2021</v>
      </c>
      <c r="D118" s="10">
        <v>44427</v>
      </c>
      <c r="E118" s="12">
        <v>0.78888888888888886</v>
      </c>
      <c r="F118" s="9" t="s">
        <v>297</v>
      </c>
      <c r="G118" s="9">
        <v>59</v>
      </c>
      <c r="H118" s="9">
        <v>25666</v>
      </c>
      <c r="I118" t="s">
        <v>272</v>
      </c>
      <c r="J118" s="9" t="s">
        <v>269</v>
      </c>
      <c r="K118" s="32">
        <v>38056.300000000003</v>
      </c>
      <c r="L118" s="32">
        <v>41455.1</v>
      </c>
      <c r="M118" s="32">
        <f t="shared" si="3"/>
        <v>3398.7999999999956</v>
      </c>
      <c r="N118" s="9">
        <v>11</v>
      </c>
      <c r="O118" s="9">
        <v>44</v>
      </c>
      <c r="P118" s="20">
        <v>0.48888888888888887</v>
      </c>
      <c r="Q118" s="17">
        <f t="shared" si="4"/>
        <v>704</v>
      </c>
      <c r="R118" s="28">
        <f t="shared" si="5"/>
        <v>276.00023375999967</v>
      </c>
      <c r="U118" s="9">
        <v>84</v>
      </c>
      <c r="W118" s="9" t="s">
        <v>44</v>
      </c>
      <c r="X118" s="39" t="s">
        <v>91</v>
      </c>
    </row>
    <row r="119" spans="1:24" x14ac:dyDescent="0.25">
      <c r="A119" s="9" t="s">
        <v>209</v>
      </c>
      <c r="B119" t="s">
        <v>16</v>
      </c>
      <c r="C119" s="9">
        <v>2021</v>
      </c>
      <c r="D119" s="10">
        <v>44427</v>
      </c>
      <c r="E119" s="12">
        <v>0.78888888888888886</v>
      </c>
      <c r="F119" s="9" t="s">
        <v>297</v>
      </c>
      <c r="G119" s="9">
        <v>59</v>
      </c>
      <c r="H119" s="9">
        <v>23508</v>
      </c>
      <c r="I119" t="s">
        <v>273</v>
      </c>
      <c r="J119" s="9" t="s">
        <v>270</v>
      </c>
      <c r="K119" s="32">
        <v>69607.7</v>
      </c>
      <c r="L119" s="32">
        <v>73321.399999999994</v>
      </c>
      <c r="M119" s="32">
        <f t="shared" si="3"/>
        <v>3713.6999999999971</v>
      </c>
      <c r="N119" s="9">
        <v>11</v>
      </c>
      <c r="O119" s="9">
        <v>44</v>
      </c>
      <c r="P119" s="20">
        <v>0.48888888888888887</v>
      </c>
      <c r="Q119" s="17">
        <f t="shared" si="4"/>
        <v>704</v>
      </c>
      <c r="R119" s="28">
        <f>((0.2779*M119))*0.292</f>
        <v>301.35487115999973</v>
      </c>
      <c r="U119" s="9">
        <v>84</v>
      </c>
      <c r="W119" s="9" t="s">
        <v>44</v>
      </c>
      <c r="X119" s="39" t="s">
        <v>91</v>
      </c>
    </row>
    <row r="120" spans="1:24" x14ac:dyDescent="0.25">
      <c r="A120" s="9" t="s">
        <v>210</v>
      </c>
      <c r="B120" t="s">
        <v>16</v>
      </c>
      <c r="C120" s="9">
        <v>2021</v>
      </c>
      <c r="D120" s="10">
        <v>44427</v>
      </c>
      <c r="E120" s="12">
        <v>0.86111111111111116</v>
      </c>
      <c r="F120" s="9" t="s">
        <v>298</v>
      </c>
      <c r="G120" s="9">
        <v>60</v>
      </c>
      <c r="H120" s="9">
        <v>25666</v>
      </c>
      <c r="I120" t="s">
        <v>272</v>
      </c>
      <c r="J120" s="9" t="s">
        <v>269</v>
      </c>
      <c r="K120" s="32">
        <v>41455.5</v>
      </c>
      <c r="L120" s="32">
        <v>45574</v>
      </c>
      <c r="M120" s="32">
        <f t="shared" si="3"/>
        <v>4118.5</v>
      </c>
      <c r="N120" s="9">
        <v>11</v>
      </c>
      <c r="O120" s="9">
        <v>25</v>
      </c>
      <c r="P120" s="19">
        <v>0.47569444444444442</v>
      </c>
      <c r="Q120" s="17">
        <f t="shared" si="4"/>
        <v>685</v>
      </c>
      <c r="R120" s="28">
        <f t="shared" si="5"/>
        <v>334.44361620000001</v>
      </c>
      <c r="U120" s="9">
        <v>229</v>
      </c>
      <c r="W120" s="9" t="s">
        <v>44</v>
      </c>
    </row>
    <row r="121" spans="1:24" x14ac:dyDescent="0.25">
      <c r="A121" s="9" t="s">
        <v>211</v>
      </c>
      <c r="B121" t="s">
        <v>16</v>
      </c>
      <c r="C121" s="9">
        <v>2021</v>
      </c>
      <c r="D121" s="10">
        <v>44427</v>
      </c>
      <c r="E121" s="12">
        <v>0.86111111111111116</v>
      </c>
      <c r="F121" s="9" t="s">
        <v>298</v>
      </c>
      <c r="G121" s="9">
        <v>60</v>
      </c>
      <c r="H121" s="9">
        <v>23508</v>
      </c>
      <c r="I121" t="s">
        <v>273</v>
      </c>
      <c r="J121" s="9" t="s">
        <v>270</v>
      </c>
      <c r="K121" s="32">
        <v>73328.3</v>
      </c>
      <c r="L121" s="32">
        <v>77772.2</v>
      </c>
      <c r="M121" s="32">
        <f t="shared" si="3"/>
        <v>4443.8999999999942</v>
      </c>
      <c r="N121" s="9">
        <v>11</v>
      </c>
      <c r="O121" s="9">
        <v>25</v>
      </c>
      <c r="P121" s="19">
        <v>0.47569444444444442</v>
      </c>
      <c r="Q121" s="17">
        <f t="shared" si="4"/>
        <v>685</v>
      </c>
      <c r="R121" s="28">
        <f>((0.2779*M121))*0.292</f>
        <v>360.60826451999947</v>
      </c>
      <c r="U121" s="9">
        <v>229</v>
      </c>
      <c r="W121" s="9" t="s">
        <v>44</v>
      </c>
    </row>
    <row r="122" spans="1:24" x14ac:dyDescent="0.25">
      <c r="A122" s="9" t="s">
        <v>212</v>
      </c>
      <c r="B122" t="s">
        <v>16</v>
      </c>
      <c r="C122" s="9">
        <v>2021</v>
      </c>
      <c r="D122" s="10">
        <v>44427</v>
      </c>
      <c r="E122" s="12">
        <v>0.9277777777777777</v>
      </c>
      <c r="F122" s="9" t="s">
        <v>299</v>
      </c>
      <c r="G122" s="9">
        <v>61</v>
      </c>
      <c r="H122" s="9">
        <v>25666</v>
      </c>
      <c r="I122" t="s">
        <v>272</v>
      </c>
      <c r="J122" s="9" t="s">
        <v>269</v>
      </c>
      <c r="K122" s="32">
        <v>45579.8</v>
      </c>
      <c r="L122" s="32">
        <v>49669.8</v>
      </c>
      <c r="M122" s="32">
        <f t="shared" si="3"/>
        <v>4090</v>
      </c>
      <c r="N122" s="9">
        <v>11</v>
      </c>
      <c r="O122" s="9">
        <v>33</v>
      </c>
      <c r="P122" s="19">
        <v>0.48125000000000001</v>
      </c>
      <c r="Q122" s="17">
        <f t="shared" si="4"/>
        <v>693</v>
      </c>
      <c r="R122" s="28">
        <f t="shared" si="5"/>
        <v>332.12926800000002</v>
      </c>
      <c r="U122" s="9">
        <v>253</v>
      </c>
      <c r="W122" s="9" t="s">
        <v>44</v>
      </c>
    </row>
    <row r="123" spans="1:24" x14ac:dyDescent="0.25">
      <c r="A123" s="9" t="s">
        <v>213</v>
      </c>
      <c r="B123" t="s">
        <v>16</v>
      </c>
      <c r="C123" s="9">
        <v>2021</v>
      </c>
      <c r="D123" s="10">
        <v>44427</v>
      </c>
      <c r="E123" s="12">
        <v>0.9277777777777777</v>
      </c>
      <c r="F123" s="9" t="s">
        <v>299</v>
      </c>
      <c r="G123" s="9">
        <v>61</v>
      </c>
      <c r="H123" s="9">
        <v>23508</v>
      </c>
      <c r="I123" t="s">
        <v>273</v>
      </c>
      <c r="J123" s="9" t="s">
        <v>270</v>
      </c>
      <c r="K123" s="32">
        <v>77783.8</v>
      </c>
      <c r="L123" s="32">
        <v>82213.5</v>
      </c>
      <c r="M123" s="32">
        <f t="shared" si="3"/>
        <v>4429.6999999999971</v>
      </c>
      <c r="N123" s="9">
        <v>11</v>
      </c>
      <c r="O123" s="9">
        <v>33</v>
      </c>
      <c r="P123" s="19">
        <v>0.48125000000000001</v>
      </c>
      <c r="Q123" s="17">
        <f t="shared" si="4"/>
        <v>693</v>
      </c>
      <c r="R123" s="28">
        <f>((0.2779*M123))*0.292</f>
        <v>359.45597995999969</v>
      </c>
      <c r="U123" s="9">
        <v>253</v>
      </c>
      <c r="W123" s="9" t="s">
        <v>44</v>
      </c>
    </row>
    <row r="124" spans="1:24" x14ac:dyDescent="0.25">
      <c r="A124" s="9" t="s">
        <v>214</v>
      </c>
      <c r="B124" t="s">
        <v>16</v>
      </c>
      <c r="C124" s="9">
        <v>2021</v>
      </c>
      <c r="D124" s="10">
        <v>44428</v>
      </c>
      <c r="E124" s="12">
        <v>0</v>
      </c>
      <c r="F124" s="9" t="s">
        <v>300</v>
      </c>
      <c r="G124" s="9">
        <v>62</v>
      </c>
      <c r="H124" s="9">
        <v>25666</v>
      </c>
      <c r="I124" t="s">
        <v>272</v>
      </c>
      <c r="J124" s="9" t="s">
        <v>269</v>
      </c>
      <c r="K124" s="32">
        <v>49674.2</v>
      </c>
      <c r="L124" s="32">
        <v>53492.2</v>
      </c>
      <c r="M124" s="32">
        <f t="shared" si="3"/>
        <v>3818</v>
      </c>
      <c r="N124" s="9">
        <v>11</v>
      </c>
      <c r="O124" s="9">
        <v>8</v>
      </c>
      <c r="P124" s="19">
        <v>0.46388888888888885</v>
      </c>
      <c r="Q124" s="17">
        <f t="shared" si="4"/>
        <v>668</v>
      </c>
      <c r="R124" s="28">
        <f t="shared" si="5"/>
        <v>310.04145360000001</v>
      </c>
      <c r="U124" s="9">
        <v>192</v>
      </c>
      <c r="W124" s="9" t="s">
        <v>44</v>
      </c>
      <c r="X124" s="39" t="s">
        <v>91</v>
      </c>
    </row>
    <row r="125" spans="1:24" x14ac:dyDescent="0.25">
      <c r="A125" s="9" t="s">
        <v>215</v>
      </c>
      <c r="B125" t="s">
        <v>16</v>
      </c>
      <c r="C125" s="9">
        <v>2021</v>
      </c>
      <c r="D125" s="10">
        <v>44428</v>
      </c>
      <c r="E125" s="12">
        <v>0</v>
      </c>
      <c r="F125" s="9" t="s">
        <v>300</v>
      </c>
      <c r="G125" s="9">
        <v>62</v>
      </c>
      <c r="H125" s="9">
        <v>23508</v>
      </c>
      <c r="I125" t="s">
        <v>273</v>
      </c>
      <c r="J125" s="9" t="s">
        <v>270</v>
      </c>
      <c r="K125" s="32">
        <v>82225.2</v>
      </c>
      <c r="L125" s="32">
        <v>86338.5</v>
      </c>
      <c r="M125" s="32">
        <f t="shared" si="3"/>
        <v>4113.3000000000029</v>
      </c>
      <c r="N125" s="9">
        <v>11</v>
      </c>
      <c r="O125" s="9">
        <v>8</v>
      </c>
      <c r="P125" s="19">
        <v>0.46388888888888885</v>
      </c>
      <c r="Q125" s="17">
        <f t="shared" si="4"/>
        <v>668</v>
      </c>
      <c r="R125" s="28">
        <f>((0.2779*M125))*0.292</f>
        <v>333.78113244000019</v>
      </c>
      <c r="U125" s="9">
        <v>192</v>
      </c>
      <c r="W125" s="9" t="s">
        <v>44</v>
      </c>
      <c r="X125" s="39" t="s">
        <v>91</v>
      </c>
    </row>
  </sheetData>
  <autoFilter ref="A1:W125"/>
  <pageMargins left="0.7" right="0.7" top="0.75" bottom="0.75" header="0.3" footer="0.3"/>
  <pageSetup orientation="portrait" r:id="rId1"/>
  <ignoredErrors>
    <ignoredError sqref="R9 R11 R13 R15:R33 R35:R61 R67:R95 R97:R125" formula="1"/>
  </ignoredErrors>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2"/>
  <sheetViews>
    <sheetView workbookViewId="0">
      <selection activeCell="D30" sqref="D30"/>
    </sheetView>
  </sheetViews>
  <sheetFormatPr defaultColWidth="11.42578125" defaultRowHeight="15" x14ac:dyDescent="0.25"/>
  <sheetData>
    <row r="2" spans="1:4" x14ac:dyDescent="0.25">
      <c r="A2">
        <v>10</v>
      </c>
      <c r="B2">
        <v>55</v>
      </c>
      <c r="C2">
        <v>0</v>
      </c>
      <c r="D2" s="19">
        <v>0.4548611111111111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Feuil1</vt:lpstr>
      <vt:lpstr>Feuil2</vt:lpstr>
    </vt:vector>
  </TitlesOfParts>
  <Company>DFO-MPO</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EVB</dc:creator>
  <cp:lastModifiedBy>EVB</cp:lastModifiedBy>
  <dcterms:created xsi:type="dcterms:W3CDTF">2021-08-14T18:50:52Z</dcterms:created>
  <dcterms:modified xsi:type="dcterms:W3CDTF">2021-11-02T20:08:05Z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bfb733f-faef-464c-9b6d-731b56f94973_Enabled">
    <vt:lpwstr>true</vt:lpwstr>
  </property>
  <property fmtid="{D5CDD505-2E9C-101B-9397-08002B2CF9AE}" pid="3" name="MSIP_Label_1bfb733f-faef-464c-9b6d-731b56f94973_SetDate">
    <vt:lpwstr>2021-08-30T19:42:30Z</vt:lpwstr>
  </property>
  <property fmtid="{D5CDD505-2E9C-101B-9397-08002B2CF9AE}" pid="4" name="MSIP_Label_1bfb733f-faef-464c-9b6d-731b56f94973_Method">
    <vt:lpwstr>Standard</vt:lpwstr>
  </property>
  <property fmtid="{D5CDD505-2E9C-101B-9397-08002B2CF9AE}" pid="5" name="MSIP_Label_1bfb733f-faef-464c-9b6d-731b56f94973_Name">
    <vt:lpwstr>Unclass - Non-Classifié</vt:lpwstr>
  </property>
  <property fmtid="{D5CDD505-2E9C-101B-9397-08002B2CF9AE}" pid="6" name="MSIP_Label_1bfb733f-faef-464c-9b6d-731b56f94973_SiteId">
    <vt:lpwstr>1594fdae-a1d9-4405-915d-011467234338</vt:lpwstr>
  </property>
  <property fmtid="{D5CDD505-2E9C-101B-9397-08002B2CF9AE}" pid="7" name="MSIP_Label_1bfb733f-faef-464c-9b6d-731b56f94973_ActionId">
    <vt:lpwstr>7405a179-265b-4341-b7c3-07214ef42fb3</vt:lpwstr>
  </property>
  <property fmtid="{D5CDD505-2E9C-101B-9397-08002B2CF9AE}" pid="8" name="MSIP_Label_1bfb733f-faef-464c-9b6d-731b56f94973_ContentBits">
    <vt:lpwstr>0</vt:lpwstr>
  </property>
</Properties>
</file>