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96" yWindow="0" windowWidth="20736" windowHeight="11760" activeTab="2"/>
  </bookViews>
  <sheets>
    <sheet name="Hoja1" sheetId="1" r:id="rId1"/>
    <sheet name="Sheet1" sheetId="2" r:id="rId2"/>
    <sheet name="Sheet2" sheetId="3" r:id="rId3"/>
  </sheets>
  <externalReferences>
    <externalReference r:id="rId4"/>
  </externalReference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5" i="1"/>
  <c r="C5" i="1"/>
  <c r="C6" i="1"/>
  <c r="I62" i="1"/>
  <c r="I61" i="1"/>
  <c r="D61" i="1"/>
  <c r="I60" i="1"/>
  <c r="I59" i="1"/>
  <c r="D59" i="1"/>
  <c r="I58" i="1"/>
  <c r="I57" i="1"/>
  <c r="D57" i="1"/>
  <c r="I55" i="1"/>
  <c r="I54" i="1"/>
  <c r="I53" i="1"/>
  <c r="C53" i="1"/>
  <c r="I52" i="1"/>
  <c r="I51" i="1"/>
  <c r="D51" i="1"/>
  <c r="C51" i="1"/>
  <c r="I50" i="1"/>
  <c r="I49" i="1"/>
  <c r="D48" i="1"/>
  <c r="C48" i="1"/>
  <c r="I47" i="1"/>
  <c r="I46" i="1"/>
  <c r="I45" i="1"/>
  <c r="I44" i="1"/>
  <c r="C43" i="1"/>
  <c r="I42" i="1"/>
  <c r="I41" i="1"/>
  <c r="I40" i="1"/>
  <c r="D39" i="1"/>
  <c r="D43" i="1"/>
  <c r="C39" i="1"/>
  <c r="I38" i="1"/>
  <c r="I37" i="1"/>
  <c r="I36" i="1"/>
  <c r="I35" i="1"/>
  <c r="C34" i="1"/>
  <c r="I33" i="1"/>
  <c r="I32" i="1"/>
  <c r="I30" i="1"/>
  <c r="I29" i="1"/>
  <c r="I27" i="1"/>
  <c r="I26" i="1"/>
  <c r="I25" i="1"/>
  <c r="I24" i="1"/>
  <c r="I23" i="1"/>
  <c r="I22" i="1"/>
  <c r="I21" i="1"/>
  <c r="I19" i="1"/>
  <c r="I18" i="1"/>
  <c r="D17" i="1"/>
  <c r="D53" i="1"/>
  <c r="I16" i="1"/>
  <c r="I15" i="1"/>
  <c r="I13" i="1"/>
  <c r="I12" i="1"/>
  <c r="I39" i="1"/>
  <c r="I14" i="1"/>
  <c r="I43" i="1"/>
  <c r="G57" i="1"/>
  <c r="I17" i="1"/>
  <c r="I28" i="1"/>
  <c r="I20" i="1"/>
  <c r="I31" i="1"/>
  <c r="I11" i="1"/>
  <c r="I34" i="1"/>
  <c r="I48" i="1"/>
  <c r="G61" i="1"/>
  <c r="G59" i="1"/>
  <c r="G53" i="1"/>
  <c r="G11" i="1"/>
  <c r="G17" i="1"/>
  <c r="G39" i="1"/>
  <c r="G48" i="1"/>
  <c r="G20" i="1"/>
  <c r="G14" i="1"/>
  <c r="G28" i="1"/>
  <c r="G43" i="1"/>
  <c r="G31" i="1"/>
  <c r="G51" i="1"/>
  <c r="G34" i="1"/>
</calcChain>
</file>

<file path=xl/sharedStrings.xml><?xml version="1.0" encoding="utf-8"?>
<sst xmlns="http://schemas.openxmlformats.org/spreadsheetml/2006/main" count="226" uniqueCount="119">
  <si>
    <t>Volumen a Comprar</t>
  </si>
  <si>
    <t>Total Gatos</t>
  </si>
  <si>
    <t>Total Perros</t>
  </si>
  <si>
    <t>Línea</t>
  </si>
  <si>
    <t>Segmento</t>
  </si>
  <si>
    <t>Presentación</t>
  </si>
  <si>
    <t>Participación Compra</t>
  </si>
  <si>
    <t>Participación s/Total</t>
  </si>
  <si>
    <t>Competencia</t>
  </si>
  <si>
    <t>Sabrositos</t>
  </si>
  <si>
    <t>B+</t>
  </si>
  <si>
    <t>Cachorros 18 kg</t>
  </si>
  <si>
    <t>Perro variedades 15 Kg</t>
  </si>
  <si>
    <t>Infinity</t>
  </si>
  <si>
    <t>M</t>
  </si>
  <si>
    <t>Perro Adulto 15 Kg</t>
  </si>
  <si>
    <t>Perro Cachorro 10 Kg</t>
  </si>
  <si>
    <t>Dog Selection</t>
  </si>
  <si>
    <t>Criadores Carne y Pollo 21 Kg</t>
  </si>
  <si>
    <t>Criadores Cahorro 22 Kg</t>
  </si>
  <si>
    <t>Proplan</t>
  </si>
  <si>
    <t>SP</t>
  </si>
  <si>
    <t>Puppy Raza Pequeña 7,5 kg</t>
  </si>
  <si>
    <t>Puppy Raza Mediana 15 Kg</t>
  </si>
  <si>
    <t>Puppy Raza Grande 15 Kg</t>
  </si>
  <si>
    <t>Adult Raza Pequeña 7,5 Kg</t>
  </si>
  <si>
    <t>Adult Raza Median 15 Kg</t>
  </si>
  <si>
    <t>Adult Raza Grande 15 Kg</t>
  </si>
  <si>
    <t>Exigent Razas Pequeñas 7,5 Kg</t>
  </si>
  <si>
    <t>Excellent (Perros)</t>
  </si>
  <si>
    <t>P+</t>
  </si>
  <si>
    <t>Perro Adulto Fórmula 20 Kg</t>
  </si>
  <si>
    <t>Perro Puppy Fórmula 20 Kg</t>
  </si>
  <si>
    <t>Dog Chow</t>
  </si>
  <si>
    <t>P</t>
  </si>
  <si>
    <t>Cachorro 15 Kg</t>
  </si>
  <si>
    <t>Adulto 15 Kg</t>
  </si>
  <si>
    <t>Royal Canin</t>
  </si>
  <si>
    <t>Mini Adulto 7,5 Kg</t>
  </si>
  <si>
    <t>Mini Junior 7,5 kg</t>
  </si>
  <si>
    <t>Maxi Adulto 15 Kg</t>
  </si>
  <si>
    <t>Maxi Junior 15 Kg</t>
  </si>
  <si>
    <t xml:space="preserve">Vitalcan </t>
  </si>
  <si>
    <t>Premiun Perro Adulto 20 Kg</t>
  </si>
  <si>
    <t>Premiun Perro Cachorro 15 Kg</t>
  </si>
  <si>
    <t>Premiun Perro Adulto Raza Pequeña 20 Kg</t>
  </si>
  <si>
    <t>Balanced</t>
  </si>
  <si>
    <t>Perro Pequeño 7,5 Kg</t>
  </si>
  <si>
    <t>Perro Adulto Raza Pequeño 7,5 Kg</t>
  </si>
  <si>
    <t>Perro Adulto Raza Mediana 20 Kg</t>
  </si>
  <si>
    <t>Perro Adulto Raza Grande 20 Kg</t>
  </si>
  <si>
    <t>Crianza</t>
  </si>
  <si>
    <t>B</t>
  </si>
  <si>
    <t>Lucas (Voraz)</t>
  </si>
  <si>
    <t>Adulto 20 kg</t>
  </si>
  <si>
    <t>Cachorro 15 kg</t>
  </si>
  <si>
    <t>Capitán</t>
  </si>
  <si>
    <t>AD X22</t>
  </si>
  <si>
    <t>Belcan</t>
  </si>
  <si>
    <t>Perro Adulto 22 kg</t>
  </si>
  <si>
    <t>Perro Cachorro 15 kg</t>
  </si>
  <si>
    <t>Excellent (Gatos)</t>
  </si>
  <si>
    <t>Gato Adulto 7,5 Kg</t>
  </si>
  <si>
    <t>Royal Canin (Gatos)</t>
  </si>
  <si>
    <t>Premiun Cat 10 Kg</t>
  </si>
  <si>
    <t>Vitalcan (Gatos)</t>
  </si>
  <si>
    <t>Premiun Gato Urinary 7,5 Kg</t>
  </si>
  <si>
    <t>Marca</t>
  </si>
  <si>
    <t>Volumen por Marca</t>
  </si>
  <si>
    <t>Volumen Comprado</t>
  </si>
  <si>
    <t>Markup Maximo a Comercios</t>
  </si>
  <si>
    <t>Markup a Público vs valores Tienda de Macotas</t>
  </si>
  <si>
    <t>Forrajera del Sud</t>
  </si>
  <si>
    <t>El Forastero</t>
  </si>
  <si>
    <t>Royal</t>
  </si>
  <si>
    <t>Alimento Royal Canin Para Perro Mini Adulto 7,5 Kg</t>
  </si>
  <si>
    <t>Alimento Royal Canin Para Perro Mini Junior 7,5 Kg</t>
  </si>
  <si>
    <t>Alimento Royal Canin Para Perro Maxi Adulto 15 Kg</t>
  </si>
  <si>
    <t>Alimento Royal Canin Para Perro Maxi Junior 15 Kg</t>
  </si>
  <si>
    <t>Alimento Infinity Para Perro Adultos - 15Kg</t>
  </si>
  <si>
    <t>Alimento Infinity Para Perro Cachorros - 10Kg</t>
  </si>
  <si>
    <t>Alimento Pro Plan para Perro Cachorro Raza Pequeña 7,5 Kg</t>
  </si>
  <si>
    <t>Alimento Pro Plan para Perro Cachorro Raza Mediana 15 Kg</t>
  </si>
  <si>
    <t>Alimento Pro Plan para Perro Cachorro Raza Grande 15 Kg</t>
  </si>
  <si>
    <t>Alimento Pro Plan para Perro Adulto Raza Pequeña 7,5 Kg</t>
  </si>
  <si>
    <t>Alimento Pro Plan para Perro Adulto Raza Mediana 15 Kg</t>
  </si>
  <si>
    <t>Alimento Pro Plan para Perro Adulto Raza Grande 15 Kg</t>
  </si>
  <si>
    <t>Alimento Pro Plan para Perro Adulto Exigent Raza Pequeñas 7,5 Kg</t>
  </si>
  <si>
    <t>Alimento Excellent para Perro Adulto Formula 20 Kg</t>
  </si>
  <si>
    <t>Alimento Excellent para Perro Cachorro Formula 20 Kg</t>
  </si>
  <si>
    <t>Alimento VitalCan Premium Para Perro Adulto 20 Kg</t>
  </si>
  <si>
    <t>Alimento VitalCan Premium Para Perro Cachorro 20 Kg</t>
  </si>
  <si>
    <t>Alimento VitalCan Premium Para Perro Adulto Raza Pequeña 20 Kg</t>
  </si>
  <si>
    <t>Alimento Sabrositos Para Perro Cachorros 18 Kg</t>
  </si>
  <si>
    <t>Alimento Sabrositos Para Perro Adulto 15 Kg</t>
  </si>
  <si>
    <t>Alimento Dog Selection Criadores Carne y Pollo Para Perro Adulto 21 Kg</t>
  </si>
  <si>
    <t>Alimento Dog Selection Criadores Para Perro Cachorro 21 Kg</t>
  </si>
  <si>
    <t>Alimento Dog Chow Para Perro Cachorro 15 Kg</t>
  </si>
  <si>
    <t>Alimento Dog Chow Para Perro Adulto 15 Kg</t>
  </si>
  <si>
    <t>Alimento Balanced Para Perro Cachorro Raza Pequeña 7,5 Kg</t>
  </si>
  <si>
    <t>Alimento Balanced Para Perro Cachorro Raza Mediana 20 Kg</t>
  </si>
  <si>
    <t>Alimento Balanced Para Perro Cachorro Raza Grande 20 Kg</t>
  </si>
  <si>
    <t>Alimento Balanced Para Perro Adulto Raza Pequeña 7,5 Kg</t>
  </si>
  <si>
    <t>Alimento Balanced Para Perro Adulto Raza Mediana 20 Kg</t>
  </si>
  <si>
    <t>Alimento Balanced Para Perro Adulto Raza Grande 20 Kg</t>
  </si>
  <si>
    <t>Alimento Crianza Para Perro Adulto 20 Kg</t>
  </si>
  <si>
    <t>Alimento Crianza Para Perro Cachorro 15 Kg</t>
  </si>
  <si>
    <t>Alimento Capitan Para Perro Adulto 22 Kg</t>
  </si>
  <si>
    <t>Alimento Belcan Para Perro Adulto 22 Kg</t>
  </si>
  <si>
    <t>Alimento Belcan Para Perro Cachorro 15 Kg</t>
  </si>
  <si>
    <t>Alimento Royal Canin Para Gato 10 Kg</t>
  </si>
  <si>
    <t xml:space="preserve">Excellent </t>
  </si>
  <si>
    <t>Descripcion</t>
  </si>
  <si>
    <t>animal</t>
  </si>
  <si>
    <t>Perro</t>
  </si>
  <si>
    <t xml:space="preserve">Gato </t>
  </si>
  <si>
    <t>Gato</t>
  </si>
  <si>
    <t>Alimento Excellent Para Gato Adulto 7,5 kg</t>
  </si>
  <si>
    <t>Alimento VitalCan Para Gato Urinary 7,5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</si>
</sst>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#,##0.00\ [$Kg]"/>
    <numFmt numFmtId="166" formatCode="[$U$S]\ #,##0.00"/>
    <numFmt numFmtId="167" formatCode="0.0%"/>
    <numFmt numFmtId="168" formatCode="#,##0.00\ [$Bolsas]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6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6"/>
      <color theme="0"/>
      <name val="Times New Roman"/>
      <family val="1"/>
    </font>
    <font>
      <b/>
      <sz val="14"/>
      <color theme="0"/>
      <name val="Times New Roman"/>
      <family val="1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2"/>
      <color rgb="FF000000"/>
      <name val="Times New Roman"/>
      <family val="1"/>
    </font>
    <font>
      <b/>
      <i/>
      <sz val="16"/>
      <color theme="3" tint="-0.249977111117893"/>
      <name val="Times New Roman"/>
      <family val="1"/>
    </font>
    <font>
      <b/>
      <i/>
      <sz val="12"/>
      <color rgb="FF000000"/>
      <name val="Arial"/>
      <family val="2"/>
    </font>
    <font>
      <i/>
      <sz val="16"/>
      <color theme="3" tint="-0.249977111117893"/>
      <name val="Times New Roman"/>
      <family val="1"/>
    </font>
    <font>
      <b/>
      <i/>
      <sz val="16"/>
      <color theme="9" tint="-0.249977111117893"/>
      <name val="Times New Roman"/>
      <family val="1"/>
    </font>
    <font>
      <b/>
      <sz val="14"/>
      <name val="Times New Roman"/>
      <family val="1"/>
    </font>
    <font>
      <sz val="12"/>
      <color rgb="FF000000"/>
      <name val="Helvetica"/>
      <family val="2"/>
    </font>
    <font>
      <b/>
      <i/>
      <sz val="16"/>
      <color theme="5" tint="-0.249977111117893"/>
      <name val="Times New Roman"/>
      <family val="1"/>
    </font>
    <font>
      <i/>
      <sz val="16"/>
      <color theme="5" tint="-0.249977111117893"/>
      <name val="Times New Roman"/>
      <family val="1"/>
    </font>
    <font>
      <b/>
      <i/>
      <sz val="16"/>
      <color theme="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74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5" fontId="5" fillId="0" borderId="0" xfId="0" applyNumberFormat="1" applyFont="1" applyAlignment="1">
      <alignment horizontal="center" vertical="center" shrinkToFit="1"/>
    </xf>
    <xf numFmtId="9" fontId="5" fillId="0" borderId="0" xfId="2" applyFont="1" applyAlignment="1">
      <alignment horizontal="center" vertical="center" shrinkToFit="1"/>
    </xf>
    <xf numFmtId="0" fontId="4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164" fontId="5" fillId="0" borderId="0" xfId="2" applyNumberFormat="1" applyFont="1" applyAlignment="1">
      <alignment horizontal="center" vertical="center" shrinkToFit="1"/>
    </xf>
    <xf numFmtId="0" fontId="2" fillId="4" borderId="0" xfId="0" applyFont="1" applyFill="1" applyAlignment="1">
      <alignment horizontal="center" vertical="top"/>
    </xf>
    <xf numFmtId="9" fontId="9" fillId="4" borderId="0" xfId="2" applyFont="1" applyFill="1" applyAlignment="1">
      <alignment horizontal="center" vertical="center" shrinkToFit="1"/>
    </xf>
    <xf numFmtId="165" fontId="5" fillId="4" borderId="0" xfId="0" applyNumberFormat="1" applyFont="1" applyFill="1" applyAlignment="1">
      <alignment horizontal="center" vertical="center" shrinkToFit="1"/>
    </xf>
    <xf numFmtId="0" fontId="2" fillId="5" borderId="0" xfId="0" applyFont="1" applyFill="1" applyAlignment="1">
      <alignment horizontal="center" vertical="top"/>
    </xf>
    <xf numFmtId="9" fontId="3" fillId="5" borderId="0" xfId="0" applyNumberFormat="1" applyFont="1" applyFill="1" applyAlignment="1">
      <alignment horizontal="center" vertical="top"/>
    </xf>
    <xf numFmtId="165" fontId="5" fillId="5" borderId="0" xfId="0" applyNumberFormat="1" applyFont="1" applyFill="1" applyAlignment="1">
      <alignment horizontal="center" vertical="center" shrinkToFit="1"/>
    </xf>
    <xf numFmtId="9" fontId="8" fillId="0" borderId="0" xfId="2" applyFont="1" applyAlignment="1">
      <alignment horizontal="center" vertical="center" shrinkToFit="1"/>
    </xf>
    <xf numFmtId="165" fontId="8" fillId="0" borderId="0" xfId="0" applyNumberFormat="1" applyFont="1" applyAlignment="1">
      <alignment horizontal="center" vertical="center" shrinkToFit="1"/>
    </xf>
    <xf numFmtId="165" fontId="9" fillId="6" borderId="0" xfId="0" applyNumberFormat="1" applyFont="1" applyFill="1" applyAlignment="1">
      <alignment horizontal="center" vertical="center" shrinkToFit="1"/>
    </xf>
    <xf numFmtId="9" fontId="3" fillId="0" borderId="0" xfId="0" applyNumberFormat="1" applyFont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3" fillId="7" borderId="0" xfId="0" applyFont="1" applyFill="1" applyAlignment="1">
      <alignment horizontal="center" vertical="top"/>
    </xf>
    <xf numFmtId="165" fontId="5" fillId="7" borderId="0" xfId="0" applyNumberFormat="1" applyFont="1" applyFill="1" applyAlignment="1">
      <alignment horizontal="center" vertical="center" shrinkToFit="1"/>
    </xf>
    <xf numFmtId="165" fontId="5" fillId="7" borderId="0" xfId="0" applyNumberFormat="1" applyFont="1" applyFill="1" applyAlignment="1">
      <alignment horizontal="center" vertical="center" wrapText="1" shrinkToFi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top" wrapText="1"/>
    </xf>
    <xf numFmtId="9" fontId="5" fillId="7" borderId="0" xfId="2" applyFont="1" applyFill="1" applyAlignment="1">
      <alignment horizontal="center" vertical="center" wrapText="1" shrinkToFit="1"/>
    </xf>
    <xf numFmtId="165" fontId="10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top"/>
    </xf>
    <xf numFmtId="0" fontId="3" fillId="9" borderId="0" xfId="0" applyFont="1" applyFill="1" applyAlignment="1">
      <alignment horizontal="center" vertical="top"/>
    </xf>
    <xf numFmtId="165" fontId="8" fillId="9" borderId="0" xfId="0" applyNumberFormat="1" applyFont="1" applyFill="1" applyAlignment="1">
      <alignment horizontal="center" vertical="center" shrinkToFit="1"/>
    </xf>
    <xf numFmtId="9" fontId="8" fillId="9" borderId="0" xfId="2" applyFont="1" applyFill="1" applyAlignment="1">
      <alignment horizontal="center" vertical="center" shrinkToFit="1"/>
    </xf>
    <xf numFmtId="167" fontId="5" fillId="9" borderId="0" xfId="2" applyNumberFormat="1" applyFont="1" applyFill="1" applyAlignment="1">
      <alignment horizontal="center" vertical="center" shrinkToFit="1"/>
    </xf>
    <xf numFmtId="165" fontId="3" fillId="9" borderId="0" xfId="0" applyNumberFormat="1" applyFont="1" applyFill="1" applyAlignment="1">
      <alignment horizontal="center" vertical="center"/>
    </xf>
    <xf numFmtId="165" fontId="12" fillId="9" borderId="0" xfId="2" applyNumberFormat="1" applyFont="1" applyFill="1" applyAlignment="1">
      <alignment horizontal="center" vertical="center" shrinkToFit="1"/>
    </xf>
    <xf numFmtId="164" fontId="4" fillId="10" borderId="0" xfId="0" applyNumberFormat="1" applyFont="1" applyFill="1" applyAlignment="1">
      <alignment horizontal="center" vertical="top"/>
    </xf>
    <xf numFmtId="167" fontId="4" fillId="10" borderId="0" xfId="0" applyNumberFormat="1" applyFont="1" applyFill="1" applyAlignment="1">
      <alignment horizontal="center" vertical="top"/>
    </xf>
    <xf numFmtId="0" fontId="13" fillId="9" borderId="0" xfId="0" applyFont="1" applyFill="1" applyAlignment="1">
      <alignment horizontal="right" vertical="top"/>
    </xf>
    <xf numFmtId="165" fontId="10" fillId="9" borderId="0" xfId="0" applyNumberFormat="1" applyFont="1" applyFill="1" applyAlignment="1">
      <alignment horizontal="center" vertical="center"/>
    </xf>
    <xf numFmtId="168" fontId="3" fillId="9" borderId="0" xfId="0" applyNumberFormat="1" applyFont="1" applyFill="1" applyAlignment="1">
      <alignment horizontal="center" vertical="center"/>
    </xf>
    <xf numFmtId="0" fontId="11" fillId="11" borderId="0" xfId="0" applyFont="1" applyFill="1" applyAlignment="1">
      <alignment horizontal="left" vertical="top"/>
    </xf>
    <xf numFmtId="0" fontId="3" fillId="11" borderId="0" xfId="0" applyFont="1" applyFill="1" applyAlignment="1">
      <alignment horizontal="center" vertical="top"/>
    </xf>
    <xf numFmtId="165" fontId="8" fillId="11" borderId="0" xfId="0" applyNumberFormat="1" applyFont="1" applyFill="1" applyAlignment="1">
      <alignment horizontal="center" vertical="center" shrinkToFit="1"/>
    </xf>
    <xf numFmtId="9" fontId="8" fillId="11" borderId="0" xfId="2" applyFont="1" applyFill="1" applyAlignment="1">
      <alignment horizontal="center" vertical="center" shrinkToFit="1"/>
    </xf>
    <xf numFmtId="9" fontId="8" fillId="11" borderId="0" xfId="2" applyFont="1" applyFill="1" applyAlignment="1">
      <alignment horizontal="center" vertical="center" wrapText="1" shrinkToFit="1"/>
    </xf>
    <xf numFmtId="167" fontId="5" fillId="11" borderId="0" xfId="2" applyNumberFormat="1" applyFont="1" applyFill="1" applyAlignment="1">
      <alignment horizontal="center" vertical="center" shrinkToFit="1"/>
    </xf>
    <xf numFmtId="165" fontId="10" fillId="11" borderId="0" xfId="0" applyNumberFormat="1" applyFont="1" applyFill="1" applyAlignment="1">
      <alignment horizontal="center" vertical="center"/>
    </xf>
    <xf numFmtId="165" fontId="12" fillId="11" borderId="0" xfId="2" applyNumberFormat="1" applyFont="1" applyFill="1" applyAlignment="1">
      <alignment horizontal="center" vertical="center" shrinkToFit="1"/>
    </xf>
    <xf numFmtId="164" fontId="4" fillId="11" borderId="0" xfId="0" applyNumberFormat="1" applyFont="1" applyFill="1" applyAlignment="1">
      <alignment horizontal="center" vertical="top"/>
    </xf>
    <xf numFmtId="167" fontId="4" fillId="11" borderId="0" xfId="0" applyNumberFormat="1" applyFont="1" applyFill="1" applyAlignment="1">
      <alignment horizontal="center" vertical="top"/>
    </xf>
    <xf numFmtId="0" fontId="13" fillId="11" borderId="0" xfId="0" applyFont="1" applyFill="1" applyAlignment="1">
      <alignment horizontal="right" vertical="top"/>
    </xf>
    <xf numFmtId="165" fontId="3" fillId="11" borderId="0" xfId="0" applyNumberFormat="1" applyFont="1" applyFill="1" applyAlignment="1">
      <alignment horizontal="center" vertical="center"/>
    </xf>
    <xf numFmtId="168" fontId="3" fillId="11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left" vertical="top"/>
    </xf>
    <xf numFmtId="0" fontId="3" fillId="10" borderId="0" xfId="0" applyFont="1" applyFill="1" applyAlignment="1">
      <alignment horizontal="center" vertical="top"/>
    </xf>
    <xf numFmtId="165" fontId="8" fillId="10" borderId="0" xfId="0" applyNumberFormat="1" applyFont="1" applyFill="1" applyAlignment="1">
      <alignment horizontal="center" vertical="center" shrinkToFit="1"/>
    </xf>
    <xf numFmtId="9" fontId="8" fillId="10" borderId="0" xfId="2" applyFont="1" applyFill="1" applyAlignment="1">
      <alignment horizontal="center" vertical="center" shrinkToFit="1"/>
    </xf>
    <xf numFmtId="167" fontId="5" fillId="10" borderId="0" xfId="2" applyNumberFormat="1" applyFont="1" applyFill="1" applyAlignment="1">
      <alignment horizontal="center" vertical="center" shrinkToFit="1"/>
    </xf>
    <xf numFmtId="165" fontId="10" fillId="10" borderId="0" xfId="0" applyNumberFormat="1" applyFont="1" applyFill="1" applyAlignment="1">
      <alignment horizontal="center" vertical="center"/>
    </xf>
    <xf numFmtId="165" fontId="12" fillId="10" borderId="0" xfId="2" applyNumberFormat="1" applyFont="1" applyFill="1" applyAlignment="1">
      <alignment horizontal="center" vertical="center" shrinkToFit="1"/>
    </xf>
    <xf numFmtId="0" fontId="13" fillId="10" borderId="0" xfId="0" applyFont="1" applyFill="1" applyAlignment="1">
      <alignment horizontal="right" vertical="top"/>
    </xf>
    <xf numFmtId="165" fontId="3" fillId="10" borderId="0" xfId="0" applyNumberFormat="1" applyFont="1" applyFill="1" applyAlignment="1">
      <alignment horizontal="center" vertical="center"/>
    </xf>
    <xf numFmtId="168" fontId="3" fillId="10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center" vertical="top"/>
    </xf>
    <xf numFmtId="165" fontId="8" fillId="12" borderId="0" xfId="0" applyNumberFormat="1" applyFont="1" applyFill="1" applyAlignment="1">
      <alignment horizontal="center" vertical="center" shrinkToFit="1"/>
    </xf>
    <xf numFmtId="9" fontId="8" fillId="12" borderId="0" xfId="2" applyFont="1" applyFill="1" applyAlignment="1">
      <alignment horizontal="center" vertical="center" shrinkToFit="1"/>
    </xf>
    <xf numFmtId="10" fontId="8" fillId="12" borderId="0" xfId="2" applyNumberFormat="1" applyFont="1" applyFill="1" applyAlignment="1">
      <alignment horizontal="center" vertical="center" shrinkToFit="1"/>
    </xf>
    <xf numFmtId="10" fontId="5" fillId="12" borderId="0" xfId="2" applyNumberFormat="1" applyFont="1" applyFill="1" applyAlignment="1">
      <alignment horizontal="center" vertical="center" shrinkToFit="1"/>
    </xf>
    <xf numFmtId="165" fontId="10" fillId="12" borderId="0" xfId="0" applyNumberFormat="1" applyFont="1" applyFill="1" applyAlignment="1">
      <alignment horizontal="center" vertical="center"/>
    </xf>
    <xf numFmtId="165" fontId="12" fillId="12" borderId="0" xfId="2" applyNumberFormat="1" applyFont="1" applyFill="1" applyAlignment="1">
      <alignment horizontal="center" vertical="center" shrinkToFit="1"/>
    </xf>
    <xf numFmtId="164" fontId="4" fillId="12" borderId="0" xfId="0" applyNumberFormat="1" applyFont="1" applyFill="1" applyAlignment="1">
      <alignment horizontal="center" vertical="top"/>
    </xf>
    <xf numFmtId="167" fontId="4" fillId="12" borderId="0" xfId="0" applyNumberFormat="1" applyFont="1" applyFill="1" applyAlignment="1">
      <alignment horizontal="center" vertical="top"/>
    </xf>
    <xf numFmtId="167" fontId="3" fillId="12" borderId="0" xfId="0" applyNumberFormat="1" applyFont="1" applyFill="1" applyAlignment="1">
      <alignment horizontal="center" vertical="top"/>
    </xf>
    <xf numFmtId="0" fontId="13" fillId="12" borderId="0" xfId="0" applyFont="1" applyFill="1" applyAlignment="1">
      <alignment horizontal="right" vertical="top"/>
    </xf>
    <xf numFmtId="165" fontId="3" fillId="12" borderId="0" xfId="0" applyNumberFormat="1" applyFont="1" applyFill="1" applyAlignment="1">
      <alignment horizontal="center" vertical="center"/>
    </xf>
    <xf numFmtId="168" fontId="3" fillId="12" borderId="0" xfId="0" applyNumberFormat="1" applyFont="1" applyFill="1" applyAlignment="1">
      <alignment horizontal="center" vertical="center"/>
    </xf>
    <xf numFmtId="9" fontId="4" fillId="0" borderId="0" xfId="2" applyFont="1" applyAlignment="1">
      <alignment horizontal="center" vertical="top"/>
    </xf>
    <xf numFmtId="167" fontId="3" fillId="10" borderId="0" xfId="0" applyNumberFormat="1" applyFont="1" applyFill="1" applyAlignment="1">
      <alignment horizontal="center" vertical="top"/>
    </xf>
    <xf numFmtId="0" fontId="2" fillId="13" borderId="0" xfId="0" applyFont="1" applyFill="1" applyAlignment="1">
      <alignment vertical="top"/>
    </xf>
    <xf numFmtId="0" fontId="3" fillId="13" borderId="0" xfId="0" applyFont="1" applyFill="1" applyAlignment="1">
      <alignment horizontal="center" vertical="top"/>
    </xf>
    <xf numFmtId="165" fontId="8" fillId="13" borderId="0" xfId="0" applyNumberFormat="1" applyFont="1" applyFill="1" applyAlignment="1">
      <alignment horizontal="center" vertical="center" shrinkToFit="1"/>
    </xf>
    <xf numFmtId="9" fontId="8" fillId="13" borderId="0" xfId="2" applyFont="1" applyFill="1" applyAlignment="1">
      <alignment horizontal="center" vertical="center" shrinkToFit="1"/>
    </xf>
    <xf numFmtId="167" fontId="5" fillId="13" borderId="0" xfId="2" applyNumberFormat="1" applyFont="1" applyFill="1" applyAlignment="1">
      <alignment horizontal="center" vertical="center" shrinkToFit="1"/>
    </xf>
    <xf numFmtId="165" fontId="10" fillId="13" borderId="0" xfId="0" applyNumberFormat="1" applyFont="1" applyFill="1" applyAlignment="1">
      <alignment horizontal="center" vertical="center"/>
    </xf>
    <xf numFmtId="165" fontId="12" fillId="13" borderId="0" xfId="2" applyNumberFormat="1" applyFont="1" applyFill="1" applyAlignment="1">
      <alignment horizontal="center" vertical="center" shrinkToFit="1"/>
    </xf>
    <xf numFmtId="164" fontId="4" fillId="13" borderId="0" xfId="0" applyNumberFormat="1" applyFont="1" applyFill="1" applyAlignment="1">
      <alignment horizontal="center" vertical="top"/>
    </xf>
    <xf numFmtId="167" fontId="4" fillId="13" borderId="0" xfId="0" applyNumberFormat="1" applyFont="1" applyFill="1" applyAlignment="1">
      <alignment horizontal="center" vertical="top"/>
    </xf>
    <xf numFmtId="0" fontId="13" fillId="13" borderId="0" xfId="0" applyFont="1" applyFill="1" applyAlignment="1">
      <alignment horizontal="right" vertical="top"/>
    </xf>
    <xf numFmtId="165" fontId="3" fillId="13" borderId="0" xfId="0" applyNumberFormat="1" applyFont="1" applyFill="1" applyAlignment="1">
      <alignment horizontal="center" vertical="center"/>
    </xf>
    <xf numFmtId="168" fontId="3" fillId="13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left" vertical="top"/>
    </xf>
    <xf numFmtId="167" fontId="8" fillId="12" borderId="0" xfId="2" applyNumberFormat="1" applyFont="1" applyFill="1" applyAlignment="1">
      <alignment horizontal="center" vertical="center" shrinkToFit="1"/>
    </xf>
    <xf numFmtId="0" fontId="2" fillId="10" borderId="0" xfId="0" applyFont="1" applyFill="1" applyAlignment="1">
      <alignment horizontal="left" vertical="center"/>
    </xf>
    <xf numFmtId="167" fontId="8" fillId="10" borderId="0" xfId="2" applyNumberFormat="1" applyFont="1" applyFill="1" applyAlignment="1">
      <alignment horizontal="center" vertical="center" shrinkToFit="1"/>
    </xf>
    <xf numFmtId="0" fontId="2" fillId="14" borderId="0" xfId="0" applyFont="1" applyFill="1" applyAlignment="1">
      <alignment horizontal="left" vertical="top"/>
    </xf>
    <xf numFmtId="0" fontId="3" fillId="14" borderId="0" xfId="0" applyFont="1" applyFill="1" applyAlignment="1">
      <alignment horizontal="center" vertical="top"/>
    </xf>
    <xf numFmtId="165" fontId="8" fillId="14" borderId="0" xfId="0" applyNumberFormat="1" applyFont="1" applyFill="1" applyAlignment="1">
      <alignment horizontal="center" vertical="center" shrinkToFit="1"/>
    </xf>
    <xf numFmtId="9" fontId="8" fillId="14" borderId="0" xfId="2" applyFont="1" applyFill="1" applyAlignment="1">
      <alignment horizontal="center" vertical="center" shrinkToFit="1"/>
    </xf>
    <xf numFmtId="167" fontId="8" fillId="14" borderId="0" xfId="2" applyNumberFormat="1" applyFont="1" applyFill="1" applyAlignment="1">
      <alignment horizontal="center" vertical="center" shrinkToFit="1"/>
    </xf>
    <xf numFmtId="167" fontId="5" fillId="14" borderId="0" xfId="2" applyNumberFormat="1" applyFont="1" applyFill="1" applyAlignment="1">
      <alignment horizontal="center" vertical="center" shrinkToFit="1"/>
    </xf>
    <xf numFmtId="165" fontId="10" fillId="14" borderId="0" xfId="0" applyNumberFormat="1" applyFont="1" applyFill="1" applyAlignment="1">
      <alignment horizontal="center" vertical="center"/>
    </xf>
    <xf numFmtId="165" fontId="12" fillId="14" borderId="0" xfId="2" applyNumberFormat="1" applyFont="1" applyFill="1" applyAlignment="1">
      <alignment horizontal="center" vertical="center" shrinkToFit="1"/>
    </xf>
    <xf numFmtId="164" fontId="4" fillId="14" borderId="0" xfId="0" applyNumberFormat="1" applyFont="1" applyFill="1" applyAlignment="1">
      <alignment horizontal="center" vertical="top"/>
    </xf>
    <xf numFmtId="167" fontId="4" fillId="14" borderId="0" xfId="0" applyNumberFormat="1" applyFont="1" applyFill="1" applyAlignment="1">
      <alignment horizontal="center" vertical="top"/>
    </xf>
    <xf numFmtId="0" fontId="13" fillId="14" borderId="0" xfId="0" applyFont="1" applyFill="1" applyAlignment="1">
      <alignment horizontal="right" vertical="top"/>
    </xf>
    <xf numFmtId="165" fontId="3" fillId="14" borderId="0" xfId="0" applyNumberFormat="1" applyFont="1" applyFill="1" applyAlignment="1">
      <alignment horizontal="center" vertical="center"/>
    </xf>
    <xf numFmtId="168" fontId="3" fillId="14" borderId="0" xfId="0" applyNumberFormat="1" applyFont="1" applyFill="1" applyAlignment="1">
      <alignment horizontal="center" vertical="center"/>
    </xf>
    <xf numFmtId="167" fontId="5" fillId="12" borderId="0" xfId="2" applyNumberFormat="1" applyFont="1" applyFill="1" applyAlignment="1">
      <alignment horizontal="center" vertical="center" shrinkToFit="1"/>
    </xf>
    <xf numFmtId="0" fontId="2" fillId="15" borderId="0" xfId="0" applyFont="1" applyFill="1" applyAlignment="1">
      <alignment horizontal="center" vertical="top"/>
    </xf>
    <xf numFmtId="0" fontId="3" fillId="15" borderId="0" xfId="0" applyFont="1" applyFill="1" applyAlignment="1">
      <alignment horizontal="center" vertical="top"/>
    </xf>
    <xf numFmtId="165" fontId="5" fillId="15" borderId="0" xfId="0" applyNumberFormat="1" applyFont="1" applyFill="1" applyAlignment="1">
      <alignment horizontal="center" vertical="center" shrinkToFit="1"/>
    </xf>
    <xf numFmtId="9" fontId="5" fillId="15" borderId="0" xfId="2" applyFont="1" applyFill="1" applyAlignment="1">
      <alignment horizontal="center" vertical="center" shrinkToFit="1"/>
    </xf>
    <xf numFmtId="165" fontId="8" fillId="15" borderId="0" xfId="0" applyNumberFormat="1" applyFont="1" applyFill="1" applyAlignment="1">
      <alignment horizontal="center" vertical="center" shrinkToFit="1"/>
    </xf>
    <xf numFmtId="9" fontId="8" fillId="15" borderId="0" xfId="2" applyFont="1" applyFill="1" applyAlignment="1">
      <alignment horizontal="center" vertical="center" shrinkToFit="1"/>
    </xf>
    <xf numFmtId="0" fontId="4" fillId="15" borderId="0" xfId="0" applyFont="1" applyFill="1" applyAlignment="1">
      <alignment horizontal="center" vertical="top"/>
    </xf>
    <xf numFmtId="0" fontId="14" fillId="16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center" vertical="top"/>
    </xf>
    <xf numFmtId="165" fontId="8" fillId="16" borderId="0" xfId="0" applyNumberFormat="1" applyFont="1" applyFill="1" applyAlignment="1">
      <alignment horizontal="center" vertical="center" shrinkToFit="1"/>
    </xf>
    <xf numFmtId="9" fontId="8" fillId="16" borderId="0" xfId="2" applyFont="1" applyFill="1" applyAlignment="1">
      <alignment horizontal="center" vertical="center" shrinkToFit="1"/>
    </xf>
    <xf numFmtId="165" fontId="10" fillId="16" borderId="0" xfId="0" applyNumberFormat="1" applyFont="1" applyFill="1" applyAlignment="1">
      <alignment horizontal="center" vertical="center"/>
    </xf>
    <xf numFmtId="9" fontId="5" fillId="16" borderId="0" xfId="2" applyFont="1" applyFill="1" applyAlignment="1">
      <alignment horizontal="center" vertical="center" shrinkToFit="1"/>
    </xf>
    <xf numFmtId="165" fontId="3" fillId="16" borderId="0" xfId="0" applyNumberFormat="1" applyFont="1" applyFill="1" applyAlignment="1">
      <alignment horizontal="center" vertical="center"/>
    </xf>
    <xf numFmtId="168" fontId="3" fillId="16" borderId="0" xfId="0" applyNumberFormat="1" applyFont="1" applyFill="1" applyAlignment="1">
      <alignment horizontal="center" vertical="center"/>
    </xf>
    <xf numFmtId="165" fontId="12" fillId="16" borderId="0" xfId="2" applyNumberFormat="1" applyFont="1" applyFill="1" applyAlignment="1">
      <alignment horizontal="center" vertical="center" shrinkToFit="1"/>
    </xf>
    <xf numFmtId="164" fontId="4" fillId="16" borderId="0" xfId="0" applyNumberFormat="1" applyFont="1" applyFill="1" applyAlignment="1">
      <alignment horizontal="center" vertical="top"/>
    </xf>
    <xf numFmtId="167" fontId="4" fillId="16" borderId="0" xfId="0" applyNumberFormat="1" applyFont="1" applyFill="1" applyAlignment="1">
      <alignment horizontal="center" vertical="top"/>
    </xf>
    <xf numFmtId="0" fontId="13" fillId="16" borderId="0" xfId="0" applyFont="1" applyFill="1" applyAlignment="1">
      <alignment horizontal="right" vertical="top"/>
    </xf>
    <xf numFmtId="167" fontId="8" fillId="16" borderId="0" xfId="2" applyNumberFormat="1" applyFont="1" applyFill="1" applyAlignment="1">
      <alignment horizontal="center" vertical="center" shrinkToFit="1"/>
    </xf>
    <xf numFmtId="0" fontId="14" fillId="7" borderId="0" xfId="0" applyFont="1" applyFill="1" applyAlignment="1">
      <alignment horizontal="left" vertical="center"/>
    </xf>
    <xf numFmtId="165" fontId="8" fillId="7" borderId="0" xfId="0" applyNumberFormat="1" applyFont="1" applyFill="1" applyAlignment="1">
      <alignment horizontal="center" vertical="center" shrinkToFit="1"/>
    </xf>
    <xf numFmtId="9" fontId="8" fillId="7" borderId="0" xfId="2" applyFont="1" applyFill="1" applyAlignment="1">
      <alignment horizontal="center" vertical="center" shrinkToFit="1"/>
    </xf>
    <xf numFmtId="9" fontId="5" fillId="7" borderId="0" xfId="2" applyFont="1" applyFill="1" applyAlignment="1">
      <alignment horizontal="center" vertical="center" shrinkToFit="1"/>
    </xf>
    <xf numFmtId="165" fontId="3" fillId="7" borderId="0" xfId="0" applyNumberFormat="1" applyFont="1" applyFill="1" applyAlignment="1">
      <alignment horizontal="center" vertical="center"/>
    </xf>
    <xf numFmtId="168" fontId="3" fillId="7" borderId="0" xfId="0" applyNumberFormat="1" applyFont="1" applyFill="1" applyAlignment="1">
      <alignment horizontal="center" vertical="center"/>
    </xf>
    <xf numFmtId="165" fontId="12" fillId="7" borderId="0" xfId="2" applyNumberFormat="1" applyFont="1" applyFill="1" applyAlignment="1">
      <alignment horizontal="center" vertical="center" shrinkToFit="1"/>
    </xf>
    <xf numFmtId="164" fontId="4" fillId="7" borderId="0" xfId="0" applyNumberFormat="1" applyFont="1" applyFill="1" applyAlignment="1">
      <alignment horizontal="center" vertical="top"/>
    </xf>
    <xf numFmtId="167" fontId="4" fillId="7" borderId="0" xfId="0" applyNumberFormat="1" applyFont="1" applyFill="1" applyAlignment="1">
      <alignment horizontal="center" vertical="top"/>
    </xf>
    <xf numFmtId="0" fontId="13" fillId="7" borderId="0" xfId="0" applyFont="1" applyFill="1" applyAlignment="1">
      <alignment horizontal="right" vertical="top"/>
    </xf>
    <xf numFmtId="167" fontId="8" fillId="7" borderId="0" xfId="2" applyNumberFormat="1" applyFont="1" applyFill="1" applyAlignment="1">
      <alignment horizontal="center" vertical="center" shrinkToFit="1"/>
    </xf>
    <xf numFmtId="10" fontId="9" fillId="17" borderId="0" xfId="2" applyNumberFormat="1" applyFont="1" applyFill="1" applyAlignment="1">
      <alignment horizontal="center" vertical="center" shrinkToFit="1"/>
    </xf>
    <xf numFmtId="9" fontId="5" fillId="0" borderId="0" xfId="2" applyFont="1" applyFill="1" applyAlignment="1">
      <alignment horizontal="center" vertical="center" shrinkToFit="1"/>
    </xf>
    <xf numFmtId="9" fontId="8" fillId="0" borderId="0" xfId="2" applyFont="1" applyFill="1" applyAlignment="1">
      <alignment horizontal="center" vertical="center" shrinkToFi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9" fontId="4" fillId="0" borderId="0" xfId="2" applyFont="1" applyFill="1" applyAlignment="1">
      <alignment horizontal="center" vertical="top"/>
    </xf>
    <xf numFmtId="167" fontId="4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right" vertical="top"/>
    </xf>
    <xf numFmtId="165" fontId="19" fillId="0" borderId="0" xfId="2" applyNumberFormat="1" applyFont="1" applyFill="1" applyAlignment="1">
      <alignment horizontal="center" vertical="center" shrinkToFit="1"/>
    </xf>
    <xf numFmtId="164" fontId="4" fillId="0" borderId="0" xfId="0" applyNumberFormat="1" applyFont="1" applyAlignment="1">
      <alignment horizontal="center" vertical="top"/>
    </xf>
    <xf numFmtId="167" fontId="8" fillId="0" borderId="0" xfId="2" applyNumberFormat="1" applyFont="1" applyFill="1" applyAlignment="1">
      <alignment horizontal="center" vertical="center" shrinkToFit="1"/>
    </xf>
    <xf numFmtId="0" fontId="17" fillId="0" borderId="0" xfId="0" applyFont="1" applyAlignment="1">
      <alignment horizontal="center" vertical="top"/>
    </xf>
    <xf numFmtId="165" fontId="8" fillId="0" borderId="0" xfId="0" applyNumberFormat="1" applyFont="1" applyBorder="1" applyAlignment="1">
      <alignment horizontal="center" vertical="center" shrinkToFit="1"/>
    </xf>
    <xf numFmtId="165" fontId="20" fillId="0" borderId="0" xfId="0" applyNumberFormat="1" applyFont="1" applyFill="1" applyAlignment="1">
      <alignment horizontal="center" vertical="center" shrinkToFit="1"/>
    </xf>
    <xf numFmtId="9" fontId="20" fillId="0" borderId="0" xfId="2" applyFont="1" applyFill="1" applyAlignment="1">
      <alignment horizontal="center" vertical="center" shrinkToFit="1"/>
    </xf>
    <xf numFmtId="164" fontId="21" fillId="0" borderId="0" xfId="1" applyFont="1" applyFill="1" applyAlignment="1">
      <alignment horizontal="center" vertical="center"/>
    </xf>
    <xf numFmtId="164" fontId="20" fillId="0" borderId="0" xfId="2" applyNumberFormat="1" applyFont="1" applyFill="1" applyAlignment="1">
      <alignment horizontal="center" vertical="center" shrinkToFit="1"/>
    </xf>
    <xf numFmtId="166" fontId="21" fillId="0" borderId="0" xfId="1" applyNumberFormat="1" applyFont="1" applyFill="1" applyAlignment="1">
      <alignment horizontal="center" vertical="center"/>
    </xf>
    <xf numFmtId="9" fontId="22" fillId="0" borderId="0" xfId="2" applyFont="1" applyFill="1" applyAlignment="1">
      <alignment horizontal="center" vertical="center" shrinkToFit="1"/>
    </xf>
    <xf numFmtId="165" fontId="22" fillId="0" borderId="0" xfId="0" applyNumberFormat="1" applyFont="1" applyFill="1" applyAlignment="1">
      <alignment horizontal="center" vertical="center" shrinkToFit="1"/>
    </xf>
    <xf numFmtId="164" fontId="22" fillId="0" borderId="0" xfId="1" applyFont="1" applyFill="1" applyAlignment="1">
      <alignment horizontal="center" vertical="center" shrinkToFit="1"/>
    </xf>
    <xf numFmtId="166" fontId="15" fillId="0" borderId="0" xfId="1" applyNumberFormat="1" applyFont="1" applyFill="1" applyAlignment="1">
      <alignment horizontal="center" vertical="center"/>
    </xf>
    <xf numFmtId="9" fontId="3" fillId="7" borderId="0" xfId="0" applyNumberFormat="1" applyFont="1" applyFill="1" applyAlignment="1">
      <alignment horizontal="center" vertical="top" wrapText="1"/>
    </xf>
    <xf numFmtId="167" fontId="3" fillId="11" borderId="0" xfId="0" applyNumberFormat="1" applyFont="1" applyFill="1" applyAlignment="1">
      <alignment horizontal="center" vertical="top"/>
    </xf>
    <xf numFmtId="167" fontId="3" fillId="13" borderId="0" xfId="0" applyNumberFormat="1" applyFont="1" applyFill="1" applyAlignment="1">
      <alignment horizontal="center" vertical="top"/>
    </xf>
    <xf numFmtId="0" fontId="25" fillId="0" borderId="0" xfId="0" applyFont="1"/>
    <xf numFmtId="165" fontId="7" fillId="3" borderId="0" xfId="0" applyNumberFormat="1" applyFont="1" applyFill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 shrinkToFit="1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top"/>
    </xf>
    <xf numFmtId="0" fontId="0" fillId="18" borderId="0" xfId="0" applyFill="1"/>
    <xf numFmtId="0" fontId="25" fillId="18" borderId="0" xfId="0" applyFont="1" applyFill="1"/>
  </cellXfs>
  <cellStyles count="85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&#225;lculo%20Mix%201ra%20Compra%20Bariloche%20(Nestl&#233;%2035%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nstrucción"/>
      <sheetName val="Resumen"/>
      <sheetName val="Distribución"/>
      <sheetName val="Hoja1"/>
    </sheetNames>
    <sheetDataSet>
      <sheetData sheetId="0">
        <row r="446">
          <cell r="C446">
            <v>15</v>
          </cell>
        </row>
        <row r="450">
          <cell r="C450">
            <v>20</v>
          </cell>
        </row>
        <row r="458">
          <cell r="C458">
            <v>7.5</v>
          </cell>
        </row>
        <row r="464">
          <cell r="C464">
            <v>20</v>
          </cell>
        </row>
        <row r="473">
          <cell r="C473">
            <v>22</v>
          </cell>
        </row>
        <row r="476">
          <cell r="C476">
            <v>22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1"/>
  <sheetViews>
    <sheetView workbookViewId="0">
      <selection activeCell="A25" sqref="A25"/>
    </sheetView>
  </sheetViews>
  <sheetFormatPr baseColWidth="10" defaultColWidth="19.5" defaultRowHeight="20.399999999999999" x14ac:dyDescent="0.3"/>
  <cols>
    <col min="1" max="1" width="47.69921875" style="1" bestFit="1" customWidth="1"/>
    <col min="2" max="2" width="14" style="2" customWidth="1"/>
    <col min="3" max="3" width="16" style="4" customWidth="1"/>
    <col min="4" max="4" width="14.5" style="4" customWidth="1"/>
    <col min="5" max="5" width="13.5" style="5" customWidth="1"/>
    <col min="6" max="6" width="14.19921875" style="4" customWidth="1"/>
    <col min="7" max="7" width="16.296875" style="4" customWidth="1"/>
    <col min="8" max="8" width="16.5" style="5" customWidth="1"/>
    <col min="9" max="9" width="14.5" style="5" customWidth="1"/>
    <col min="10" max="10" width="21.69921875" style="6" bestFit="1" customWidth="1"/>
    <col min="11" max="11" width="19.5" style="6"/>
    <col min="12" max="12" width="31.19921875" style="6" customWidth="1"/>
    <col min="13" max="16384" width="19.5" style="3"/>
  </cols>
  <sheetData>
    <row r="2" spans="1:12" x14ac:dyDescent="0.3">
      <c r="C2" s="3"/>
      <c r="F2" s="153"/>
      <c r="G2" s="153"/>
    </row>
    <row r="3" spans="1:12" x14ac:dyDescent="0.3">
      <c r="A3" s="7" t="s">
        <v>0</v>
      </c>
      <c r="B3" s="166">
        <v>28000</v>
      </c>
      <c r="C3" s="167"/>
      <c r="D3" s="168"/>
      <c r="E3" s="168"/>
      <c r="F3" s="154"/>
      <c r="G3" s="155"/>
      <c r="H3" s="8"/>
    </row>
    <row r="4" spans="1:12" x14ac:dyDescent="0.3">
      <c r="A4" s="9" t="s">
        <v>1</v>
      </c>
      <c r="B4" s="10">
        <v>0.21</v>
      </c>
      <c r="C4" s="11">
        <f>B3*B4</f>
        <v>5880</v>
      </c>
      <c r="D4" s="152"/>
      <c r="E4" s="152"/>
      <c r="F4" s="156"/>
      <c r="G4" s="157"/>
    </row>
    <row r="5" spans="1:12" x14ac:dyDescent="0.3">
      <c r="A5" s="12" t="s">
        <v>2</v>
      </c>
      <c r="B5" s="13">
        <f>100%-B4</f>
        <v>0.79</v>
      </c>
      <c r="C5" s="14">
        <f>B3*B5</f>
        <v>22120</v>
      </c>
      <c r="D5" s="152"/>
      <c r="E5" s="152"/>
      <c r="F5" s="158"/>
      <c r="G5" s="159"/>
    </row>
    <row r="6" spans="1:12" x14ac:dyDescent="0.3">
      <c r="B6" s="1"/>
      <c r="C6" s="17">
        <f>SUM(C4:C5)</f>
        <v>28000</v>
      </c>
      <c r="D6" s="152"/>
      <c r="E6" s="152"/>
      <c r="F6" s="160"/>
      <c r="G6" s="157"/>
    </row>
    <row r="7" spans="1:12" x14ac:dyDescent="0.3">
      <c r="B7" s="18"/>
      <c r="F7" s="158"/>
      <c r="G7" s="161"/>
    </row>
    <row r="8" spans="1:12" ht="10.050000000000001" customHeight="1" x14ac:dyDescent="0.3">
      <c r="F8" s="3"/>
    </row>
    <row r="9" spans="1:12" s="2" customFormat="1" ht="39" customHeight="1" x14ac:dyDescent="0.3">
      <c r="A9" s="19" t="s">
        <v>3</v>
      </c>
      <c r="B9" s="20" t="s">
        <v>4</v>
      </c>
      <c r="C9" s="21" t="s">
        <v>5</v>
      </c>
      <c r="D9" s="171" t="s">
        <v>6</v>
      </c>
      <c r="E9" s="171"/>
      <c r="F9" s="22" t="s">
        <v>7</v>
      </c>
      <c r="G9" s="23" t="s">
        <v>68</v>
      </c>
      <c r="H9" s="169" t="s">
        <v>69</v>
      </c>
      <c r="I9" s="169"/>
      <c r="J9" s="20" t="s">
        <v>8</v>
      </c>
      <c r="K9" s="24" t="s">
        <v>70</v>
      </c>
      <c r="L9" s="24" t="s">
        <v>71</v>
      </c>
    </row>
    <row r="10" spans="1:12" s="2" customFormat="1" ht="22.05" customHeight="1" x14ac:dyDescent="0.3">
      <c r="A10" s="19"/>
      <c r="B10" s="20"/>
      <c r="C10" s="21"/>
      <c r="D10" s="27" t="s">
        <v>4</v>
      </c>
      <c r="E10" s="27" t="s">
        <v>67</v>
      </c>
      <c r="F10" s="25"/>
      <c r="G10" s="26">
        <v>28000</v>
      </c>
      <c r="H10" s="170"/>
      <c r="I10" s="170"/>
      <c r="J10" s="20"/>
      <c r="K10" s="24"/>
      <c r="L10" s="162"/>
    </row>
    <row r="11" spans="1:12" x14ac:dyDescent="0.3">
      <c r="A11" s="28" t="s">
        <v>9</v>
      </c>
      <c r="B11" s="29" t="s">
        <v>10</v>
      </c>
      <c r="C11" s="30"/>
      <c r="D11" s="31">
        <v>0.2</v>
      </c>
      <c r="E11" s="31"/>
      <c r="F11" s="32">
        <v>3.9500000000000007E-2</v>
      </c>
      <c r="G11" s="33">
        <f>G10*F11</f>
        <v>1106.0000000000002</v>
      </c>
      <c r="H11" s="31"/>
      <c r="I11" s="34">
        <f>SUM(I12:I13)</f>
        <v>1122</v>
      </c>
      <c r="J11" s="35" t="s">
        <v>72</v>
      </c>
      <c r="K11" s="78">
        <v>0.15</v>
      </c>
      <c r="L11" s="36"/>
    </row>
    <row r="12" spans="1:12" ht="21" x14ac:dyDescent="0.3">
      <c r="A12" s="37" t="s">
        <v>11</v>
      </c>
      <c r="B12" s="29"/>
      <c r="C12" s="30">
        <v>18</v>
      </c>
      <c r="D12" s="31"/>
      <c r="E12" s="31">
        <v>0.3</v>
      </c>
      <c r="F12" s="31"/>
      <c r="G12" s="38"/>
      <c r="H12" s="39">
        <v>19</v>
      </c>
      <c r="I12" s="33">
        <f>H12*C12</f>
        <v>342</v>
      </c>
      <c r="J12" s="35"/>
      <c r="K12" s="36"/>
      <c r="L12" s="36"/>
    </row>
    <row r="13" spans="1:12" ht="21" x14ac:dyDescent="0.3">
      <c r="A13" s="37" t="s">
        <v>12</v>
      </c>
      <c r="B13" s="29"/>
      <c r="C13" s="30">
        <v>15</v>
      </c>
      <c r="D13" s="31"/>
      <c r="E13" s="31">
        <v>0.7</v>
      </c>
      <c r="F13" s="31"/>
      <c r="G13" s="38"/>
      <c r="H13" s="39">
        <v>52</v>
      </c>
      <c r="I13" s="33">
        <f>H13*C13</f>
        <v>780</v>
      </c>
      <c r="J13" s="35"/>
      <c r="K13" s="36"/>
      <c r="L13" s="36"/>
    </row>
    <row r="14" spans="1:12" x14ac:dyDescent="0.3">
      <c r="A14" s="40" t="s">
        <v>13</v>
      </c>
      <c r="B14" s="41" t="s">
        <v>14</v>
      </c>
      <c r="C14" s="42"/>
      <c r="D14" s="43">
        <v>0.45</v>
      </c>
      <c r="E14" s="43"/>
      <c r="F14" s="45">
        <v>0.11849999999999999</v>
      </c>
      <c r="G14" s="46">
        <f>F14*$G$10</f>
        <v>3318</v>
      </c>
      <c r="H14" s="43"/>
      <c r="I14" s="47">
        <f>SUM(I15:I16)</f>
        <v>3360</v>
      </c>
      <c r="J14" s="48" t="s">
        <v>72</v>
      </c>
      <c r="K14" s="163">
        <v>0.33</v>
      </c>
      <c r="L14" s="49"/>
    </row>
    <row r="15" spans="1:12" ht="21" x14ac:dyDescent="0.3">
      <c r="A15" s="50" t="s">
        <v>15</v>
      </c>
      <c r="B15" s="41"/>
      <c r="C15" s="42">
        <v>15</v>
      </c>
      <c r="D15" s="43"/>
      <c r="E15" s="43">
        <v>0.65</v>
      </c>
      <c r="F15" s="44"/>
      <c r="G15" s="46"/>
      <c r="H15" s="52">
        <v>146</v>
      </c>
      <c r="I15" s="51">
        <f>H15*C15</f>
        <v>2190</v>
      </c>
      <c r="J15" s="48"/>
      <c r="K15" s="49"/>
      <c r="L15" s="49"/>
    </row>
    <row r="16" spans="1:12" ht="21" x14ac:dyDescent="0.3">
      <c r="A16" s="50" t="s">
        <v>16</v>
      </c>
      <c r="B16" s="41"/>
      <c r="C16" s="42">
        <v>10</v>
      </c>
      <c r="D16" s="43"/>
      <c r="E16" s="43">
        <v>0.35</v>
      </c>
      <c r="F16" s="44"/>
      <c r="G16" s="46"/>
      <c r="H16" s="52">
        <v>117</v>
      </c>
      <c r="I16" s="51">
        <f>H16*C16</f>
        <v>1170</v>
      </c>
      <c r="J16" s="48"/>
      <c r="K16" s="49"/>
      <c r="L16" s="49"/>
    </row>
    <row r="17" spans="1:13" x14ac:dyDescent="0.3">
      <c r="A17" s="53" t="s">
        <v>17</v>
      </c>
      <c r="B17" s="54" t="s">
        <v>14</v>
      </c>
      <c r="C17" s="55"/>
      <c r="D17" s="56">
        <f>D14</f>
        <v>0.45</v>
      </c>
      <c r="E17" s="56"/>
      <c r="F17" s="57">
        <v>0.11849999999999999</v>
      </c>
      <c r="G17" s="58">
        <f>F17*$G$10</f>
        <v>3318</v>
      </c>
      <c r="H17" s="56"/>
      <c r="I17" s="59">
        <f>SUM(I18:I19)</f>
        <v>3356</v>
      </c>
      <c r="J17" s="35" t="s">
        <v>72</v>
      </c>
      <c r="K17" s="78">
        <v>0.22</v>
      </c>
      <c r="L17" s="36"/>
    </row>
    <row r="18" spans="1:13" ht="21" x14ac:dyDescent="0.3">
      <c r="A18" s="60" t="s">
        <v>18</v>
      </c>
      <c r="B18" s="54"/>
      <c r="C18" s="55">
        <v>21</v>
      </c>
      <c r="D18" s="56"/>
      <c r="E18" s="56">
        <v>0.75</v>
      </c>
      <c r="F18" s="56"/>
      <c r="G18" s="58"/>
      <c r="H18" s="62">
        <v>120</v>
      </c>
      <c r="I18" s="61">
        <f>H18*C18</f>
        <v>2520</v>
      </c>
      <c r="J18" s="35"/>
      <c r="K18" s="36"/>
      <c r="L18" s="36"/>
    </row>
    <row r="19" spans="1:13" ht="21" x14ac:dyDescent="0.3">
      <c r="A19" s="60" t="s">
        <v>19</v>
      </c>
      <c r="B19" s="54"/>
      <c r="C19" s="55">
        <v>22</v>
      </c>
      <c r="D19" s="56"/>
      <c r="E19" s="56">
        <v>0.25</v>
      </c>
      <c r="F19" s="56"/>
      <c r="G19" s="58"/>
      <c r="H19" s="62">
        <v>38</v>
      </c>
      <c r="I19" s="61">
        <f>H19*C19</f>
        <v>836</v>
      </c>
      <c r="J19" s="35"/>
      <c r="K19" s="36"/>
      <c r="L19" s="36"/>
    </row>
    <row r="20" spans="1:13" x14ac:dyDescent="0.3">
      <c r="A20" s="63" t="s">
        <v>20</v>
      </c>
      <c r="B20" s="64" t="s">
        <v>21</v>
      </c>
      <c r="C20" s="65"/>
      <c r="D20" s="66">
        <v>0.18</v>
      </c>
      <c r="E20" s="66"/>
      <c r="F20" s="68">
        <v>4.9770000000000016E-2</v>
      </c>
      <c r="G20" s="69">
        <f>F20*$G$10</f>
        <v>1393.5600000000004</v>
      </c>
      <c r="H20" s="66"/>
      <c r="I20" s="70">
        <f>SUM(I21:I27)</f>
        <v>1500</v>
      </c>
      <c r="J20" s="71" t="s">
        <v>73</v>
      </c>
      <c r="K20" s="73">
        <v>0.15</v>
      </c>
      <c r="L20" s="73">
        <v>0.19405040628012671</v>
      </c>
    </row>
    <row r="21" spans="1:13" ht="21" x14ac:dyDescent="0.3">
      <c r="A21" s="74" t="s">
        <v>22</v>
      </c>
      <c r="B21" s="64"/>
      <c r="C21" s="65">
        <v>7.5</v>
      </c>
      <c r="D21" s="66"/>
      <c r="E21" s="66">
        <v>0.06</v>
      </c>
      <c r="F21" s="66"/>
      <c r="G21" s="69"/>
      <c r="H21" s="76">
        <v>14</v>
      </c>
      <c r="I21" s="75">
        <f t="shared" ref="I21:I27" si="0">H21*C21</f>
        <v>105</v>
      </c>
      <c r="J21" s="71"/>
      <c r="K21" s="72"/>
      <c r="L21" s="72"/>
      <c r="M21" s="77"/>
    </row>
    <row r="22" spans="1:13" ht="21" x14ac:dyDescent="0.3">
      <c r="A22" s="74" t="s">
        <v>23</v>
      </c>
      <c r="B22" s="64"/>
      <c r="C22" s="65">
        <v>15</v>
      </c>
      <c r="D22" s="66"/>
      <c r="E22" s="66">
        <v>7.0000000000000007E-2</v>
      </c>
      <c r="F22" s="66"/>
      <c r="G22" s="69"/>
      <c r="H22" s="76">
        <v>8</v>
      </c>
      <c r="I22" s="75">
        <f t="shared" si="0"/>
        <v>120</v>
      </c>
      <c r="J22" s="71"/>
      <c r="K22" s="72"/>
      <c r="L22" s="72"/>
      <c r="M22" s="77"/>
    </row>
    <row r="23" spans="1:13" ht="21" x14ac:dyDescent="0.3">
      <c r="A23" s="74" t="s">
        <v>24</v>
      </c>
      <c r="B23" s="64"/>
      <c r="C23" s="65">
        <v>15</v>
      </c>
      <c r="D23" s="66"/>
      <c r="E23" s="66">
        <v>0.06</v>
      </c>
      <c r="F23" s="67"/>
      <c r="G23" s="69"/>
      <c r="H23" s="76">
        <v>7</v>
      </c>
      <c r="I23" s="75">
        <f t="shared" si="0"/>
        <v>105</v>
      </c>
      <c r="J23" s="71"/>
      <c r="K23" s="72"/>
      <c r="L23" s="72"/>
      <c r="M23" s="77"/>
    </row>
    <row r="24" spans="1:13" ht="21" x14ac:dyDescent="0.3">
      <c r="A24" s="74" t="s">
        <v>25</v>
      </c>
      <c r="B24" s="64"/>
      <c r="C24" s="65">
        <v>7.5</v>
      </c>
      <c r="D24" s="66"/>
      <c r="E24" s="66">
        <v>0.3</v>
      </c>
      <c r="F24" s="66"/>
      <c r="G24" s="69"/>
      <c r="H24" s="76">
        <v>58</v>
      </c>
      <c r="I24" s="75">
        <f t="shared" si="0"/>
        <v>435</v>
      </c>
      <c r="J24" s="71"/>
      <c r="K24" s="72"/>
      <c r="L24" s="72"/>
      <c r="M24" s="77"/>
    </row>
    <row r="25" spans="1:13" ht="21" x14ac:dyDescent="0.3">
      <c r="A25" s="74" t="s">
        <v>26</v>
      </c>
      <c r="B25" s="64"/>
      <c r="C25" s="65">
        <v>15</v>
      </c>
      <c r="D25" s="66"/>
      <c r="E25" s="66">
        <v>0.25</v>
      </c>
      <c r="F25" s="66"/>
      <c r="G25" s="69"/>
      <c r="H25" s="76">
        <v>25</v>
      </c>
      <c r="I25" s="75">
        <f t="shared" si="0"/>
        <v>375</v>
      </c>
      <c r="J25" s="71"/>
      <c r="K25" s="72"/>
      <c r="L25" s="72"/>
      <c r="M25" s="77"/>
    </row>
    <row r="26" spans="1:13" ht="21" x14ac:dyDescent="0.3">
      <c r="A26" s="74" t="s">
        <v>27</v>
      </c>
      <c r="B26" s="64"/>
      <c r="C26" s="65">
        <v>15</v>
      </c>
      <c r="D26" s="66"/>
      <c r="E26" s="66">
        <v>0.25</v>
      </c>
      <c r="F26" s="66"/>
      <c r="G26" s="69"/>
      <c r="H26" s="76">
        <v>23</v>
      </c>
      <c r="I26" s="75">
        <f t="shared" si="0"/>
        <v>345</v>
      </c>
      <c r="J26" s="71"/>
      <c r="K26" s="72"/>
      <c r="L26" s="72"/>
      <c r="M26" s="77"/>
    </row>
    <row r="27" spans="1:13" ht="21" x14ac:dyDescent="0.3">
      <c r="A27" s="74" t="s">
        <v>28</v>
      </c>
      <c r="B27" s="64"/>
      <c r="C27" s="65">
        <v>7.5</v>
      </c>
      <c r="D27" s="66"/>
      <c r="E27" s="66">
        <v>0.01</v>
      </c>
      <c r="F27" s="66"/>
      <c r="G27" s="69"/>
      <c r="H27" s="76">
        <v>2</v>
      </c>
      <c r="I27" s="75">
        <f t="shared" si="0"/>
        <v>15</v>
      </c>
      <c r="J27" s="71"/>
      <c r="K27" s="72"/>
      <c r="L27" s="72"/>
      <c r="M27" s="77"/>
    </row>
    <row r="28" spans="1:13" x14ac:dyDescent="0.3">
      <c r="A28" s="53" t="s">
        <v>29</v>
      </c>
      <c r="B28" s="54" t="s">
        <v>30</v>
      </c>
      <c r="C28" s="55"/>
      <c r="D28" s="56">
        <v>0.17</v>
      </c>
      <c r="E28" s="56"/>
      <c r="F28" s="57">
        <v>7.9000000000000008E-3</v>
      </c>
      <c r="G28" s="58">
        <f>F28*$G$10</f>
        <v>221.20000000000002</v>
      </c>
      <c r="H28" s="56"/>
      <c r="I28" s="59">
        <f>SUM(I29:I30)</f>
        <v>220</v>
      </c>
      <c r="J28" s="35" t="s">
        <v>73</v>
      </c>
      <c r="K28" s="78">
        <v>7.0000000000000007E-2</v>
      </c>
      <c r="L28" s="78">
        <v>0.17959575429087615</v>
      </c>
    </row>
    <row r="29" spans="1:13" ht="21" x14ac:dyDescent="0.3">
      <c r="A29" s="60" t="s">
        <v>31</v>
      </c>
      <c r="B29" s="54"/>
      <c r="C29" s="55">
        <v>20</v>
      </c>
      <c r="D29" s="56"/>
      <c r="E29" s="56">
        <v>0.75</v>
      </c>
      <c r="F29" s="56"/>
      <c r="G29" s="58"/>
      <c r="H29" s="62">
        <v>8</v>
      </c>
      <c r="I29" s="61">
        <f>H29*C29</f>
        <v>160</v>
      </c>
      <c r="J29" s="35"/>
      <c r="K29" s="36"/>
      <c r="L29" s="36"/>
    </row>
    <row r="30" spans="1:13" ht="21" x14ac:dyDescent="0.3">
      <c r="A30" s="60" t="s">
        <v>32</v>
      </c>
      <c r="B30" s="54"/>
      <c r="C30" s="55">
        <v>20</v>
      </c>
      <c r="D30" s="56"/>
      <c r="E30" s="56">
        <v>0.25</v>
      </c>
      <c r="F30" s="56"/>
      <c r="G30" s="58"/>
      <c r="H30" s="62">
        <v>3</v>
      </c>
      <c r="I30" s="61">
        <f>H30*C30</f>
        <v>60</v>
      </c>
      <c r="J30" s="35"/>
      <c r="K30" s="36"/>
      <c r="L30" s="36"/>
    </row>
    <row r="31" spans="1:13" x14ac:dyDescent="0.3">
      <c r="A31" s="79" t="s">
        <v>33</v>
      </c>
      <c r="B31" s="80" t="s">
        <v>34</v>
      </c>
      <c r="C31" s="81"/>
      <c r="D31" s="82">
        <v>0.17</v>
      </c>
      <c r="E31" s="82"/>
      <c r="F31" s="83">
        <v>1.5800000000000002E-2</v>
      </c>
      <c r="G31" s="84">
        <f>F31*$G$10</f>
        <v>442.40000000000003</v>
      </c>
      <c r="H31" s="82"/>
      <c r="I31" s="85">
        <f>SUM(I32:I33)</f>
        <v>450</v>
      </c>
      <c r="J31" s="86" t="s">
        <v>73</v>
      </c>
      <c r="K31" s="164">
        <v>0.15</v>
      </c>
      <c r="L31" s="87"/>
    </row>
    <row r="32" spans="1:13" ht="21" x14ac:dyDescent="0.3">
      <c r="A32" s="88" t="s">
        <v>35</v>
      </c>
      <c r="B32" s="80"/>
      <c r="C32" s="81">
        <v>15</v>
      </c>
      <c r="D32" s="82"/>
      <c r="E32" s="82">
        <v>0.25</v>
      </c>
      <c r="F32" s="82"/>
      <c r="G32" s="84"/>
      <c r="H32" s="90">
        <v>7</v>
      </c>
      <c r="I32" s="89">
        <f>H32*C32</f>
        <v>105</v>
      </c>
      <c r="J32" s="86"/>
      <c r="K32" s="87"/>
      <c r="L32" s="87"/>
    </row>
    <row r="33" spans="1:12" ht="21" x14ac:dyDescent="0.3">
      <c r="A33" s="88" t="s">
        <v>36</v>
      </c>
      <c r="B33" s="80"/>
      <c r="C33" s="81">
        <v>15</v>
      </c>
      <c r="D33" s="82"/>
      <c r="E33" s="82">
        <v>0.75</v>
      </c>
      <c r="F33" s="82"/>
      <c r="G33" s="84"/>
      <c r="H33" s="90">
        <v>23</v>
      </c>
      <c r="I33" s="89">
        <f>H33*C33</f>
        <v>345</v>
      </c>
      <c r="J33" s="86"/>
      <c r="K33" s="87"/>
      <c r="L33" s="87"/>
    </row>
    <row r="34" spans="1:12" x14ac:dyDescent="0.3">
      <c r="A34" s="63" t="s">
        <v>37</v>
      </c>
      <c r="B34" s="64" t="s">
        <v>21</v>
      </c>
      <c r="C34" s="65">
        <f>[1]Deconstrucción!C446</f>
        <v>15</v>
      </c>
      <c r="D34" s="66">
        <v>0.18</v>
      </c>
      <c r="E34" s="66"/>
      <c r="F34" s="68">
        <v>9.2429999999999984E-2</v>
      </c>
      <c r="G34" s="69">
        <f>F34*$G$10</f>
        <v>2588.0399999999995</v>
      </c>
      <c r="H34" s="66"/>
      <c r="I34" s="70">
        <f>SUM(I35:I38)</f>
        <v>2632.5</v>
      </c>
      <c r="J34" s="71" t="s">
        <v>74</v>
      </c>
      <c r="K34" s="73">
        <v>0.1</v>
      </c>
      <c r="L34" s="73">
        <v>0.22890715827935559</v>
      </c>
    </row>
    <row r="35" spans="1:12" ht="21" x14ac:dyDescent="0.3">
      <c r="A35" s="74" t="s">
        <v>38</v>
      </c>
      <c r="B35" s="64"/>
      <c r="C35" s="65">
        <v>7.5</v>
      </c>
      <c r="D35" s="66"/>
      <c r="E35" s="92">
        <v>0.375</v>
      </c>
      <c r="F35" s="66"/>
      <c r="G35" s="69"/>
      <c r="H35" s="76">
        <v>131</v>
      </c>
      <c r="I35" s="75">
        <f>H35*C35</f>
        <v>982.5</v>
      </c>
      <c r="J35" s="71"/>
      <c r="K35" s="72"/>
      <c r="L35" s="72"/>
    </row>
    <row r="36" spans="1:12" ht="21" x14ac:dyDescent="0.3">
      <c r="A36" s="74" t="s">
        <v>39</v>
      </c>
      <c r="B36" s="91"/>
      <c r="C36" s="65">
        <v>7.5</v>
      </c>
      <c r="D36" s="66"/>
      <c r="E36" s="92">
        <v>0.125</v>
      </c>
      <c r="F36" s="67"/>
      <c r="G36" s="69"/>
      <c r="H36" s="76">
        <v>44</v>
      </c>
      <c r="I36" s="75">
        <f>H36*C36</f>
        <v>330</v>
      </c>
      <c r="J36" s="71"/>
      <c r="K36" s="72"/>
      <c r="L36" s="72"/>
    </row>
    <row r="37" spans="1:12" ht="21" x14ac:dyDescent="0.3">
      <c r="A37" s="74" t="s">
        <v>40</v>
      </c>
      <c r="B37" s="64"/>
      <c r="C37" s="65">
        <v>15</v>
      </c>
      <c r="D37" s="66"/>
      <c r="E37" s="92">
        <v>0.375</v>
      </c>
      <c r="F37" s="66"/>
      <c r="G37" s="69"/>
      <c r="H37" s="76">
        <v>66</v>
      </c>
      <c r="I37" s="75">
        <f>H37*C37</f>
        <v>990</v>
      </c>
      <c r="J37" s="71"/>
      <c r="K37" s="72"/>
      <c r="L37" s="72"/>
    </row>
    <row r="38" spans="1:12" ht="21" x14ac:dyDescent="0.3">
      <c r="A38" s="74" t="s">
        <v>41</v>
      </c>
      <c r="B38" s="64"/>
      <c r="C38" s="65">
        <v>15</v>
      </c>
      <c r="D38" s="66"/>
      <c r="E38" s="92">
        <v>0.125</v>
      </c>
      <c r="F38" s="66"/>
      <c r="G38" s="69"/>
      <c r="H38" s="76">
        <v>22</v>
      </c>
      <c r="I38" s="75">
        <f>H38*C38</f>
        <v>330</v>
      </c>
      <c r="J38" s="71"/>
      <c r="K38" s="72"/>
      <c r="L38" s="72"/>
    </row>
    <row r="39" spans="1:12" x14ac:dyDescent="0.3">
      <c r="A39" s="93" t="s">
        <v>42</v>
      </c>
      <c r="B39" s="54" t="s">
        <v>34</v>
      </c>
      <c r="C39" s="55">
        <f>[1]Deconstrucción!C450</f>
        <v>20</v>
      </c>
      <c r="D39" s="56">
        <f>D28</f>
        <v>0.17</v>
      </c>
      <c r="E39" s="56"/>
      <c r="F39" s="57">
        <v>8.6900000000000005E-2</v>
      </c>
      <c r="G39" s="58">
        <f>F39*$G$10</f>
        <v>2433.2000000000003</v>
      </c>
      <c r="H39" s="56"/>
      <c r="I39" s="59">
        <f>SUM(I40:I42)</f>
        <v>2455</v>
      </c>
      <c r="J39" s="35" t="s">
        <v>72</v>
      </c>
      <c r="K39" s="36">
        <v>0.5</v>
      </c>
      <c r="L39" s="36">
        <v>0.58775845864661647</v>
      </c>
    </row>
    <row r="40" spans="1:12" ht="21" x14ac:dyDescent="0.3">
      <c r="A40" s="60" t="s">
        <v>43</v>
      </c>
      <c r="B40" s="54"/>
      <c r="C40" s="55">
        <v>20</v>
      </c>
      <c r="D40" s="56"/>
      <c r="E40" s="94">
        <v>0.375</v>
      </c>
      <c r="F40" s="56"/>
      <c r="G40" s="58"/>
      <c r="H40" s="62">
        <v>46</v>
      </c>
      <c r="I40" s="61">
        <f>H40*C40</f>
        <v>920</v>
      </c>
      <c r="J40" s="35"/>
      <c r="K40" s="36"/>
      <c r="L40" s="36"/>
    </row>
    <row r="41" spans="1:12" ht="21" x14ac:dyDescent="0.3">
      <c r="A41" s="60" t="s">
        <v>44</v>
      </c>
      <c r="B41" s="54"/>
      <c r="C41" s="55">
        <v>15</v>
      </c>
      <c r="D41" s="56"/>
      <c r="E41" s="94">
        <v>0.25</v>
      </c>
      <c r="F41" s="56"/>
      <c r="G41" s="58"/>
      <c r="H41" s="62">
        <v>41</v>
      </c>
      <c r="I41" s="61">
        <f>H41*C41</f>
        <v>615</v>
      </c>
      <c r="J41" s="35"/>
      <c r="K41" s="36"/>
      <c r="L41" s="36"/>
    </row>
    <row r="42" spans="1:12" ht="21" x14ac:dyDescent="0.3">
      <c r="A42" s="60" t="s">
        <v>45</v>
      </c>
      <c r="B42" s="54"/>
      <c r="C42" s="55">
        <v>20</v>
      </c>
      <c r="D42" s="56"/>
      <c r="E42" s="94">
        <v>0.375</v>
      </c>
      <c r="F42" s="56"/>
      <c r="G42" s="58"/>
      <c r="H42" s="62">
        <v>46</v>
      </c>
      <c r="I42" s="61">
        <f>H42*C42</f>
        <v>920</v>
      </c>
      <c r="J42" s="35"/>
      <c r="K42" s="36"/>
      <c r="L42" s="36"/>
    </row>
    <row r="43" spans="1:12" x14ac:dyDescent="0.3">
      <c r="A43" s="95" t="s">
        <v>46</v>
      </c>
      <c r="B43" s="96" t="s">
        <v>30</v>
      </c>
      <c r="C43" s="97">
        <f>[1]Deconstrucción!C458</f>
        <v>7.5</v>
      </c>
      <c r="D43" s="98">
        <f>D39</f>
        <v>0.17</v>
      </c>
      <c r="E43" s="99"/>
      <c r="F43" s="100">
        <v>2.3699999999999999E-2</v>
      </c>
      <c r="G43" s="101">
        <f>F43*$G$10</f>
        <v>663.6</v>
      </c>
      <c r="H43" s="98"/>
      <c r="I43" s="102">
        <f>SUM(I44:I47)</f>
        <v>662.5</v>
      </c>
      <c r="J43" s="103" t="s">
        <v>72</v>
      </c>
      <c r="K43" s="104">
        <v>0.15</v>
      </c>
      <c r="L43" s="104">
        <v>0.35903938617776582</v>
      </c>
    </row>
    <row r="44" spans="1:12" ht="21" x14ac:dyDescent="0.3">
      <c r="A44" s="105" t="s">
        <v>47</v>
      </c>
      <c r="B44" s="96"/>
      <c r="C44" s="97">
        <v>7.5</v>
      </c>
      <c r="D44" s="98"/>
      <c r="E44" s="99">
        <v>0.26</v>
      </c>
      <c r="F44" s="98"/>
      <c r="G44" s="101"/>
      <c r="H44" s="107">
        <v>23</v>
      </c>
      <c r="I44" s="106">
        <f>H44*C44</f>
        <v>172.5</v>
      </c>
      <c r="J44" s="103"/>
      <c r="K44" s="104"/>
      <c r="L44" s="104"/>
    </row>
    <row r="45" spans="1:12" ht="21" x14ac:dyDescent="0.3">
      <c r="A45" s="105" t="s">
        <v>48</v>
      </c>
      <c r="B45" s="96"/>
      <c r="C45" s="97">
        <v>7.5</v>
      </c>
      <c r="D45" s="98"/>
      <c r="E45" s="99">
        <v>0.4</v>
      </c>
      <c r="F45" s="98"/>
      <c r="G45" s="101"/>
      <c r="H45" s="107">
        <v>36</v>
      </c>
      <c r="I45" s="106">
        <f>H45*C45</f>
        <v>270</v>
      </c>
      <c r="J45" s="103"/>
      <c r="K45" s="104"/>
      <c r="L45" s="104"/>
    </row>
    <row r="46" spans="1:12" ht="21" x14ac:dyDescent="0.3">
      <c r="A46" s="105" t="s">
        <v>49</v>
      </c>
      <c r="B46" s="96"/>
      <c r="C46" s="97">
        <v>20</v>
      </c>
      <c r="D46" s="98"/>
      <c r="E46" s="99">
        <v>0.185</v>
      </c>
      <c r="F46" s="98"/>
      <c r="G46" s="101"/>
      <c r="H46" s="107">
        <v>6</v>
      </c>
      <c r="I46" s="106">
        <f>H46*C46</f>
        <v>120</v>
      </c>
      <c r="J46" s="103"/>
      <c r="K46" s="104"/>
      <c r="L46" s="104"/>
    </row>
    <row r="47" spans="1:12" ht="21" x14ac:dyDescent="0.3">
      <c r="A47" s="105" t="s">
        <v>50</v>
      </c>
      <c r="B47" s="96"/>
      <c r="C47" s="97">
        <v>20</v>
      </c>
      <c r="D47" s="98"/>
      <c r="E47" s="99">
        <v>0.155</v>
      </c>
      <c r="F47" s="98"/>
      <c r="G47" s="101"/>
      <c r="H47" s="107">
        <v>5</v>
      </c>
      <c r="I47" s="106">
        <f>H47*C47</f>
        <v>100</v>
      </c>
      <c r="J47" s="103"/>
      <c r="K47" s="104"/>
      <c r="L47" s="104"/>
    </row>
    <row r="48" spans="1:12" x14ac:dyDescent="0.3">
      <c r="A48" s="63" t="s">
        <v>51</v>
      </c>
      <c r="B48" s="64" t="s">
        <v>52</v>
      </c>
      <c r="C48" s="65">
        <f>[1]Deconstrucción!C464</f>
        <v>20</v>
      </c>
      <c r="D48" s="66">
        <f>+D11</f>
        <v>0.2</v>
      </c>
      <c r="E48" s="66"/>
      <c r="F48" s="108">
        <v>7.9000000000000015E-2</v>
      </c>
      <c r="G48" s="69">
        <f>F48*$G$10</f>
        <v>2212.0000000000005</v>
      </c>
      <c r="H48" s="66"/>
      <c r="I48" s="70">
        <f>SUM(I49:I50)</f>
        <v>2230</v>
      </c>
      <c r="J48" s="71" t="s">
        <v>53</v>
      </c>
      <c r="K48" s="72">
        <v>0.3</v>
      </c>
      <c r="L48" s="72"/>
    </row>
    <row r="49" spans="1:12" ht="21" x14ac:dyDescent="0.3">
      <c r="A49" s="74" t="s">
        <v>54</v>
      </c>
      <c r="B49" s="64"/>
      <c r="C49" s="65">
        <v>20</v>
      </c>
      <c r="D49" s="66"/>
      <c r="E49" s="66">
        <v>0.75</v>
      </c>
      <c r="F49" s="66"/>
      <c r="G49" s="69"/>
      <c r="H49" s="76">
        <v>83</v>
      </c>
      <c r="I49" s="75">
        <f>H49*C49</f>
        <v>1660</v>
      </c>
      <c r="J49" s="71"/>
      <c r="K49" s="72"/>
      <c r="L49" s="72"/>
    </row>
    <row r="50" spans="1:12" ht="21" x14ac:dyDescent="0.3">
      <c r="A50" s="74" t="s">
        <v>55</v>
      </c>
      <c r="B50" s="64"/>
      <c r="C50" s="65">
        <v>15</v>
      </c>
      <c r="D50" s="66"/>
      <c r="E50" s="66">
        <v>0.25</v>
      </c>
      <c r="F50" s="66"/>
      <c r="G50" s="69"/>
      <c r="H50" s="76">
        <v>38</v>
      </c>
      <c r="I50" s="75">
        <f>H50*C50</f>
        <v>570</v>
      </c>
      <c r="J50" s="71"/>
      <c r="K50" s="72"/>
      <c r="L50" s="72"/>
    </row>
    <row r="51" spans="1:12" x14ac:dyDescent="0.3">
      <c r="A51" s="79" t="s">
        <v>56</v>
      </c>
      <c r="B51" s="80" t="s">
        <v>52</v>
      </c>
      <c r="C51" s="81">
        <f>[1]Deconstrucción!C473</f>
        <v>22</v>
      </c>
      <c r="D51" s="82">
        <f>+D11</f>
        <v>0.2</v>
      </c>
      <c r="E51" s="82"/>
      <c r="F51" s="83">
        <v>3.9500000000000007E-2</v>
      </c>
      <c r="G51" s="84">
        <f>F51*$G$10</f>
        <v>1106.0000000000002</v>
      </c>
      <c r="H51" s="82"/>
      <c r="I51" s="85">
        <f>SUM(I52)</f>
        <v>1122</v>
      </c>
      <c r="J51" s="86" t="s">
        <v>53</v>
      </c>
      <c r="K51" s="87">
        <v>0.2</v>
      </c>
      <c r="L51" s="87"/>
    </row>
    <row r="52" spans="1:12" ht="21" x14ac:dyDescent="0.3">
      <c r="A52" s="88" t="s">
        <v>57</v>
      </c>
      <c r="B52" s="80"/>
      <c r="C52" s="81">
        <v>22</v>
      </c>
      <c r="D52" s="82"/>
      <c r="E52" s="82">
        <v>1</v>
      </c>
      <c r="F52" s="82"/>
      <c r="G52" s="84"/>
      <c r="H52" s="90">
        <v>51</v>
      </c>
      <c r="I52" s="89">
        <f>H52*C52</f>
        <v>1122</v>
      </c>
      <c r="J52" s="86"/>
      <c r="K52" s="87"/>
      <c r="L52" s="87"/>
    </row>
    <row r="53" spans="1:12" x14ac:dyDescent="0.3">
      <c r="A53" s="93" t="s">
        <v>58</v>
      </c>
      <c r="B53" s="54" t="s">
        <v>14</v>
      </c>
      <c r="C53" s="55">
        <f>[1]Deconstrucción!C476</f>
        <v>22</v>
      </c>
      <c r="D53" s="56">
        <f>D17</f>
        <v>0.45</v>
      </c>
      <c r="E53" s="56"/>
      <c r="F53" s="57">
        <v>0.11849999999999999</v>
      </c>
      <c r="G53" s="58">
        <f>F53*$G$10</f>
        <v>3318</v>
      </c>
      <c r="H53" s="56"/>
      <c r="I53" s="59">
        <f>SUM(I54:I55)</f>
        <v>3348</v>
      </c>
      <c r="J53" s="35" t="s">
        <v>72</v>
      </c>
      <c r="K53" s="36">
        <v>0.4</v>
      </c>
      <c r="L53" s="36">
        <v>0.41763301500682148</v>
      </c>
    </row>
    <row r="54" spans="1:12" ht="21" x14ac:dyDescent="0.3">
      <c r="A54" s="60" t="s">
        <v>59</v>
      </c>
      <c r="B54" s="54"/>
      <c r="C54" s="55">
        <v>22</v>
      </c>
      <c r="D54" s="56"/>
      <c r="E54" s="94">
        <v>0.75</v>
      </c>
      <c r="F54" s="56"/>
      <c r="G54" s="58"/>
      <c r="H54" s="62">
        <v>114</v>
      </c>
      <c r="I54" s="61">
        <f>H54*C54</f>
        <v>2508</v>
      </c>
      <c r="J54" s="35"/>
      <c r="K54" s="36"/>
      <c r="L54" s="36"/>
    </row>
    <row r="55" spans="1:12" ht="21" x14ac:dyDescent="0.3">
      <c r="A55" s="60" t="s">
        <v>60</v>
      </c>
      <c r="B55" s="54"/>
      <c r="C55" s="55">
        <v>15</v>
      </c>
      <c r="D55" s="56"/>
      <c r="E55" s="94">
        <v>0.25</v>
      </c>
      <c r="F55" s="56"/>
      <c r="G55" s="58"/>
      <c r="H55" s="62">
        <v>56</v>
      </c>
      <c r="I55" s="61">
        <f>H55*C55</f>
        <v>840</v>
      </c>
      <c r="J55" s="35"/>
      <c r="K55" s="36"/>
      <c r="L55" s="36"/>
    </row>
    <row r="56" spans="1:12" x14ac:dyDescent="0.3">
      <c r="A56" s="109"/>
      <c r="B56" s="110"/>
      <c r="C56" s="111"/>
      <c r="D56" s="111"/>
      <c r="E56" s="112"/>
      <c r="F56" s="113"/>
      <c r="G56" s="113"/>
      <c r="H56" s="114"/>
      <c r="I56" s="114"/>
      <c r="J56" s="115"/>
      <c r="K56" s="115"/>
      <c r="L56" s="115"/>
    </row>
    <row r="57" spans="1:12" x14ac:dyDescent="0.3">
      <c r="A57" s="116" t="s">
        <v>61</v>
      </c>
      <c r="B57" s="117" t="s">
        <v>21</v>
      </c>
      <c r="C57" s="118"/>
      <c r="D57" s="119">
        <f>33.333%*$B$4</f>
        <v>6.9999299999999987E-2</v>
      </c>
      <c r="E57" s="119"/>
      <c r="F57" s="121">
        <v>6.9999299999999987E-2</v>
      </c>
      <c r="G57" s="120">
        <f>F57*$G$10</f>
        <v>1959.9803999999997</v>
      </c>
      <c r="H57" s="119"/>
      <c r="I57" s="124">
        <f>SUM(I58:I58)</f>
        <v>1912.5</v>
      </c>
      <c r="J57" s="125" t="s">
        <v>73</v>
      </c>
      <c r="K57" s="126"/>
      <c r="L57" s="126"/>
    </row>
    <row r="58" spans="1:12" ht="21" x14ac:dyDescent="0.3">
      <c r="A58" s="127" t="s">
        <v>62</v>
      </c>
      <c r="B58" s="117"/>
      <c r="C58" s="118">
        <v>7.5</v>
      </c>
      <c r="D58" s="119"/>
      <c r="E58" s="128">
        <v>1</v>
      </c>
      <c r="F58" s="119"/>
      <c r="G58" s="120"/>
      <c r="H58" s="123">
        <v>255</v>
      </c>
      <c r="I58" s="122">
        <f>H58*C58</f>
        <v>1912.5</v>
      </c>
      <c r="J58" s="125"/>
      <c r="K58" s="126"/>
      <c r="L58" s="126"/>
    </row>
    <row r="59" spans="1:12" x14ac:dyDescent="0.3">
      <c r="A59" s="129" t="s">
        <v>63</v>
      </c>
      <c r="B59" s="20" t="s">
        <v>21</v>
      </c>
      <c r="C59" s="130"/>
      <c r="D59" s="131">
        <f>33.333%*$B$4</f>
        <v>6.9999299999999987E-2</v>
      </c>
      <c r="E59" s="131"/>
      <c r="F59" s="132">
        <v>6.9999299999999987E-2</v>
      </c>
      <c r="G59" s="26">
        <f>F59*$G$10</f>
        <v>1959.9803999999997</v>
      </c>
      <c r="H59" s="131"/>
      <c r="I59" s="135">
        <f>SUM(I60:I60)</f>
        <v>1960</v>
      </c>
      <c r="J59" s="136" t="s">
        <v>74</v>
      </c>
      <c r="K59" s="137"/>
      <c r="L59" s="137"/>
    </row>
    <row r="60" spans="1:12" ht="21" x14ac:dyDescent="0.3">
      <c r="A60" s="138" t="s">
        <v>64</v>
      </c>
      <c r="B60" s="20"/>
      <c r="C60" s="130">
        <v>10</v>
      </c>
      <c r="D60" s="131"/>
      <c r="E60" s="139">
        <v>1</v>
      </c>
      <c r="F60" s="131"/>
      <c r="G60" s="26"/>
      <c r="H60" s="134">
        <v>196</v>
      </c>
      <c r="I60" s="133">
        <f>H60*C60</f>
        <v>1960</v>
      </c>
      <c r="J60" s="136"/>
      <c r="K60" s="137"/>
      <c r="L60" s="137"/>
    </row>
    <row r="61" spans="1:12" x14ac:dyDescent="0.3">
      <c r="A61" s="116" t="s">
        <v>65</v>
      </c>
      <c r="B61" s="117"/>
      <c r="C61" s="118"/>
      <c r="D61" s="119">
        <f>33.333%*$B$4</f>
        <v>6.9999299999999987E-2</v>
      </c>
      <c r="E61" s="119"/>
      <c r="F61" s="121">
        <v>6.9999299999999987E-2</v>
      </c>
      <c r="G61" s="120">
        <f>F61*$G$10</f>
        <v>1959.9803999999997</v>
      </c>
      <c r="H61" s="119"/>
      <c r="I61" s="124">
        <f>SUM(I62:I62)</f>
        <v>1912.5</v>
      </c>
      <c r="J61" s="125" t="s">
        <v>72</v>
      </c>
      <c r="K61" s="126"/>
      <c r="L61" s="126"/>
    </row>
    <row r="62" spans="1:12" ht="21" x14ac:dyDescent="0.3">
      <c r="A62" s="127" t="s">
        <v>66</v>
      </c>
      <c r="B62" s="117" t="s">
        <v>34</v>
      </c>
      <c r="C62" s="118">
        <v>7.5</v>
      </c>
      <c r="D62" s="119"/>
      <c r="E62" s="128">
        <v>1</v>
      </c>
      <c r="F62" s="119"/>
      <c r="G62" s="120"/>
      <c r="H62" s="123">
        <v>255</v>
      </c>
      <c r="I62" s="122">
        <f>H62*C62</f>
        <v>1912.5</v>
      </c>
      <c r="J62" s="125"/>
      <c r="K62" s="126"/>
      <c r="L62" s="126"/>
    </row>
    <row r="63" spans="1:12" x14ac:dyDescent="0.3">
      <c r="F63" s="140">
        <v>0.99999789999999977</v>
      </c>
      <c r="G63" s="16"/>
      <c r="H63" s="15"/>
      <c r="I63" s="15"/>
    </row>
    <row r="64" spans="1:12" x14ac:dyDescent="0.3">
      <c r="E64" s="141"/>
      <c r="F64" s="16"/>
      <c r="G64" s="16"/>
      <c r="H64" s="142"/>
      <c r="I64" s="142"/>
    </row>
    <row r="65" spans="1:12" ht="18" x14ac:dyDescent="0.3">
      <c r="A65" s="143"/>
      <c r="E65" s="141"/>
      <c r="F65" s="16"/>
      <c r="G65" s="16"/>
      <c r="H65" s="142"/>
      <c r="I65" s="142"/>
    </row>
    <row r="66" spans="1:12" ht="18" x14ac:dyDescent="0.3">
      <c r="A66" s="143"/>
      <c r="E66" s="141"/>
      <c r="F66" s="16"/>
      <c r="G66" s="16"/>
      <c r="H66" s="142"/>
      <c r="I66" s="142"/>
    </row>
    <row r="67" spans="1:12" ht="18" x14ac:dyDescent="0.3">
      <c r="A67" s="143"/>
      <c r="E67" s="141"/>
      <c r="F67" s="16"/>
      <c r="G67" s="16"/>
      <c r="H67" s="142"/>
      <c r="I67" s="142"/>
    </row>
    <row r="68" spans="1:12" ht="18" x14ac:dyDescent="0.3">
      <c r="A68" s="143"/>
      <c r="E68" s="141"/>
      <c r="F68" s="16"/>
      <c r="G68" s="16"/>
      <c r="H68" s="142"/>
      <c r="I68" s="142"/>
    </row>
    <row r="69" spans="1:12" x14ac:dyDescent="0.3">
      <c r="E69" s="141"/>
      <c r="F69" s="16"/>
      <c r="G69" s="16"/>
      <c r="H69" s="142"/>
      <c r="I69" s="142"/>
      <c r="J69" s="2"/>
      <c r="K69" s="2"/>
    </row>
    <row r="70" spans="1:12" x14ac:dyDescent="0.3">
      <c r="A70" s="144"/>
      <c r="C70" s="16"/>
      <c r="D70" s="142"/>
      <c r="E70" s="142"/>
      <c r="F70" s="142"/>
      <c r="G70" s="142"/>
      <c r="H70" s="142"/>
      <c r="I70" s="142"/>
      <c r="J70" s="145"/>
      <c r="L70" s="146"/>
    </row>
    <row r="71" spans="1:12" ht="21" x14ac:dyDescent="0.3">
      <c r="A71" s="147"/>
      <c r="C71" s="16"/>
      <c r="D71" s="142"/>
      <c r="E71" s="142"/>
      <c r="F71" s="142"/>
      <c r="G71" s="142"/>
      <c r="H71" s="142"/>
      <c r="I71" s="142"/>
      <c r="J71" s="145"/>
      <c r="L71" s="146"/>
    </row>
    <row r="72" spans="1:12" ht="21" x14ac:dyDescent="0.3">
      <c r="A72" s="147"/>
      <c r="C72" s="16"/>
      <c r="D72" s="142"/>
      <c r="E72" s="142"/>
      <c r="F72" s="142"/>
      <c r="G72" s="142"/>
      <c r="H72" s="142"/>
      <c r="I72" s="148"/>
      <c r="J72" s="149"/>
      <c r="K72" s="146"/>
      <c r="L72" s="146"/>
    </row>
    <row r="73" spans="1:12" x14ac:dyDescent="0.3">
      <c r="A73" s="144"/>
      <c r="C73" s="16"/>
      <c r="D73" s="142"/>
      <c r="E73" s="142"/>
      <c r="F73" s="142"/>
      <c r="G73" s="142"/>
      <c r="H73" s="142"/>
      <c r="I73" s="142"/>
      <c r="J73" s="149"/>
      <c r="K73" s="146"/>
      <c r="L73" s="146"/>
    </row>
    <row r="74" spans="1:12" ht="18" x14ac:dyDescent="0.3">
      <c r="A74" s="3"/>
      <c r="C74" s="16"/>
      <c r="D74" s="142"/>
      <c r="E74" s="142"/>
      <c r="F74" s="142"/>
      <c r="G74" s="150"/>
      <c r="H74" s="142"/>
      <c r="I74" s="142"/>
      <c r="J74" s="149"/>
      <c r="K74" s="146"/>
      <c r="L74" s="146"/>
    </row>
    <row r="75" spans="1:12" x14ac:dyDescent="0.3">
      <c r="A75" s="151"/>
      <c r="C75" s="16"/>
      <c r="D75" s="16"/>
      <c r="E75" s="142"/>
      <c r="F75" s="142"/>
      <c r="G75" s="142"/>
      <c r="H75" s="142"/>
      <c r="I75" s="142"/>
      <c r="K75" s="18"/>
    </row>
    <row r="76" spans="1:12" x14ac:dyDescent="0.3">
      <c r="E76" s="141"/>
      <c r="F76" s="142"/>
      <c r="G76" s="142"/>
      <c r="H76" s="142"/>
      <c r="I76" s="142"/>
    </row>
    <row r="77" spans="1:12" x14ac:dyDescent="0.3">
      <c r="E77" s="141"/>
      <c r="F77" s="16"/>
      <c r="G77" s="16"/>
      <c r="H77" s="142"/>
      <c r="I77" s="142"/>
    </row>
    <row r="78" spans="1:12" x14ac:dyDescent="0.3">
      <c r="C78" s="16"/>
      <c r="D78" s="16"/>
      <c r="E78" s="142"/>
      <c r="F78" s="16"/>
      <c r="G78" s="16"/>
      <c r="H78" s="142"/>
      <c r="I78" s="142"/>
    </row>
    <row r="79" spans="1:12" x14ac:dyDescent="0.3">
      <c r="C79" s="16"/>
      <c r="D79" s="16"/>
      <c r="E79" s="142"/>
      <c r="F79" s="16"/>
      <c r="G79" s="16"/>
      <c r="H79" s="142"/>
      <c r="I79" s="142"/>
    </row>
    <row r="80" spans="1:12" ht="18" x14ac:dyDescent="0.3">
      <c r="A80" s="143"/>
      <c r="C80" s="16"/>
      <c r="D80" s="142"/>
      <c r="E80" s="142"/>
      <c r="F80" s="142"/>
      <c r="G80" s="142"/>
      <c r="H80" s="142"/>
      <c r="I80" s="142"/>
    </row>
    <row r="81" spans="1:9" ht="18" x14ac:dyDescent="0.3">
      <c r="A81" s="143"/>
      <c r="C81" s="16"/>
      <c r="D81" s="16"/>
      <c r="E81" s="15"/>
      <c r="F81" s="16"/>
      <c r="G81" s="16"/>
      <c r="H81" s="15"/>
      <c r="I81" s="15"/>
    </row>
    <row r="82" spans="1:9" ht="18" x14ac:dyDescent="0.3">
      <c r="A82" s="143"/>
      <c r="C82" s="16"/>
      <c r="D82" s="16"/>
      <c r="E82" s="15"/>
      <c r="F82" s="16"/>
      <c r="G82" s="16"/>
      <c r="H82" s="15"/>
      <c r="I82" s="15"/>
    </row>
    <row r="83" spans="1:9" x14ac:dyDescent="0.3">
      <c r="C83" s="16"/>
      <c r="D83" s="16"/>
      <c r="E83" s="15"/>
      <c r="F83" s="16"/>
      <c r="G83" s="16"/>
      <c r="H83" s="15"/>
      <c r="I83" s="15"/>
    </row>
    <row r="84" spans="1:9" x14ac:dyDescent="0.3">
      <c r="C84" s="16"/>
      <c r="D84" s="16"/>
      <c r="E84" s="15"/>
      <c r="F84" s="16"/>
      <c r="G84" s="16"/>
      <c r="H84" s="15"/>
      <c r="I84" s="15"/>
    </row>
    <row r="85" spans="1:9" x14ac:dyDescent="0.3">
      <c r="C85" s="16"/>
      <c r="D85" s="16"/>
      <c r="E85" s="15"/>
      <c r="F85" s="16"/>
      <c r="G85" s="16"/>
      <c r="H85" s="15"/>
      <c r="I85" s="15"/>
    </row>
    <row r="86" spans="1:9" x14ac:dyDescent="0.3">
      <c r="C86" s="16"/>
      <c r="D86" s="16"/>
      <c r="E86" s="15"/>
      <c r="F86" s="16"/>
      <c r="G86" s="16"/>
      <c r="H86" s="15"/>
      <c r="I86" s="15"/>
    </row>
    <row r="87" spans="1:9" x14ac:dyDescent="0.3">
      <c r="C87" s="16"/>
      <c r="D87" s="16"/>
      <c r="E87" s="15"/>
      <c r="F87" s="16"/>
      <c r="G87" s="16"/>
      <c r="H87" s="15"/>
      <c r="I87" s="15"/>
    </row>
    <row r="88" spans="1:9" x14ac:dyDescent="0.3">
      <c r="C88" s="16"/>
      <c r="D88" s="16"/>
      <c r="E88" s="15"/>
      <c r="F88" s="16"/>
      <c r="G88" s="16"/>
      <c r="H88" s="15"/>
      <c r="I88" s="15"/>
    </row>
    <row r="89" spans="1:9" x14ac:dyDescent="0.3">
      <c r="C89" s="16"/>
      <c r="D89" s="16"/>
      <c r="E89" s="15"/>
      <c r="F89" s="16"/>
      <c r="G89" s="16"/>
      <c r="H89" s="15"/>
      <c r="I89" s="15"/>
    </row>
    <row r="90" spans="1:9" x14ac:dyDescent="0.3">
      <c r="C90" s="16"/>
      <c r="D90" s="16"/>
      <c r="E90" s="15"/>
      <c r="F90" s="16"/>
      <c r="G90" s="16"/>
      <c r="H90" s="15"/>
      <c r="I90" s="15"/>
    </row>
    <row r="91" spans="1:9" x14ac:dyDescent="0.3">
      <c r="C91" s="16"/>
      <c r="D91" s="16"/>
      <c r="E91" s="15"/>
      <c r="F91" s="16"/>
      <c r="G91" s="16"/>
      <c r="H91" s="15"/>
      <c r="I91" s="15"/>
    </row>
    <row r="92" spans="1:9" x14ac:dyDescent="0.3">
      <c r="C92" s="16"/>
      <c r="D92" s="16"/>
      <c r="E92" s="15"/>
      <c r="F92" s="16"/>
      <c r="G92" s="16"/>
      <c r="H92" s="15"/>
      <c r="I92" s="15"/>
    </row>
    <row r="93" spans="1:9" x14ac:dyDescent="0.3">
      <c r="C93" s="16"/>
      <c r="D93" s="16"/>
      <c r="E93" s="15"/>
      <c r="F93" s="16"/>
      <c r="G93" s="16"/>
      <c r="H93" s="15"/>
      <c r="I93" s="15"/>
    </row>
    <row r="94" spans="1:9" x14ac:dyDescent="0.3">
      <c r="C94" s="16"/>
      <c r="D94" s="16"/>
      <c r="E94" s="15"/>
      <c r="F94" s="16"/>
      <c r="G94" s="16"/>
      <c r="H94" s="15"/>
      <c r="I94" s="15"/>
    </row>
    <row r="95" spans="1:9" x14ac:dyDescent="0.3">
      <c r="C95" s="16"/>
      <c r="D95" s="16"/>
      <c r="E95" s="15"/>
      <c r="F95" s="16"/>
      <c r="G95" s="16"/>
      <c r="H95" s="15"/>
      <c r="I95" s="15"/>
    </row>
    <row r="96" spans="1:9" x14ac:dyDescent="0.3">
      <c r="C96" s="16"/>
      <c r="D96" s="16"/>
      <c r="E96" s="15"/>
      <c r="F96" s="16"/>
      <c r="G96" s="16"/>
      <c r="H96" s="15"/>
      <c r="I96" s="15"/>
    </row>
    <row r="97" spans="3:9" x14ac:dyDescent="0.3">
      <c r="C97" s="16"/>
      <c r="D97" s="16"/>
      <c r="E97" s="15"/>
      <c r="F97" s="16"/>
      <c r="G97" s="16"/>
      <c r="H97" s="15"/>
      <c r="I97" s="15"/>
    </row>
    <row r="98" spans="3:9" x14ac:dyDescent="0.3">
      <c r="C98" s="16"/>
      <c r="D98" s="16"/>
      <c r="E98" s="15"/>
      <c r="F98" s="16"/>
      <c r="G98" s="16"/>
      <c r="H98" s="15"/>
      <c r="I98" s="15"/>
    </row>
    <row r="99" spans="3:9" x14ac:dyDescent="0.3">
      <c r="C99" s="16"/>
      <c r="D99" s="16"/>
      <c r="E99" s="15"/>
      <c r="F99" s="16"/>
      <c r="G99" s="16"/>
      <c r="H99" s="15"/>
      <c r="I99" s="15"/>
    </row>
    <row r="100" spans="3:9" x14ac:dyDescent="0.3">
      <c r="C100" s="16"/>
      <c r="D100" s="16"/>
      <c r="E100" s="15"/>
      <c r="F100" s="16"/>
      <c r="G100" s="16"/>
      <c r="H100" s="15"/>
      <c r="I100" s="15"/>
    </row>
    <row r="101" spans="3:9" x14ac:dyDescent="0.3">
      <c r="C101" s="16"/>
      <c r="D101" s="16"/>
      <c r="E101" s="15"/>
      <c r="F101" s="16"/>
      <c r="G101" s="16"/>
      <c r="H101" s="15"/>
      <c r="I101" s="15"/>
    </row>
    <row r="102" spans="3:9" x14ac:dyDescent="0.3">
      <c r="C102" s="16"/>
      <c r="D102" s="16"/>
      <c r="E102" s="15"/>
      <c r="F102" s="16"/>
      <c r="G102" s="16"/>
      <c r="H102" s="15"/>
      <c r="I102" s="15"/>
    </row>
    <row r="103" spans="3:9" x14ac:dyDescent="0.3">
      <c r="C103" s="16"/>
      <c r="D103" s="16"/>
      <c r="E103" s="15"/>
      <c r="F103" s="16"/>
      <c r="G103" s="16"/>
      <c r="H103" s="15"/>
      <c r="I103" s="15"/>
    </row>
    <row r="104" spans="3:9" x14ac:dyDescent="0.3">
      <c r="C104" s="16"/>
      <c r="D104" s="16"/>
      <c r="E104" s="15"/>
      <c r="F104" s="16"/>
      <c r="G104" s="16"/>
      <c r="H104" s="15"/>
      <c r="I104" s="15"/>
    </row>
    <row r="105" spans="3:9" x14ac:dyDescent="0.3">
      <c r="C105" s="16"/>
      <c r="D105" s="16"/>
      <c r="E105" s="15"/>
      <c r="F105" s="16"/>
      <c r="G105" s="16"/>
      <c r="H105" s="15"/>
      <c r="I105" s="15"/>
    </row>
    <row r="106" spans="3:9" x14ac:dyDescent="0.3">
      <c r="C106" s="16"/>
      <c r="D106" s="16"/>
      <c r="E106" s="15"/>
      <c r="F106" s="16"/>
      <c r="G106" s="16"/>
      <c r="H106" s="15"/>
      <c r="I106" s="15"/>
    </row>
    <row r="107" spans="3:9" x14ac:dyDescent="0.3">
      <c r="C107" s="16"/>
      <c r="D107" s="16"/>
      <c r="E107" s="15"/>
      <c r="F107" s="16"/>
      <c r="G107" s="16"/>
      <c r="H107" s="15"/>
      <c r="I107" s="15"/>
    </row>
    <row r="108" spans="3:9" x14ac:dyDescent="0.3">
      <c r="C108" s="16"/>
      <c r="D108" s="16"/>
      <c r="E108" s="15"/>
      <c r="F108" s="16"/>
      <c r="G108" s="16"/>
      <c r="H108" s="15"/>
      <c r="I108" s="15"/>
    </row>
    <row r="109" spans="3:9" x14ac:dyDescent="0.3">
      <c r="C109" s="16"/>
      <c r="D109" s="16"/>
      <c r="E109" s="15"/>
      <c r="F109" s="16"/>
      <c r="G109" s="16"/>
      <c r="H109" s="15"/>
      <c r="I109" s="15"/>
    </row>
    <row r="110" spans="3:9" x14ac:dyDescent="0.3">
      <c r="C110" s="16"/>
      <c r="D110" s="16"/>
      <c r="E110" s="15"/>
      <c r="F110" s="16"/>
      <c r="G110" s="16"/>
      <c r="H110" s="15"/>
      <c r="I110" s="15"/>
    </row>
    <row r="111" spans="3:9" x14ac:dyDescent="0.3">
      <c r="C111" s="16"/>
      <c r="D111" s="16"/>
      <c r="E111" s="15"/>
      <c r="F111" s="16"/>
      <c r="G111" s="16"/>
      <c r="H111" s="15"/>
      <c r="I111" s="15"/>
    </row>
    <row r="112" spans="3:9" x14ac:dyDescent="0.3">
      <c r="C112" s="16"/>
      <c r="D112" s="16"/>
      <c r="E112" s="15"/>
      <c r="F112" s="16"/>
      <c r="G112" s="16"/>
      <c r="H112" s="15"/>
      <c r="I112" s="15"/>
    </row>
    <row r="113" spans="3:9" x14ac:dyDescent="0.3">
      <c r="C113" s="16"/>
      <c r="D113" s="16"/>
      <c r="E113" s="15"/>
      <c r="F113" s="16"/>
      <c r="G113" s="16"/>
      <c r="H113" s="15"/>
      <c r="I113" s="15"/>
    </row>
    <row r="114" spans="3:9" x14ac:dyDescent="0.3">
      <c r="C114" s="16"/>
      <c r="D114" s="16"/>
      <c r="E114" s="15"/>
      <c r="F114" s="16"/>
      <c r="G114" s="16"/>
      <c r="H114" s="15"/>
      <c r="I114" s="15"/>
    </row>
    <row r="115" spans="3:9" x14ac:dyDescent="0.3">
      <c r="C115" s="16"/>
      <c r="D115" s="16"/>
      <c r="E115" s="15"/>
      <c r="F115" s="16"/>
      <c r="G115" s="16"/>
      <c r="H115" s="15"/>
      <c r="I115" s="15"/>
    </row>
    <row r="116" spans="3:9" x14ac:dyDescent="0.3">
      <c r="C116" s="16"/>
      <c r="D116" s="16"/>
      <c r="E116" s="15"/>
      <c r="F116" s="16"/>
      <c r="G116" s="16"/>
      <c r="H116" s="15"/>
      <c r="I116" s="15"/>
    </row>
    <row r="117" spans="3:9" x14ac:dyDescent="0.3">
      <c r="C117" s="16"/>
      <c r="D117" s="16"/>
      <c r="E117" s="15"/>
      <c r="F117" s="16"/>
      <c r="G117" s="16"/>
      <c r="H117" s="15"/>
      <c r="I117" s="15"/>
    </row>
    <row r="118" spans="3:9" x14ac:dyDescent="0.3">
      <c r="C118" s="16"/>
      <c r="D118" s="16"/>
      <c r="E118" s="15"/>
      <c r="F118" s="16"/>
      <c r="G118" s="16"/>
      <c r="H118" s="15"/>
      <c r="I118" s="15"/>
    </row>
    <row r="119" spans="3:9" x14ac:dyDescent="0.3">
      <c r="C119" s="16"/>
      <c r="D119" s="16"/>
      <c r="E119" s="15"/>
      <c r="F119" s="16"/>
      <c r="G119" s="16"/>
      <c r="H119" s="15"/>
      <c r="I119" s="15"/>
    </row>
    <row r="120" spans="3:9" x14ac:dyDescent="0.3">
      <c r="C120" s="16"/>
      <c r="D120" s="16"/>
      <c r="E120" s="15"/>
      <c r="F120" s="16"/>
      <c r="G120" s="16"/>
      <c r="H120" s="15"/>
      <c r="I120" s="15"/>
    </row>
    <row r="121" spans="3:9" x14ac:dyDescent="0.3">
      <c r="C121" s="16"/>
      <c r="D121" s="16"/>
      <c r="E121" s="15"/>
      <c r="F121" s="16"/>
      <c r="G121" s="16"/>
      <c r="H121" s="15"/>
      <c r="I121" s="15"/>
    </row>
    <row r="122" spans="3:9" x14ac:dyDescent="0.3">
      <c r="C122" s="16"/>
      <c r="D122" s="16"/>
      <c r="E122" s="15"/>
      <c r="F122" s="16"/>
      <c r="G122" s="16"/>
      <c r="H122" s="15"/>
      <c r="I122" s="15"/>
    </row>
    <row r="123" spans="3:9" x14ac:dyDescent="0.3">
      <c r="C123" s="16"/>
      <c r="D123" s="16"/>
      <c r="E123" s="15"/>
      <c r="F123" s="16"/>
      <c r="G123" s="16"/>
      <c r="H123" s="15"/>
      <c r="I123" s="15"/>
    </row>
    <row r="124" spans="3:9" x14ac:dyDescent="0.3">
      <c r="C124" s="16"/>
      <c r="D124" s="16"/>
      <c r="E124" s="15"/>
      <c r="F124" s="16"/>
      <c r="G124" s="16"/>
      <c r="H124" s="15"/>
      <c r="I124" s="15"/>
    </row>
    <row r="125" spans="3:9" x14ac:dyDescent="0.3">
      <c r="C125" s="16"/>
      <c r="D125" s="16"/>
      <c r="E125" s="15"/>
      <c r="F125" s="16"/>
      <c r="G125" s="16"/>
      <c r="H125" s="15"/>
      <c r="I125" s="15"/>
    </row>
    <row r="126" spans="3:9" x14ac:dyDescent="0.3">
      <c r="C126" s="16"/>
      <c r="D126" s="16"/>
      <c r="E126" s="15"/>
      <c r="F126" s="16"/>
      <c r="G126" s="16"/>
      <c r="H126" s="15"/>
      <c r="I126" s="15"/>
    </row>
    <row r="127" spans="3:9" x14ac:dyDescent="0.3">
      <c r="C127" s="16"/>
      <c r="D127" s="16"/>
      <c r="E127" s="15"/>
      <c r="F127" s="16"/>
      <c r="G127" s="16"/>
      <c r="H127" s="15"/>
      <c r="I127" s="15"/>
    </row>
    <row r="128" spans="3:9" x14ac:dyDescent="0.3">
      <c r="C128" s="16"/>
      <c r="D128" s="16"/>
      <c r="E128" s="15"/>
      <c r="F128" s="16"/>
      <c r="G128" s="16"/>
      <c r="H128" s="15"/>
      <c r="I128" s="15"/>
    </row>
    <row r="129" spans="3:9" x14ac:dyDescent="0.3">
      <c r="C129" s="16"/>
      <c r="D129" s="16"/>
      <c r="E129" s="15"/>
      <c r="F129" s="16"/>
      <c r="G129" s="16"/>
      <c r="H129" s="15"/>
      <c r="I129" s="15"/>
    </row>
    <row r="130" spans="3:9" x14ac:dyDescent="0.3">
      <c r="C130" s="16"/>
      <c r="D130" s="16"/>
      <c r="E130" s="15"/>
      <c r="F130" s="16"/>
      <c r="G130" s="16"/>
      <c r="H130" s="15"/>
      <c r="I130" s="15"/>
    </row>
    <row r="131" spans="3:9" x14ac:dyDescent="0.3">
      <c r="C131" s="16"/>
      <c r="D131" s="16"/>
      <c r="E131" s="15"/>
      <c r="F131" s="16"/>
      <c r="G131" s="16"/>
      <c r="H131" s="15"/>
      <c r="I131" s="15"/>
    </row>
    <row r="132" spans="3:9" x14ac:dyDescent="0.3">
      <c r="C132" s="16"/>
      <c r="D132" s="16"/>
      <c r="E132" s="15"/>
      <c r="F132" s="16"/>
      <c r="G132" s="16"/>
      <c r="H132" s="15"/>
      <c r="I132" s="15"/>
    </row>
    <row r="133" spans="3:9" x14ac:dyDescent="0.3">
      <c r="C133" s="16"/>
      <c r="D133" s="16"/>
      <c r="E133" s="15"/>
      <c r="F133" s="16"/>
      <c r="G133" s="16"/>
      <c r="H133" s="15"/>
      <c r="I133" s="15"/>
    </row>
    <row r="134" spans="3:9" x14ac:dyDescent="0.3">
      <c r="C134" s="16"/>
      <c r="D134" s="16"/>
      <c r="E134" s="15"/>
      <c r="F134" s="16"/>
      <c r="G134" s="16"/>
      <c r="H134" s="15"/>
      <c r="I134" s="15"/>
    </row>
    <row r="135" spans="3:9" x14ac:dyDescent="0.3">
      <c r="C135" s="16"/>
      <c r="D135" s="16"/>
      <c r="E135" s="15"/>
      <c r="F135" s="16"/>
      <c r="G135" s="16"/>
      <c r="H135" s="15"/>
      <c r="I135" s="15"/>
    </row>
    <row r="136" spans="3:9" x14ac:dyDescent="0.3">
      <c r="C136" s="16"/>
      <c r="D136" s="16"/>
      <c r="E136" s="15"/>
      <c r="F136" s="16"/>
      <c r="G136" s="16"/>
      <c r="H136" s="15"/>
      <c r="I136" s="15"/>
    </row>
    <row r="137" spans="3:9" x14ac:dyDescent="0.3">
      <c r="C137" s="16"/>
      <c r="D137" s="16"/>
      <c r="E137" s="15"/>
      <c r="F137" s="16"/>
      <c r="G137" s="16"/>
      <c r="H137" s="15"/>
      <c r="I137" s="15"/>
    </row>
    <row r="138" spans="3:9" x14ac:dyDescent="0.3">
      <c r="C138" s="16"/>
      <c r="D138" s="16"/>
      <c r="E138" s="15"/>
      <c r="F138" s="16"/>
      <c r="G138" s="16"/>
      <c r="H138" s="15"/>
      <c r="I138" s="15"/>
    </row>
    <row r="139" spans="3:9" x14ac:dyDescent="0.3">
      <c r="C139" s="16"/>
      <c r="D139" s="16"/>
      <c r="E139" s="15"/>
      <c r="F139" s="16"/>
      <c r="G139" s="16"/>
      <c r="H139" s="15"/>
      <c r="I139" s="15"/>
    </row>
    <row r="140" spans="3:9" x14ac:dyDescent="0.3">
      <c r="C140" s="16"/>
      <c r="D140" s="16"/>
      <c r="E140" s="15"/>
      <c r="F140" s="16"/>
      <c r="G140" s="16"/>
      <c r="H140" s="15"/>
      <c r="I140" s="15"/>
    </row>
    <row r="141" spans="3:9" x14ac:dyDescent="0.3">
      <c r="C141" s="16"/>
      <c r="D141" s="16"/>
      <c r="E141" s="15"/>
      <c r="F141" s="16"/>
      <c r="G141" s="16"/>
      <c r="H141" s="15"/>
      <c r="I141" s="15"/>
    </row>
  </sheetData>
  <mergeCells count="5">
    <mergeCell ref="B3:C3"/>
    <mergeCell ref="D3:E3"/>
    <mergeCell ref="H9:I9"/>
    <mergeCell ref="H10:I10"/>
    <mergeCell ref="D9:E9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28" workbookViewId="0">
      <selection activeCell="B33" sqref="B33"/>
    </sheetView>
  </sheetViews>
  <sheetFormatPr baseColWidth="10" defaultRowHeight="15.6" x14ac:dyDescent="0.3"/>
  <cols>
    <col min="1" max="1" width="33.69921875" customWidth="1"/>
    <col min="2" max="2" width="59" customWidth="1"/>
  </cols>
  <sheetData>
    <row r="1" spans="1:4" x14ac:dyDescent="0.3">
      <c r="A1" t="s">
        <v>67</v>
      </c>
      <c r="B1" t="s">
        <v>112</v>
      </c>
      <c r="C1" t="s">
        <v>113</v>
      </c>
    </row>
    <row r="2" spans="1:4" ht="20.399999999999999" x14ac:dyDescent="0.3">
      <c r="A2" s="28" t="s">
        <v>9</v>
      </c>
      <c r="B2" s="172" t="s">
        <v>93</v>
      </c>
      <c r="C2" t="s">
        <v>114</v>
      </c>
    </row>
    <row r="3" spans="1:4" ht="20.399999999999999" x14ac:dyDescent="0.3">
      <c r="A3" s="28" t="s">
        <v>9</v>
      </c>
      <c r="B3" s="172" t="s">
        <v>94</v>
      </c>
      <c r="C3" t="s">
        <v>114</v>
      </c>
    </row>
    <row r="4" spans="1:4" ht="20.399999999999999" x14ac:dyDescent="0.3">
      <c r="A4" s="40" t="s">
        <v>13</v>
      </c>
      <c r="B4" s="172" t="s">
        <v>79</v>
      </c>
      <c r="C4" t="s">
        <v>114</v>
      </c>
    </row>
    <row r="5" spans="1:4" ht="20.399999999999999" x14ac:dyDescent="0.3">
      <c r="A5" s="40" t="s">
        <v>13</v>
      </c>
      <c r="B5" s="172" t="s">
        <v>80</v>
      </c>
      <c r="C5" t="s">
        <v>114</v>
      </c>
    </row>
    <row r="6" spans="1:4" x14ac:dyDescent="0.3">
      <c r="C6" t="s">
        <v>114</v>
      </c>
    </row>
    <row r="7" spans="1:4" x14ac:dyDescent="0.3">
      <c r="C7" t="s">
        <v>114</v>
      </c>
    </row>
    <row r="8" spans="1:4" ht="20.399999999999999" x14ac:dyDescent="0.3">
      <c r="A8" s="53" t="s">
        <v>17</v>
      </c>
      <c r="B8" s="172" t="s">
        <v>95</v>
      </c>
      <c r="C8" t="s">
        <v>114</v>
      </c>
    </row>
    <row r="9" spans="1:4" ht="20.399999999999999" x14ac:dyDescent="0.3">
      <c r="A9" s="53" t="s">
        <v>17</v>
      </c>
      <c r="B9" s="172" t="s">
        <v>96</v>
      </c>
      <c r="C9" t="s">
        <v>114</v>
      </c>
      <c r="D9" s="172"/>
    </row>
    <row r="10" spans="1:4" x14ac:dyDescent="0.3">
      <c r="C10" t="s">
        <v>114</v>
      </c>
    </row>
    <row r="11" spans="1:4" x14ac:dyDescent="0.3">
      <c r="C11" t="s">
        <v>114</v>
      </c>
    </row>
    <row r="12" spans="1:4" ht="20.399999999999999" x14ac:dyDescent="0.3">
      <c r="A12" s="63" t="s">
        <v>20</v>
      </c>
      <c r="B12" s="172" t="s">
        <v>81</v>
      </c>
      <c r="C12" t="s">
        <v>114</v>
      </c>
    </row>
    <row r="13" spans="1:4" ht="20.399999999999999" x14ac:dyDescent="0.3">
      <c r="A13" s="63" t="s">
        <v>20</v>
      </c>
      <c r="B13" s="172" t="s">
        <v>82</v>
      </c>
      <c r="C13" t="s">
        <v>114</v>
      </c>
    </row>
    <row r="14" spans="1:4" ht="20.399999999999999" x14ac:dyDescent="0.3">
      <c r="A14" s="63" t="s">
        <v>20</v>
      </c>
      <c r="B14" s="172" t="s">
        <v>83</v>
      </c>
      <c r="C14" t="s">
        <v>114</v>
      </c>
    </row>
    <row r="15" spans="1:4" ht="20.399999999999999" x14ac:dyDescent="0.3">
      <c r="A15" s="63" t="s">
        <v>20</v>
      </c>
      <c r="B15" s="172" t="s">
        <v>84</v>
      </c>
      <c r="C15" t="s">
        <v>114</v>
      </c>
    </row>
    <row r="16" spans="1:4" ht="20.399999999999999" x14ac:dyDescent="0.3">
      <c r="A16" s="63" t="s">
        <v>20</v>
      </c>
      <c r="B16" s="172" t="s">
        <v>85</v>
      </c>
      <c r="C16" t="s">
        <v>114</v>
      </c>
    </row>
    <row r="17" spans="1:4" ht="20.399999999999999" x14ac:dyDescent="0.3">
      <c r="A17" s="63" t="s">
        <v>20</v>
      </c>
      <c r="B17" s="172" t="s">
        <v>86</v>
      </c>
      <c r="C17" t="s">
        <v>114</v>
      </c>
    </row>
    <row r="18" spans="1:4" ht="20.399999999999999" x14ac:dyDescent="0.3">
      <c r="A18" s="63" t="s">
        <v>20</v>
      </c>
      <c r="B18" s="172" t="s">
        <v>87</v>
      </c>
      <c r="C18" t="s">
        <v>114</v>
      </c>
      <c r="D18" s="172"/>
    </row>
    <row r="19" spans="1:4" x14ac:dyDescent="0.3">
      <c r="C19" t="s">
        <v>114</v>
      </c>
    </row>
    <row r="20" spans="1:4" ht="20.399999999999999" x14ac:dyDescent="0.3">
      <c r="A20" s="53" t="s">
        <v>111</v>
      </c>
      <c r="B20" s="172" t="s">
        <v>88</v>
      </c>
      <c r="C20" t="s">
        <v>114</v>
      </c>
    </row>
    <row r="21" spans="1:4" ht="20.399999999999999" x14ac:dyDescent="0.3">
      <c r="A21" s="53" t="s">
        <v>111</v>
      </c>
      <c r="B21" s="172" t="s">
        <v>89</v>
      </c>
      <c r="C21" t="s">
        <v>114</v>
      </c>
      <c r="D21" s="172"/>
    </row>
    <row r="22" spans="1:4" x14ac:dyDescent="0.3">
      <c r="C22" t="s">
        <v>114</v>
      </c>
    </row>
    <row r="23" spans="1:4" ht="20.399999999999999" x14ac:dyDescent="0.3">
      <c r="A23" s="79" t="s">
        <v>33</v>
      </c>
      <c r="B23" s="172" t="s">
        <v>97</v>
      </c>
      <c r="C23" t="s">
        <v>114</v>
      </c>
    </row>
    <row r="24" spans="1:4" ht="20.399999999999999" x14ac:dyDescent="0.3">
      <c r="A24" s="79" t="s">
        <v>33</v>
      </c>
      <c r="B24" s="172" t="s">
        <v>98</v>
      </c>
      <c r="C24" t="s">
        <v>114</v>
      </c>
      <c r="D24" s="172"/>
    </row>
    <row r="25" spans="1:4" x14ac:dyDescent="0.3">
      <c r="C25" t="s">
        <v>114</v>
      </c>
    </row>
    <row r="26" spans="1:4" ht="20.399999999999999" x14ac:dyDescent="0.3">
      <c r="A26" s="63" t="s">
        <v>37</v>
      </c>
      <c r="B26" s="172" t="s">
        <v>75</v>
      </c>
      <c r="C26" t="s">
        <v>114</v>
      </c>
    </row>
    <row r="27" spans="1:4" ht="20.399999999999999" x14ac:dyDescent="0.3">
      <c r="A27" s="63" t="s">
        <v>37</v>
      </c>
      <c r="B27" s="172" t="s">
        <v>76</v>
      </c>
      <c r="C27" t="s">
        <v>114</v>
      </c>
    </row>
    <row r="28" spans="1:4" ht="20.399999999999999" x14ac:dyDescent="0.3">
      <c r="A28" s="63" t="s">
        <v>37</v>
      </c>
      <c r="B28" s="172" t="s">
        <v>77</v>
      </c>
      <c r="C28" t="s">
        <v>114</v>
      </c>
    </row>
    <row r="29" spans="1:4" ht="20.399999999999999" x14ac:dyDescent="0.3">
      <c r="A29" s="63" t="s">
        <v>37</v>
      </c>
      <c r="B29" s="172" t="s">
        <v>78</v>
      </c>
      <c r="C29" t="s">
        <v>114</v>
      </c>
      <c r="D29" s="172"/>
    </row>
    <row r="30" spans="1:4" x14ac:dyDescent="0.3">
      <c r="C30" t="s">
        <v>114</v>
      </c>
    </row>
    <row r="31" spans="1:4" ht="20.399999999999999" x14ac:dyDescent="0.3">
      <c r="A31" s="93" t="s">
        <v>42</v>
      </c>
      <c r="B31" s="172" t="s">
        <v>90</v>
      </c>
      <c r="C31" t="s">
        <v>114</v>
      </c>
    </row>
    <row r="32" spans="1:4" ht="20.399999999999999" x14ac:dyDescent="0.3">
      <c r="A32" s="93" t="s">
        <v>42</v>
      </c>
      <c r="B32" t="s">
        <v>91</v>
      </c>
      <c r="C32" t="s">
        <v>114</v>
      </c>
    </row>
    <row r="33" spans="1:4" ht="20.399999999999999" x14ac:dyDescent="0.3">
      <c r="A33" s="93" t="s">
        <v>42</v>
      </c>
      <c r="B33" s="172" t="s">
        <v>92</v>
      </c>
      <c r="C33" t="s">
        <v>114</v>
      </c>
      <c r="D33" s="172"/>
    </row>
    <row r="34" spans="1:4" x14ac:dyDescent="0.3">
      <c r="C34" t="s">
        <v>114</v>
      </c>
    </row>
    <row r="35" spans="1:4" ht="20.399999999999999" x14ac:dyDescent="0.3">
      <c r="A35" s="95" t="s">
        <v>46</v>
      </c>
      <c r="B35" s="172" t="s">
        <v>99</v>
      </c>
      <c r="C35" t="s">
        <v>114</v>
      </c>
    </row>
    <row r="36" spans="1:4" ht="20.399999999999999" x14ac:dyDescent="0.3">
      <c r="A36" s="95" t="s">
        <v>46</v>
      </c>
      <c r="B36" t="s">
        <v>100</v>
      </c>
      <c r="C36" t="s">
        <v>114</v>
      </c>
    </row>
    <row r="37" spans="1:4" ht="20.399999999999999" x14ac:dyDescent="0.3">
      <c r="A37" s="95" t="s">
        <v>46</v>
      </c>
      <c r="B37" s="165" t="s">
        <v>101</v>
      </c>
      <c r="C37" t="s">
        <v>114</v>
      </c>
    </row>
    <row r="38" spans="1:4" ht="20.399999999999999" x14ac:dyDescent="0.3">
      <c r="A38" s="95" t="s">
        <v>46</v>
      </c>
      <c r="B38" s="173" t="s">
        <v>102</v>
      </c>
      <c r="C38" t="s">
        <v>114</v>
      </c>
    </row>
    <row r="39" spans="1:4" ht="20.399999999999999" x14ac:dyDescent="0.3">
      <c r="A39" s="95" t="s">
        <v>46</v>
      </c>
      <c r="B39" s="173" t="s">
        <v>103</v>
      </c>
      <c r="C39" t="s">
        <v>114</v>
      </c>
    </row>
    <row r="40" spans="1:4" ht="20.399999999999999" x14ac:dyDescent="0.3">
      <c r="A40" s="95" t="s">
        <v>46</v>
      </c>
      <c r="B40" s="173" t="s">
        <v>104</v>
      </c>
      <c r="C40" t="s">
        <v>114</v>
      </c>
      <c r="D40" s="172"/>
    </row>
    <row r="41" spans="1:4" x14ac:dyDescent="0.3">
      <c r="C41" t="s">
        <v>114</v>
      </c>
    </row>
    <row r="42" spans="1:4" x14ac:dyDescent="0.3">
      <c r="C42" t="s">
        <v>114</v>
      </c>
    </row>
    <row r="43" spans="1:4" ht="20.399999999999999" x14ac:dyDescent="0.3">
      <c r="A43" s="63" t="s">
        <v>51</v>
      </c>
      <c r="B43" s="173" t="s">
        <v>105</v>
      </c>
      <c r="C43" t="s">
        <v>114</v>
      </c>
    </row>
    <row r="44" spans="1:4" ht="20.399999999999999" x14ac:dyDescent="0.3">
      <c r="A44" s="63" t="s">
        <v>51</v>
      </c>
      <c r="B44" s="173" t="s">
        <v>106</v>
      </c>
      <c r="C44" t="s">
        <v>114</v>
      </c>
    </row>
    <row r="45" spans="1:4" x14ac:dyDescent="0.3">
      <c r="C45" t="s">
        <v>114</v>
      </c>
    </row>
    <row r="46" spans="1:4" ht="20.399999999999999" x14ac:dyDescent="0.3">
      <c r="A46" s="63" t="s">
        <v>51</v>
      </c>
      <c r="B46" t="s">
        <v>107</v>
      </c>
      <c r="C46" t="s">
        <v>114</v>
      </c>
    </row>
    <row r="47" spans="1:4" x14ac:dyDescent="0.3">
      <c r="C47" t="s">
        <v>114</v>
      </c>
    </row>
    <row r="48" spans="1:4" ht="20.399999999999999" x14ac:dyDescent="0.3">
      <c r="A48" s="93" t="s">
        <v>58</v>
      </c>
      <c r="B48" s="172" t="s">
        <v>108</v>
      </c>
      <c r="C48" t="s">
        <v>114</v>
      </c>
    </row>
    <row r="49" spans="1:4" ht="20.399999999999999" x14ac:dyDescent="0.3">
      <c r="A49" s="93" t="s">
        <v>58</v>
      </c>
      <c r="B49" s="172" t="s">
        <v>109</v>
      </c>
      <c r="C49" t="s">
        <v>114</v>
      </c>
      <c r="D49" s="172"/>
    </row>
    <row r="52" spans="1:4" ht="20.399999999999999" x14ac:dyDescent="0.3">
      <c r="A52" s="116" t="s">
        <v>61</v>
      </c>
      <c r="B52" t="s">
        <v>117</v>
      </c>
      <c r="C52" t="s">
        <v>115</v>
      </c>
    </row>
    <row r="53" spans="1:4" ht="20.399999999999999" x14ac:dyDescent="0.3">
      <c r="A53" s="129" t="s">
        <v>63</v>
      </c>
      <c r="B53" t="s">
        <v>110</v>
      </c>
      <c r="C53" t="s">
        <v>116</v>
      </c>
    </row>
    <row r="55" spans="1:4" ht="20.399999999999999" x14ac:dyDescent="0.3">
      <c r="A55" s="116" t="s">
        <v>65</v>
      </c>
      <c r="B55" t="s">
        <v>118</v>
      </c>
      <c r="C55" t="s">
        <v>116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Calabia</dc:creator>
  <cp:lastModifiedBy>matias lavigne</cp:lastModifiedBy>
  <dcterms:created xsi:type="dcterms:W3CDTF">2022-12-26T12:11:40Z</dcterms:created>
  <dcterms:modified xsi:type="dcterms:W3CDTF">2023-01-13T21:30:03Z</dcterms:modified>
</cp:coreProperties>
</file>