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19305" windowHeight="940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F21" i="1" l="1"/>
  <c r="F16" i="1"/>
  <c r="F18" i="1" s="1"/>
  <c r="E16" i="1"/>
  <c r="E18" i="1" s="1"/>
  <c r="F15" i="1"/>
  <c r="F17" i="1" s="1"/>
  <c r="E15" i="1"/>
  <c r="E17" i="1" s="1"/>
  <c r="F11" i="1"/>
  <c r="E11" i="1"/>
  <c r="L10" i="1"/>
  <c r="G9" i="1"/>
  <c r="L8" i="1"/>
  <c r="L7" i="1"/>
  <c r="G5" i="1"/>
  <c r="F19" i="1" l="1"/>
  <c r="F20" i="1" s="1"/>
  <c r="F22" i="1" s="1"/>
  <c r="E19" i="1"/>
  <c r="E20" i="1" s="1"/>
  <c r="E22" i="1" s="1"/>
</calcChain>
</file>

<file path=xl/sharedStrings.xml><?xml version="1.0" encoding="utf-8"?>
<sst xmlns="http://schemas.openxmlformats.org/spreadsheetml/2006/main" count="41" uniqueCount="36">
  <si>
    <t>CSS</t>
  </si>
  <si>
    <t>CONVENTIONAL 
SOLAR STILL</t>
  </si>
  <si>
    <t>MSS</t>
  </si>
  <si>
    <t>MODIFIED 
SOLAR STILL</t>
  </si>
  <si>
    <t>S*</t>
  </si>
  <si>
    <t>Installation cost and salvage value of different components of CSS and MSS (in Rs.).</t>
  </si>
  <si>
    <t>interest i</t>
  </si>
  <si>
    <t>%</t>
  </si>
  <si>
    <t>FRP SOLAR STILL</t>
  </si>
  <si>
    <r>
      <t xml:space="preserve">* salvage value is 10% of its value 
Ref: </t>
    </r>
    <r>
      <rPr>
        <u/>
        <sz val="10"/>
        <color rgb="FF1155CC"/>
        <rFont val="Arial"/>
      </rPr>
      <t>https://academic.oup.com/ijlct/article/11/1/8/2363380</t>
    </r>
  </si>
  <si>
    <t>Per day energy consumed</t>
  </si>
  <si>
    <t>units</t>
  </si>
  <si>
    <t>lifespan n</t>
  </si>
  <si>
    <t>years</t>
  </si>
  <si>
    <t>GLASS</t>
  </si>
  <si>
    <t>cost per unit</t>
  </si>
  <si>
    <t>Rs.</t>
  </si>
  <si>
    <t>PUTTY</t>
  </si>
  <si>
    <t>Energy cost per year</t>
  </si>
  <si>
    <t>Number of clear
 sunny days/ month</t>
  </si>
  <si>
    <t>TUBING</t>
  </si>
  <si>
    <t>Yield daily yield 
per unit area in liters</t>
  </si>
  <si>
    <t>MODIFIER: 
SPEAKER WITH 
AMPLIFIER</t>
  </si>
  <si>
    <r>
      <t xml:space="preserve">ACV = RCV - (DPR * RCV * AGE) 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https://www.claimspages.com/tools/depreciation/
electronics/stereo-speakers/</t>
    </r>
  </si>
  <si>
    <t>SOLAR PV SETUP 
WITH CHARGE 
CONTROLLER</t>
  </si>
  <si>
    <t>TOTAL COST</t>
  </si>
  <si>
    <t>Values of different cost and factors for CSS and MSS.</t>
  </si>
  <si>
    <t>CRF</t>
  </si>
  <si>
    <t>SFF</t>
  </si>
  <si>
    <t>FAC</t>
  </si>
  <si>
    <t>ASV</t>
  </si>
  <si>
    <t>AMC</t>
  </si>
  <si>
    <t>AC</t>
  </si>
  <si>
    <t>AY</t>
  </si>
  <si>
    <t>square wave improved the yield by 61.35%</t>
  </si>
  <si>
    <t>CPL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</si>
</sst>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color rgb="FFFF0000"/>
      <name val="EB Garamond"/>
    </font>
    <font>
      <sz val="12"/>
      <color theme="1"/>
      <name val="Times New Roman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/>
    <xf numFmtId="0" fontId="5" fillId="0" borderId="0" xfId="0" applyFont="1" applyAlignment="1"/>
    <xf numFmtId="0" fontId="1" fillId="0" borderId="0" xfId="0" applyFont="1"/>
    <xf numFmtId="0" fontId="4" fillId="0" borderId="1" xfId="0" applyFont="1" applyBorder="1" applyAlignment="1">
      <alignment vertical="center"/>
    </xf>
    <xf numFmtId="0" fontId="1" fillId="0" borderId="0" xfId="0" applyFont="1" applyAlignment="1"/>
    <xf numFmtId="0" fontId="1" fillId="0" borderId="2" xfId="0" applyFont="1" applyBorder="1" applyAlignment="1"/>
    <xf numFmtId="0" fontId="2" fillId="0" borderId="3" xfId="0" applyFont="1" applyBorder="1"/>
    <xf numFmtId="0" fontId="2" fillId="0" borderId="4" xfId="0" applyFont="1" applyBorder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laimspages.com/tools/depreciation/electronics/stereo-speakers/" TargetMode="External"/><Relationship Id="rId1" Type="http://schemas.openxmlformats.org/officeDocument/2006/relationships/hyperlink" Target="https://academic.oup.com/ijlct/article/11/1/8/23633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22"/>
  <sheetViews>
    <sheetView tabSelected="1" workbookViewId="0">
      <selection activeCell="D16" sqref="D16"/>
    </sheetView>
  </sheetViews>
  <sheetFormatPr defaultColWidth="14.42578125" defaultRowHeight="15.75" customHeight="1"/>
  <cols>
    <col min="1" max="1" width="18.42578125" customWidth="1"/>
    <col min="4" max="4" width="20" customWidth="1"/>
    <col min="7" max="7" width="6.140625" customWidth="1"/>
    <col min="8" max="8" width="49.42578125" customWidth="1"/>
    <col min="11" max="11" width="23.42578125" customWidth="1"/>
  </cols>
  <sheetData>
    <row r="1" spans="1:13" ht="15.75" customHeight="1">
      <c r="E1" s="1" t="s">
        <v>0</v>
      </c>
      <c r="F1" s="1" t="s">
        <v>1</v>
      </c>
    </row>
    <row r="2" spans="1:13" ht="15.75" customHeight="1">
      <c r="E2" s="1" t="s">
        <v>2</v>
      </c>
      <c r="F2" s="1" t="s">
        <v>3</v>
      </c>
    </row>
    <row r="3" spans="1:13" ht="15.75" customHeight="1">
      <c r="D3" s="2"/>
      <c r="E3" s="3" t="s">
        <v>0</v>
      </c>
      <c r="F3" s="3" t="s">
        <v>2</v>
      </c>
      <c r="G3" s="3" t="s">
        <v>4</v>
      </c>
    </row>
    <row r="4" spans="1:13" ht="15.75" customHeight="1">
      <c r="D4" s="11" t="s">
        <v>5</v>
      </c>
      <c r="E4" s="12"/>
      <c r="F4" s="12"/>
      <c r="G4" s="13"/>
    </row>
    <row r="5" spans="1:13">
      <c r="A5" s="4" t="s">
        <v>6</v>
      </c>
      <c r="B5" s="4">
        <v>12</v>
      </c>
      <c r="C5" s="4" t="s">
        <v>7</v>
      </c>
      <c r="D5" s="5" t="s">
        <v>8</v>
      </c>
      <c r="E5" s="5">
        <v>5000</v>
      </c>
      <c r="F5" s="5">
        <v>5000</v>
      </c>
      <c r="G5" s="6">
        <f>0.1*F5</f>
        <v>500</v>
      </c>
      <c r="H5" s="7" t="s">
        <v>9</v>
      </c>
      <c r="K5" s="3" t="s">
        <v>10</v>
      </c>
      <c r="L5" s="3">
        <v>7.1999999999999995E-2</v>
      </c>
      <c r="M5" s="3" t="s">
        <v>11</v>
      </c>
    </row>
    <row r="6" spans="1:13">
      <c r="A6" s="4" t="s">
        <v>12</v>
      </c>
      <c r="B6" s="4">
        <v>15</v>
      </c>
      <c r="C6" s="4" t="s">
        <v>13</v>
      </c>
      <c r="D6" s="5" t="s">
        <v>14</v>
      </c>
      <c r="E6" s="5">
        <v>400</v>
      </c>
      <c r="F6" s="5">
        <v>400</v>
      </c>
      <c r="G6" s="6"/>
      <c r="K6" s="3" t="s">
        <v>15</v>
      </c>
      <c r="L6" s="3">
        <v>5.2</v>
      </c>
      <c r="M6" s="3" t="s">
        <v>16</v>
      </c>
    </row>
    <row r="7" spans="1:13">
      <c r="A7" s="4" t="s">
        <v>6</v>
      </c>
      <c r="B7" s="4">
        <v>0.12</v>
      </c>
      <c r="D7" s="5" t="s">
        <v>17</v>
      </c>
      <c r="E7" s="5">
        <v>300</v>
      </c>
      <c r="F7" s="5">
        <v>300</v>
      </c>
      <c r="G7" s="6"/>
      <c r="K7" s="1" t="s">
        <v>18</v>
      </c>
      <c r="L7" s="8">
        <f>365*L5*L6</f>
        <v>136.65600000000001</v>
      </c>
    </row>
    <row r="8" spans="1:13">
      <c r="A8" s="3" t="s">
        <v>19</v>
      </c>
      <c r="B8" s="2"/>
      <c r="D8" s="5" t="s">
        <v>20</v>
      </c>
      <c r="E8" s="5">
        <v>15</v>
      </c>
      <c r="F8" s="5">
        <v>15</v>
      </c>
      <c r="G8" s="6"/>
      <c r="L8" s="8">
        <f>L7*15</f>
        <v>2049.84</v>
      </c>
    </row>
    <row r="9" spans="1:13">
      <c r="A9" s="3" t="s">
        <v>21</v>
      </c>
      <c r="B9" s="2"/>
      <c r="D9" s="9" t="s">
        <v>22</v>
      </c>
      <c r="E9" s="6"/>
      <c r="F9" s="5">
        <v>3049</v>
      </c>
      <c r="G9" s="6">
        <f>F9-(0.06*B6*F9)</f>
        <v>304.90000000000009</v>
      </c>
      <c r="H9" s="7" t="s">
        <v>23</v>
      </c>
    </row>
    <row r="10" spans="1:13">
      <c r="A10" s="1"/>
      <c r="D10" s="9" t="s">
        <v>24</v>
      </c>
      <c r="E10" s="6"/>
      <c r="F10" s="5"/>
      <c r="G10" s="6"/>
      <c r="H10" s="10"/>
      <c r="L10" s="8">
        <f>12*15*1*6</f>
        <v>1080</v>
      </c>
    </row>
    <row r="11" spans="1:13">
      <c r="D11" s="5" t="s">
        <v>25</v>
      </c>
      <c r="E11" s="6">
        <f t="shared" ref="E11:F11" si="0">SUM(E5:E9)</f>
        <v>5715</v>
      </c>
      <c r="F11" s="6">
        <f t="shared" si="0"/>
        <v>8764</v>
      </c>
      <c r="G11" s="6"/>
    </row>
    <row r="13" spans="1:13" ht="15.75" customHeight="1">
      <c r="D13" s="14" t="s">
        <v>26</v>
      </c>
      <c r="E13" s="15"/>
      <c r="F13" s="15"/>
      <c r="G13" s="1"/>
    </row>
    <row r="14" spans="1:13" ht="15.75" customHeight="1">
      <c r="D14" s="3"/>
      <c r="E14" s="3" t="s">
        <v>0</v>
      </c>
      <c r="F14" s="3" t="s">
        <v>2</v>
      </c>
    </row>
    <row r="15" spans="1:13" ht="15.75" customHeight="1">
      <c r="D15" s="3" t="s">
        <v>27</v>
      </c>
      <c r="E15" s="2">
        <f>(B7*(B7+1)^B6)/(((B7+1)^B6)-1)</f>
        <v>0.14682423964634631</v>
      </c>
      <c r="F15" s="2">
        <f>(B7*(B7+1)^B6)/(((B7+1)^B6)-1)</f>
        <v>0.14682423964634631</v>
      </c>
    </row>
    <row r="16" spans="1:13" ht="15.75" customHeight="1">
      <c r="D16" s="3" t="s">
        <v>28</v>
      </c>
      <c r="E16" s="2">
        <f>B7/(((B7+1)^B6)-1)</f>
        <v>2.6824239646346285E-2</v>
      </c>
      <c r="F16" s="2">
        <f>B7/(((B7+1)^B6)-1)</f>
        <v>2.6824239646346285E-2</v>
      </c>
    </row>
    <row r="17" spans="4:8" ht="15.75" customHeight="1">
      <c r="D17" s="3" t="s">
        <v>29</v>
      </c>
      <c r="E17" s="2">
        <f t="shared" ref="E17:F17" si="1">E15*E11</f>
        <v>839.1005295788691</v>
      </c>
      <c r="F17" s="2">
        <f t="shared" si="1"/>
        <v>1286.7676362605789</v>
      </c>
    </row>
    <row r="18" spans="4:8" ht="15.75" customHeight="1">
      <c r="D18" s="3" t="s">
        <v>30</v>
      </c>
      <c r="E18" s="2">
        <f>E16*G5</f>
        <v>13.412119823173143</v>
      </c>
      <c r="F18" s="2">
        <f>F16*(G9+G5)</f>
        <v>21.590830491344128</v>
      </c>
    </row>
    <row r="19" spans="4:8" ht="15.75" customHeight="1">
      <c r="D19" s="3" t="s">
        <v>31</v>
      </c>
      <c r="E19" s="2">
        <f t="shared" ref="E19:F19" si="2">0.15*E17</f>
        <v>125.86507943683036</v>
      </c>
      <c r="F19" s="2">
        <f t="shared" si="2"/>
        <v>193.01514543908684</v>
      </c>
      <c r="G19" s="2"/>
    </row>
    <row r="20" spans="4:8" ht="15.75" customHeight="1">
      <c r="D20" s="3" t="s">
        <v>32</v>
      </c>
      <c r="E20" s="2">
        <f t="shared" ref="E20:F20" si="3">E17+E19-E18</f>
        <v>951.55348919252629</v>
      </c>
      <c r="F20" s="2">
        <f t="shared" si="3"/>
        <v>1458.1919512083216</v>
      </c>
      <c r="G20" s="2"/>
    </row>
    <row r="21" spans="4:8" ht="15.75" customHeight="1">
      <c r="D21" s="3" t="s">
        <v>33</v>
      </c>
      <c r="E21" s="3">
        <v>495.04</v>
      </c>
      <c r="F21" s="3">
        <f>1.61*E21</f>
        <v>797.01440000000014</v>
      </c>
      <c r="H21" s="1" t="s">
        <v>34</v>
      </c>
    </row>
    <row r="22" spans="4:8" ht="15.75" customHeight="1">
      <c r="D22" s="3" t="s">
        <v>35</v>
      </c>
      <c r="E22" s="2">
        <f t="shared" ref="E22:F22" si="4">E20/E21</f>
        <v>1.9221749539280184</v>
      </c>
      <c r="F22" s="2">
        <f t="shared" si="4"/>
        <v>1.8295678863623057</v>
      </c>
    </row>
  </sheetData>
  <mergeCells count="2">
    <mergeCell ref="D4:G4"/>
    <mergeCell ref="D13:F13"/>
  </mergeCells>
  <hyperlinks>
    <hyperlink ref="H5" r:id="rId1"/>
    <hyperlink ref="H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Immanual mech</cp:lastModifiedBy>
  <dcterms:modified xsi:type="dcterms:W3CDTF">2021-05-17T08:48:43Z</dcterms:modified>
</cp:coreProperties>
</file>